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3950" yWindow="0" windowWidth="14865" windowHeight="15600" tabRatio="797" activeTab="3"/>
  </bookViews>
  <sheets>
    <sheet name="NASLOVNICA" sheetId="80" r:id="rId1"/>
    <sheet name="UKUPNA REKAPITULACIJA" sheetId="75" r:id="rId2"/>
    <sheet name="OPĆI UVJETI" sheetId="74" r:id="rId3"/>
    <sheet name="1.TROŠKOVNIK GO" sheetId="92" r:id="rId4"/>
    <sheet name="2.V+K" sheetId="87" r:id="rId5"/>
    <sheet name="3.ELEKTROINSTALACIJE" sheetId="84" r:id="rId6"/>
    <sheet name="4.FOTONAPONSKA ELEKTRANA" sheetId="85" r:id="rId7"/>
    <sheet name="5.VATRODOJAVA" sheetId="86" r:id="rId8"/>
    <sheet name="6.STROJARSTVO" sheetId="88" r:id="rId9"/>
    <sheet name="7.OKOLIŠ" sheetId="93" r:id="rId10"/>
    <sheet name="8.Vertikalni transport" sheetId="89" r:id="rId11"/>
    <sheet name="9.SPRINKLER" sheetId="91" r:id="rId12"/>
  </sheets>
  <externalReferences>
    <externalReference r:id="rId13"/>
    <externalReference r:id="rId14"/>
    <externalReference r:id="rId15"/>
  </externalReferences>
  <definedNames>
    <definedName name="_1Excel_BuiltIn_Print_Area_1" localSheetId="10">#REF!</definedName>
    <definedName name="_1Excel_BuiltIn_Print_Area_1">#REF!</definedName>
    <definedName name="ANEX_I">[1]List1!$S$8</definedName>
    <definedName name="ANEX_II">[1]List1!$S$9</definedName>
    <definedName name="ASD" localSheetId="10">#REF!</definedName>
    <definedName name="ASD">#REF!</definedName>
    <definedName name="AVANS_ISPL">[1]List1!$E$40</definedName>
    <definedName name="AVD" localSheetId="10">#REF!</definedName>
    <definedName name="AVD">#REF!</definedName>
    <definedName name="BETONSKI_I_ARM.BET._RADOVI">#REF!</definedName>
    <definedName name="BETONSKI_I_ARM.BETONSKI_RADOVI">#REF!</definedName>
    <definedName name="BOD" localSheetId="10">[2]Elektro!#REF!</definedName>
    <definedName name="BOD">#REF!</definedName>
    <definedName name="BODIC" localSheetId="10">[2]Elektro!#REF!</definedName>
    <definedName name="BODIC">#REF!</definedName>
    <definedName name="BODICA" localSheetId="10">#REF!</definedName>
    <definedName name="BODICA">#REF!</definedName>
    <definedName name="BRAVARIJA_SKLONIŠTA">#REF!</definedName>
    <definedName name="BROJ_SIT">[1]List1!$S$11</definedName>
    <definedName name="č" localSheetId="10">#REF!</definedName>
    <definedName name="č">#REF!</definedName>
    <definedName name="ČELIČNA_KONSTRUKCIJA">#REF!</definedName>
    <definedName name="CRNA_BRAVARIJA">#REF!</definedName>
    <definedName name="dd">#REF!</definedName>
    <definedName name="DIMNJACI">#REF!</definedName>
    <definedName name="DIZALA">#REF!</definedName>
    <definedName name="EXCEG" localSheetId="10">#REF!</definedName>
    <definedName name="EXCEG">#REF!</definedName>
    <definedName name="Excel_BuiltIn_Print_Area_1" localSheetId="10">#REF!</definedName>
    <definedName name="Excel_BuiltIn_Print_Area_1">#REF!</definedName>
    <definedName name="Excel_BuiltIn_Print_Area_1_1" localSheetId="10">#REF!</definedName>
    <definedName name="Excel_BuiltIn_Print_Area_1_1">#REF!</definedName>
    <definedName name="Excel_BuiltIn_Print_Area_2" localSheetId="10">#REF!</definedName>
    <definedName name="Excel_BuiltIn_Print_Area_2">#REF!</definedName>
    <definedName name="Excel_BuiltIn_Print_Area_3" localSheetId="10">#REF!</definedName>
    <definedName name="Excel_BuiltIn_Print_Area_3">#REF!</definedName>
    <definedName name="Excel_BuiltIn_Print_Area_4" localSheetId="10">#REF!</definedName>
    <definedName name="Excel_BuiltIn_Print_Area_4">#REF!</definedName>
    <definedName name="Excel_BuiltIn_Print_Area_5" localSheetId="10">#REF!</definedName>
    <definedName name="Excel_BuiltIn_Print_Area_5">#REF!</definedName>
    <definedName name="Excel_BuiltIn_Print_Titles" localSheetId="10">#REF!</definedName>
    <definedName name="Excel_BuiltIn_Print_Titles">#REF!</definedName>
    <definedName name="Excel_BuiltIn_Print_Titles_1" localSheetId="10">#REF!</definedName>
    <definedName name="Excel_BuiltIn_Print_Titles_1">#REF!</definedName>
    <definedName name="Excel_BuiltIn_Print_Titles_1_1" localSheetId="10">#REF!</definedName>
    <definedName name="Excel_BuiltIn_Print_Titles_1_1">#REF!</definedName>
    <definedName name="Excel_BuiltIn_Print_Titles_2" localSheetId="10">#REF!</definedName>
    <definedName name="Excel_BuiltIn_Print_Titles_2">#REF!</definedName>
    <definedName name="Excel_BuiltIn_Print_Titles_3" localSheetId="10">#REF!</definedName>
    <definedName name="Excel_BuiltIn_Print_Titles_3">#REF!</definedName>
    <definedName name="Excel_BuiltIn_Print_Titles_4" localSheetId="10">#REF!</definedName>
    <definedName name="Excel_BuiltIn_Print_Titles_4">#REF!</definedName>
    <definedName name="Excel_BuiltIn_Print_Titles_5" localSheetId="10">#REF!</definedName>
    <definedName name="Excel_BuiltIn_Print_Titles_5">#REF!</definedName>
    <definedName name="FASADERSKI_RADOVI">#REF!</definedName>
    <definedName name="GOD_SIT">[1]List1!$T$22</definedName>
    <definedName name="Gradjevina" localSheetId="10">#REF!</definedName>
    <definedName name="Gradjevina">#REF!</definedName>
    <definedName name="INOX_BRAVARIJA">#REF!</definedName>
    <definedName name="INVEST_ADRESA">[1]List1!$F$3</definedName>
    <definedName name="INVEST_MAT_BROJ">[1]List1!$N$3</definedName>
    <definedName name="INVESTITOR">[1]List1!$F$2</definedName>
    <definedName name="IZOLACIJE">[3]dvorana!#REF!</definedName>
    <definedName name="IZOLATERSKI_RADOVI">#REF!</definedName>
    <definedName name="IZVOD_ADRESA">[1]List1!$F$8</definedName>
    <definedName name="IZVOD_DIR">[1]List1!$F$9</definedName>
    <definedName name="IZVODITELJ">[1]List1!$F$7</definedName>
    <definedName name="k" localSheetId="10">#REF!</definedName>
    <definedName name="k">#REF!</definedName>
    <definedName name="KAMENARSKI_RADOVI">#REF!</definedName>
    <definedName name="KERAMIČARSKI_I_KAMENARSKI_RADOVI">[3]dvorana!#REF!</definedName>
    <definedName name="KERAMIČARSKI_RADOVI">#REF!</definedName>
    <definedName name="KLASA">[1]List1!$F$13</definedName>
    <definedName name="KROVOPOKRIVAČKI_RADOVI">#REF!</definedName>
    <definedName name="LIMARSKI_RADOVI">#REF!</definedName>
    <definedName name="M" localSheetId="10">#REF!</definedName>
    <definedName name="M">#REF!</definedName>
    <definedName name="MAT_BROJ">[1]List1!$F$12</definedName>
    <definedName name="MJES_AVANS" localSheetId="0">#REF!</definedName>
    <definedName name="MJES_AVANS" localSheetId="2">#REF!</definedName>
    <definedName name="MJES_AVANS" localSheetId="1">#REF!</definedName>
    <definedName name="MJES_AVANS">#REF!</definedName>
    <definedName name="MJES_BRUTTO" localSheetId="0">#REF!</definedName>
    <definedName name="MJES_BRUTTO" localSheetId="2">#REF!</definedName>
    <definedName name="MJES_BRUTTO" localSheetId="1">#REF!</definedName>
    <definedName name="MJES_BRUTTO">#REF!</definedName>
    <definedName name="MJES_DIONICE" localSheetId="0">#REF!</definedName>
    <definedName name="MJES_DIONICE" localSheetId="2">#REF!</definedName>
    <definedName name="MJES_DIONICE" localSheetId="1">#REF!</definedName>
    <definedName name="MJES_DIONICE">#REF!</definedName>
    <definedName name="MJES_IZVR">#REF!</definedName>
    <definedName name="MJES_PDV">#REF!</definedName>
    <definedName name="MJES_SIT">[1]List1!$T$21</definedName>
    <definedName name="mjesto_datum">[1]List1!$S$17</definedName>
    <definedName name="MMMMMMMM" localSheetId="10">#REF!</definedName>
    <definedName name="MMMMMMMM">#REF!</definedName>
    <definedName name="NADZOR">[1]List1!$F$36</definedName>
    <definedName name="NASELJE">[1]List1!$T$5</definedName>
    <definedName name="NEHRĐAJUĆA_BRAVARIJA">#REF!</definedName>
    <definedName name="OBRADIO">[1]List1!$F$37</definedName>
    <definedName name="OSTALI_RADOVI">#REF!</definedName>
    <definedName name="PDV">[1]List1!$G$22</definedName>
    <definedName name="PILOTI">#REF!</definedName>
    <definedName name="PODOVI">#REF!</definedName>
    <definedName name="PODRUCJE">[1]List1!$T$2</definedName>
    <definedName name="Ponudjac" localSheetId="10">#REF!</definedName>
    <definedName name="Ponudjac">#REF!</definedName>
    <definedName name="pop" localSheetId="10">#REF!</definedName>
    <definedName name="pop">#REF!</definedName>
    <definedName name="PREDH_SIT">[1]List1!$F$70</definedName>
    <definedName name="PREGRADNE_STIJENE">#REF!</definedName>
    <definedName name="_xlnm.Print_Area" localSheetId="3">'1.TROŠKOVNIK GO'!$A$1:$J$1807</definedName>
    <definedName name="_xlnm.Print_Area" localSheetId="4">'2.V+K'!$A$1:$J$306</definedName>
    <definedName name="_xlnm.Print_Area" localSheetId="5">'3.ELEKTROINSTALACIJE'!$A$1:$J$1871</definedName>
    <definedName name="_xlnm.Print_Area" localSheetId="6">'4.FOTONAPONSKA ELEKTRANA'!$A$1:$J$298</definedName>
    <definedName name="_xlnm.Print_Area" localSheetId="7">'5.VATRODOJAVA'!$A$1:$J$260</definedName>
    <definedName name="_xlnm.Print_Area" localSheetId="8">'6.STROJARSTVO'!$A$1:$J$1095</definedName>
    <definedName name="_xlnm.Print_Area" localSheetId="9">'7.OKOLIŠ'!$A$1:$J$300</definedName>
    <definedName name="_xlnm.Print_Area" localSheetId="10">'8.Vertikalni transport'!$A$1:$J$72</definedName>
    <definedName name="_xlnm.Print_Area" localSheetId="11">'9.SPRINKLER'!$A$1:$J$197</definedName>
    <definedName name="_xlnm.Print_Area" localSheetId="0">NASLOVNICA!$A$1:$F$42</definedName>
    <definedName name="_xlnm.Print_Area" localSheetId="2">'OPĆI UVJETI'!$A$1:$F$1242</definedName>
    <definedName name="_xlnm.Print_Area" localSheetId="1">'UKUPNA REKAPITULACIJA'!$A$1:$G$31</definedName>
    <definedName name="_xlnm.Print_Titles" localSheetId="4">'2.V+K'!$46:$47</definedName>
    <definedName name="_xlnm.Print_Titles" localSheetId="7">'5.VATRODOJAVA'!#REF!</definedName>
    <definedName name="_xlnm.Print_Titles" localSheetId="10">'8.Vertikalni transport'!#REF!</definedName>
    <definedName name="PROTUPOŽARNA_BRAVARIJA">#REF!</definedName>
    <definedName name="R_E_K_A_P_I_T_U_L_A_C_I_J_A">#REF!</definedName>
    <definedName name="RADILISTE">[1]List1!$T$3</definedName>
    <definedName name="RADOVI">[1]List1!$F$4</definedName>
    <definedName name="rbr" localSheetId="10">#REF!</definedName>
    <definedName name="rbr">#REF!</definedName>
    <definedName name="REALIZACIJA">[1]List1!$J$571</definedName>
    <definedName name="REALIZACIJA_1998">[1]List1!$F$17</definedName>
    <definedName name="RED_BROJ_SIT">[1]List1!$S$12</definedName>
    <definedName name="RTG_BRAVARIJA">#REF!</definedName>
    <definedName name="RUŠENJA_I_PRILAGODBE">#REF!</definedName>
    <definedName name="RUŠENJA_I_PRILAGODBE_GRAĐEVINSKIH_ELEMENATA_POSTOJEĆIH_GRAĐEVINA">[3]dvorana!#REF!</definedName>
    <definedName name="SOBOSLIKARSKI_RADOVI">#REF!</definedName>
    <definedName name="SPUŠTENI_STROPOVI">#REF!</definedName>
    <definedName name="STOLARSKI_RADOVI">#REF!</definedName>
    <definedName name="TEK_RACUN">[1]List1!$F$15</definedName>
    <definedName name="ttt" localSheetId="0">#REF!</definedName>
    <definedName name="ttt" localSheetId="2">#REF!</definedName>
    <definedName name="ttt" localSheetId="1">#REF!</definedName>
    <definedName name="ttt">#REF!</definedName>
    <definedName name="UGOV_AVANS">[1]List1!$G$19</definedName>
    <definedName name="UGOV_BROJ">[1]List1!$F$11</definedName>
    <definedName name="UGOV_DIONICE">[1]List1!$G$20</definedName>
    <definedName name="UGOV_IZNOS">[1]List1!$S$7</definedName>
    <definedName name="UKLANJANJE_OBJEKATA_I_IZGRADNJA_PRIVREMENE_SAOBRAČAJNICE">#REF!</definedName>
    <definedName name="UKUPNA_ISPLATA" localSheetId="0">#REF!</definedName>
    <definedName name="UKUPNA_ISPLATA" localSheetId="2">#REF!</definedName>
    <definedName name="UKUPNA_ISPLATA" localSheetId="1">#REF!</definedName>
    <definedName name="UKUPNA_ISPLATA">#REF!</definedName>
    <definedName name="UNUTARNJA_ALUMINIJSKA__BRAVARIJA">#REF!</definedName>
    <definedName name="UNUTARNJA_ALUMINIJSKA_BRAVARIJA">#REF!</definedName>
    <definedName name="URU_BROJ">[1]List1!$F$14</definedName>
    <definedName name="valuta">[1]List1!$N$22</definedName>
    <definedName name="VANJSKA_ALUMINIJSKA__BRAVARIJA">#REF!</definedName>
    <definedName name="VANJSKA_ALUMINIJSKA_BRAVARIJA">#REF!</definedName>
    <definedName name="VRSTA_SIT">[1]List1!$S$13</definedName>
    <definedName name="ZAP">[1]List1!$F$16</definedName>
    <definedName name="ZEMLJANI_RADOVI">#REF!</definedName>
    <definedName name="ZIDARSKI_RADOVI">#REF!</definedName>
    <definedName name="ZUPANIJA">[1]List1!$F$5</definedName>
  </definedNames>
  <calcPr calcId="124519" iterate="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91" i="93"/>
  <c r="K291"/>
  <c r="F291"/>
  <c r="G224" i="86" l="1"/>
  <c r="H224" s="1"/>
  <c r="G223"/>
  <c r="J259"/>
  <c r="G259"/>
  <c r="H259" s="1"/>
  <c r="F259"/>
  <c r="J258"/>
  <c r="G258"/>
  <c r="H258" s="1"/>
  <c r="F258"/>
  <c r="J257"/>
  <c r="G257"/>
  <c r="H257" s="1"/>
  <c r="F257"/>
  <c r="J256"/>
  <c r="G256"/>
  <c r="H256" s="1"/>
  <c r="F256"/>
  <c r="J255"/>
  <c r="G255"/>
  <c r="H255" s="1"/>
  <c r="F255"/>
  <c r="J254"/>
  <c r="G254"/>
  <c r="H254" s="1"/>
  <c r="F254"/>
  <c r="J253"/>
  <c r="G253"/>
  <c r="H253" s="1"/>
  <c r="F253"/>
  <c r="J252"/>
  <c r="G252"/>
  <c r="H252" s="1"/>
  <c r="F252"/>
  <c r="J251"/>
  <c r="G251"/>
  <c r="H251" s="1"/>
  <c r="F251"/>
  <c r="J250"/>
  <c r="G250"/>
  <c r="H250" s="1"/>
  <c r="F250"/>
  <c r="I249"/>
  <c r="G249" s="1"/>
  <c r="H249" s="1"/>
  <c r="F249"/>
  <c r="J248"/>
  <c r="G248"/>
  <c r="H248" s="1"/>
  <c r="F248"/>
  <c r="I247"/>
  <c r="J247" s="1"/>
  <c r="D247"/>
  <c r="F247" s="1"/>
  <c r="I246"/>
  <c r="J246" s="1"/>
  <c r="F246"/>
  <c r="F245"/>
  <c r="I244"/>
  <c r="I245" s="1"/>
  <c r="J245" s="1"/>
  <c r="F244"/>
  <c r="J243"/>
  <c r="G243"/>
  <c r="H243" s="1"/>
  <c r="F243"/>
  <c r="J242"/>
  <c r="G242"/>
  <c r="H242" s="1"/>
  <c r="F242"/>
  <c r="J241"/>
  <c r="G241"/>
  <c r="H241" s="1"/>
  <c r="F241"/>
  <c r="J240"/>
  <c r="G240"/>
  <c r="H240" s="1"/>
  <c r="F240"/>
  <c r="J239"/>
  <c r="G239"/>
  <c r="H239" s="1"/>
  <c r="F239"/>
  <c r="J238"/>
  <c r="G238"/>
  <c r="H238" s="1"/>
  <c r="F238"/>
  <c r="J237"/>
  <c r="G237"/>
  <c r="H237" s="1"/>
  <c r="F237"/>
  <c r="J236"/>
  <c r="G236"/>
  <c r="H236" s="1"/>
  <c r="F236"/>
  <c r="J235"/>
  <c r="G235"/>
  <c r="H235" s="1"/>
  <c r="F235"/>
  <c r="J234"/>
  <c r="G234"/>
  <c r="H234" s="1"/>
  <c r="F234"/>
  <c r="J233"/>
  <c r="H233"/>
  <c r="F233"/>
  <c r="J232"/>
  <c r="H232"/>
  <c r="F232"/>
  <c r="J231"/>
  <c r="H231"/>
  <c r="F231"/>
  <c r="J230"/>
  <c r="G230"/>
  <c r="H230" s="1"/>
  <c r="F230"/>
  <c r="J229"/>
  <c r="G229"/>
  <c r="H229" s="1"/>
  <c r="F229"/>
  <c r="J228"/>
  <c r="G228"/>
  <c r="H228" s="1"/>
  <c r="F228"/>
  <c r="J227"/>
  <c r="G227"/>
  <c r="H227" s="1"/>
  <c r="F227"/>
  <c r="I226"/>
  <c r="J226" s="1"/>
  <c r="F226"/>
  <c r="J225"/>
  <c r="G225"/>
  <c r="H225" s="1"/>
  <c r="F225"/>
  <c r="J224"/>
  <c r="F224"/>
  <c r="J223"/>
  <c r="H223"/>
  <c r="F223"/>
  <c r="J222"/>
  <c r="G222"/>
  <c r="H222" s="1"/>
  <c r="F222"/>
  <c r="J221"/>
  <c r="G221"/>
  <c r="H221" s="1"/>
  <c r="F221"/>
  <c r="J220"/>
  <c r="G220"/>
  <c r="H220" s="1"/>
  <c r="F220"/>
  <c r="J219"/>
  <c r="G219"/>
  <c r="H219" s="1"/>
  <c r="F219"/>
  <c r="J218"/>
  <c r="G218"/>
  <c r="H218" s="1"/>
  <c r="F218"/>
  <c r="J265" i="85"/>
  <c r="H265"/>
  <c r="J264"/>
  <c r="H264"/>
  <c r="J263"/>
  <c r="H263"/>
  <c r="J262"/>
  <c r="H262"/>
  <c r="J261"/>
  <c r="H261"/>
  <c r="J260"/>
  <c r="G260"/>
  <c r="H260" s="1"/>
  <c r="F260"/>
  <c r="J259"/>
  <c r="G259"/>
  <c r="H259" s="1"/>
  <c r="F259"/>
  <c r="J258"/>
  <c r="G258"/>
  <c r="H258" s="1"/>
  <c r="F258"/>
  <c r="J257"/>
  <c r="G257"/>
  <c r="H257" s="1"/>
  <c r="F257"/>
  <c r="F266" s="1"/>
  <c r="F275" s="1"/>
  <c r="J249"/>
  <c r="H249"/>
  <c r="J248"/>
  <c r="H248"/>
  <c r="J247"/>
  <c r="H247"/>
  <c r="J246"/>
  <c r="G246"/>
  <c r="H246" s="1"/>
  <c r="F246"/>
  <c r="J245"/>
  <c r="H245"/>
  <c r="J244"/>
  <c r="H244"/>
  <c r="J243"/>
  <c r="H243"/>
  <c r="J242"/>
  <c r="G242"/>
  <c r="H242" s="1"/>
  <c r="F242"/>
  <c r="J241"/>
  <c r="H241"/>
  <c r="J240"/>
  <c r="H240"/>
  <c r="J239"/>
  <c r="H239"/>
  <c r="J238"/>
  <c r="G238"/>
  <c r="H238" s="1"/>
  <c r="F238"/>
  <c r="J237"/>
  <c r="H237"/>
  <c r="J236"/>
  <c r="H236"/>
  <c r="J235"/>
  <c r="H235"/>
  <c r="J234"/>
  <c r="H234"/>
  <c r="J233"/>
  <c r="H233"/>
  <c r="J232"/>
  <c r="H232"/>
  <c r="J231"/>
  <c r="G231"/>
  <c r="H231" s="1"/>
  <c r="F231"/>
  <c r="J230"/>
  <c r="H230"/>
  <c r="J229"/>
  <c r="H229"/>
  <c r="J228"/>
  <c r="H228"/>
  <c r="J227"/>
  <c r="H227"/>
  <c r="J226"/>
  <c r="G226"/>
  <c r="H226" s="1"/>
  <c r="F226"/>
  <c r="J222"/>
  <c r="G222"/>
  <c r="H222" s="1"/>
  <c r="F222"/>
  <c r="J213"/>
  <c r="H213"/>
  <c r="J212"/>
  <c r="H212"/>
  <c r="J211"/>
  <c r="H211"/>
  <c r="J210"/>
  <c r="G210"/>
  <c r="H210" s="1"/>
  <c r="F210"/>
  <c r="J209"/>
  <c r="G209"/>
  <c r="H209" s="1"/>
  <c r="F209"/>
  <c r="J208"/>
  <c r="H208"/>
  <c r="J207"/>
  <c r="H207"/>
  <c r="J206"/>
  <c r="H206"/>
  <c r="J205"/>
  <c r="G205"/>
  <c r="H205" s="1"/>
  <c r="F205"/>
  <c r="J204"/>
  <c r="G204"/>
  <c r="H204" s="1"/>
  <c r="F204"/>
  <c r="J203"/>
  <c r="G203"/>
  <c r="H203" s="1"/>
  <c r="F203"/>
  <c r="J202"/>
  <c r="G202"/>
  <c r="H202" s="1"/>
  <c r="F202"/>
  <c r="J201"/>
  <c r="G201"/>
  <c r="H201" s="1"/>
  <c r="F201"/>
  <c r="J200"/>
  <c r="H200"/>
  <c r="J199"/>
  <c r="H199"/>
  <c r="J198"/>
  <c r="H198"/>
  <c r="J197"/>
  <c r="G197"/>
  <c r="H197" s="1"/>
  <c r="F197"/>
  <c r="J196"/>
  <c r="G196"/>
  <c r="H196" s="1"/>
  <c r="F196"/>
  <c r="J195"/>
  <c r="G195"/>
  <c r="H195" s="1"/>
  <c r="F195"/>
  <c r="J194"/>
  <c r="G194"/>
  <c r="H194" s="1"/>
  <c r="F194"/>
  <c r="J193"/>
  <c r="G193"/>
  <c r="H193" s="1"/>
  <c r="F193"/>
  <c r="J192"/>
  <c r="G192"/>
  <c r="H192" s="1"/>
  <c r="F192"/>
  <c r="J191"/>
  <c r="G191"/>
  <c r="H191" s="1"/>
  <c r="F191"/>
  <c r="J190"/>
  <c r="G190"/>
  <c r="H190" s="1"/>
  <c r="F190"/>
  <c r="J189"/>
  <c r="G189"/>
  <c r="H189" s="1"/>
  <c r="F189"/>
  <c r="J188"/>
  <c r="G188"/>
  <c r="H188" s="1"/>
  <c r="F188"/>
  <c r="J187"/>
  <c r="H187"/>
  <c r="J186"/>
  <c r="H186"/>
  <c r="J185"/>
  <c r="H185"/>
  <c r="J184"/>
  <c r="G184"/>
  <c r="H184" s="1"/>
  <c r="F184"/>
  <c r="J183"/>
  <c r="G183"/>
  <c r="H183" s="1"/>
  <c r="F183"/>
  <c r="J182"/>
  <c r="G182"/>
  <c r="H182" s="1"/>
  <c r="F182"/>
  <c r="J181"/>
  <c r="G181"/>
  <c r="H181" s="1"/>
  <c r="F181"/>
  <c r="J180"/>
  <c r="H180"/>
  <c r="J179"/>
  <c r="H179"/>
  <c r="J178"/>
  <c r="H178"/>
  <c r="J177"/>
  <c r="G177"/>
  <c r="H177" s="1"/>
  <c r="F177"/>
  <c r="J176"/>
  <c r="H176"/>
  <c r="J175"/>
  <c r="H175"/>
  <c r="J174"/>
  <c r="H174"/>
  <c r="J173"/>
  <c r="H173"/>
  <c r="J172"/>
  <c r="G172"/>
  <c r="H172" s="1"/>
  <c r="F172"/>
  <c r="J171"/>
  <c r="H171"/>
  <c r="J170"/>
  <c r="H170"/>
  <c r="J169"/>
  <c r="H169"/>
  <c r="J168"/>
  <c r="H168"/>
  <c r="J167"/>
  <c r="G167"/>
  <c r="H167" s="1"/>
  <c r="F167"/>
  <c r="J166"/>
  <c r="G166"/>
  <c r="H166" s="1"/>
  <c r="F166"/>
  <c r="J165"/>
  <c r="G165"/>
  <c r="H165" s="1"/>
  <c r="F165"/>
  <c r="J164"/>
  <c r="G164"/>
  <c r="H164" s="1"/>
  <c r="F164"/>
  <c r="J163"/>
  <c r="G163"/>
  <c r="H163" s="1"/>
  <c r="F163"/>
  <c r="J162"/>
  <c r="G162"/>
  <c r="H162" s="1"/>
  <c r="F162"/>
  <c r="J161"/>
  <c r="G161"/>
  <c r="H161" s="1"/>
  <c r="F161"/>
  <c r="J160"/>
  <c r="G160"/>
  <c r="H160" s="1"/>
  <c r="F160"/>
  <c r="J159"/>
  <c r="H159"/>
  <c r="J158"/>
  <c r="H158"/>
  <c r="J157"/>
  <c r="H157"/>
  <c r="J156"/>
  <c r="H156"/>
  <c r="J155"/>
  <c r="H155"/>
  <c r="J154"/>
  <c r="G154"/>
  <c r="H154" s="1"/>
  <c r="F154"/>
  <c r="F214" s="1"/>
  <c r="F273" s="1"/>
  <c r="J145"/>
  <c r="H145"/>
  <c r="J144"/>
  <c r="H144"/>
  <c r="J143"/>
  <c r="H143"/>
  <c r="J142"/>
  <c r="G142"/>
  <c r="H142" s="1"/>
  <c r="F142"/>
  <c r="J141"/>
  <c r="G141"/>
  <c r="H141" s="1"/>
  <c r="J140"/>
  <c r="G140"/>
  <c r="H140" s="1"/>
  <c r="F140"/>
  <c r="J139"/>
  <c r="G139"/>
  <c r="H139" s="1"/>
  <c r="J138"/>
  <c r="G138"/>
  <c r="H138" s="1"/>
  <c r="F138"/>
  <c r="F146" s="1"/>
  <c r="F272" s="1"/>
  <c r="B1844" i="84"/>
  <c r="A1844"/>
  <c r="B1843"/>
  <c r="A1843"/>
  <c r="B1842"/>
  <c r="A1842"/>
  <c r="B1841"/>
  <c r="A1841"/>
  <c r="B1840"/>
  <c r="A1840"/>
  <c r="B1839"/>
  <c r="A1839"/>
  <c r="B1838"/>
  <c r="A1838"/>
  <c r="B1837"/>
  <c r="A1837"/>
  <c r="B1836"/>
  <c r="B1835"/>
  <c r="B1834"/>
  <c r="B1833"/>
  <c r="B1832"/>
  <c r="B1831"/>
  <c r="J1824"/>
  <c r="J1823"/>
  <c r="H1823"/>
  <c r="J1822"/>
  <c r="H1822"/>
  <c r="J1821"/>
  <c r="H1821"/>
  <c r="J1820"/>
  <c r="H1820"/>
  <c r="J1819"/>
  <c r="G1819"/>
  <c r="H1819" s="1"/>
  <c r="F1819"/>
  <c r="J1818"/>
  <c r="G1818"/>
  <c r="H1818" s="1"/>
  <c r="J1817"/>
  <c r="G1817"/>
  <c r="H1817" s="1"/>
  <c r="F1817"/>
  <c r="J1816"/>
  <c r="G1816"/>
  <c r="H1816" s="1"/>
  <c r="J1815"/>
  <c r="G1815"/>
  <c r="H1815" s="1"/>
  <c r="F1815"/>
  <c r="J1814"/>
  <c r="G1814"/>
  <c r="H1814" s="1"/>
  <c r="J1813"/>
  <c r="G1813"/>
  <c r="H1813" s="1"/>
  <c r="F1813"/>
  <c r="J1812"/>
  <c r="G1812"/>
  <c r="H1812" s="1"/>
  <c r="J1811"/>
  <c r="G1811"/>
  <c r="H1811" s="1"/>
  <c r="F1811"/>
  <c r="J1802"/>
  <c r="H1802"/>
  <c r="J1801"/>
  <c r="H1801"/>
  <c r="J1800"/>
  <c r="H1800"/>
  <c r="J1799"/>
  <c r="H1799"/>
  <c r="J1798"/>
  <c r="H1798"/>
  <c r="J1797"/>
  <c r="H1797"/>
  <c r="J1796"/>
  <c r="H1796"/>
  <c r="J1795"/>
  <c r="H1795"/>
  <c r="J1794"/>
  <c r="H1794"/>
  <c r="J1793"/>
  <c r="G1793"/>
  <c r="H1793" s="1"/>
  <c r="F1793"/>
  <c r="J1792"/>
  <c r="G1792"/>
  <c r="H1792" s="1"/>
  <c r="J1791"/>
  <c r="G1791"/>
  <c r="H1791" s="1"/>
  <c r="J1790"/>
  <c r="G1790"/>
  <c r="H1790" s="1"/>
  <c r="J1789"/>
  <c r="G1789"/>
  <c r="H1789" s="1"/>
  <c r="J1788"/>
  <c r="G1788"/>
  <c r="H1788" s="1"/>
  <c r="J1787"/>
  <c r="G1787"/>
  <c r="H1787" s="1"/>
  <c r="J1786"/>
  <c r="G1786"/>
  <c r="H1786" s="1"/>
  <c r="J1785"/>
  <c r="G1785"/>
  <c r="H1785" s="1"/>
  <c r="J1784"/>
  <c r="G1784"/>
  <c r="H1784" s="1"/>
  <c r="J1783"/>
  <c r="G1783"/>
  <c r="H1783" s="1"/>
  <c r="J1782"/>
  <c r="G1782"/>
  <c r="H1782" s="1"/>
  <c r="F1782"/>
  <c r="J1781"/>
  <c r="G1781"/>
  <c r="H1781" s="1"/>
  <c r="J1780"/>
  <c r="G1780"/>
  <c r="H1780" s="1"/>
  <c r="F1780"/>
  <c r="J1779"/>
  <c r="G1779"/>
  <c r="H1779" s="1"/>
  <c r="J1778"/>
  <c r="G1778"/>
  <c r="H1778" s="1"/>
  <c r="F1778"/>
  <c r="J1777"/>
  <c r="G1777"/>
  <c r="H1777" s="1"/>
  <c r="J1776"/>
  <c r="G1776"/>
  <c r="H1776" s="1"/>
  <c r="F1776"/>
  <c r="J1775"/>
  <c r="G1775"/>
  <c r="H1775" s="1"/>
  <c r="J1774"/>
  <c r="G1774"/>
  <c r="H1774" s="1"/>
  <c r="J1773"/>
  <c r="G1773"/>
  <c r="H1773" s="1"/>
  <c r="J1772"/>
  <c r="G1772"/>
  <c r="H1772" s="1"/>
  <c r="J1771"/>
  <c r="G1771"/>
  <c r="H1771" s="1"/>
  <c r="J1770"/>
  <c r="G1770"/>
  <c r="H1770" s="1"/>
  <c r="J1769"/>
  <c r="G1769"/>
  <c r="H1769" s="1"/>
  <c r="J1768"/>
  <c r="G1768"/>
  <c r="H1768" s="1"/>
  <c r="J1767"/>
  <c r="G1767"/>
  <c r="H1767" s="1"/>
  <c r="J1766"/>
  <c r="G1766"/>
  <c r="H1766" s="1"/>
  <c r="J1765"/>
  <c r="G1765"/>
  <c r="H1765" s="1"/>
  <c r="J1764"/>
  <c r="G1764"/>
  <c r="H1764" s="1"/>
  <c r="J1763"/>
  <c r="G1763"/>
  <c r="H1763" s="1"/>
  <c r="J1762"/>
  <c r="G1762"/>
  <c r="H1762" s="1"/>
  <c r="J1761"/>
  <c r="G1761"/>
  <c r="H1761" s="1"/>
  <c r="J1760"/>
  <c r="G1760"/>
  <c r="H1760" s="1"/>
  <c r="J1759"/>
  <c r="G1759"/>
  <c r="H1759" s="1"/>
  <c r="J1758"/>
  <c r="G1758"/>
  <c r="H1758" s="1"/>
  <c r="J1757"/>
  <c r="G1757"/>
  <c r="H1757" s="1"/>
  <c r="J1756"/>
  <c r="G1756"/>
  <c r="H1756" s="1"/>
  <c r="J1755"/>
  <c r="H1755"/>
  <c r="F1755"/>
  <c r="J1754"/>
  <c r="G1754"/>
  <c r="H1754" s="1"/>
  <c r="J1753"/>
  <c r="G1753"/>
  <c r="H1753" s="1"/>
  <c r="J1752"/>
  <c r="G1752"/>
  <c r="H1752" s="1"/>
  <c r="J1751"/>
  <c r="G1751"/>
  <c r="H1751" s="1"/>
  <c r="F1751"/>
  <c r="J1750"/>
  <c r="G1750"/>
  <c r="H1750" s="1"/>
  <c r="J1749"/>
  <c r="G1749"/>
  <c r="H1749" s="1"/>
  <c r="F1749"/>
  <c r="J1748"/>
  <c r="G1748"/>
  <c r="H1748" s="1"/>
  <c r="J1747"/>
  <c r="G1747"/>
  <c r="H1747" s="1"/>
  <c r="F1747"/>
  <c r="J1746"/>
  <c r="G1746"/>
  <c r="H1746" s="1"/>
  <c r="J1745"/>
  <c r="G1745"/>
  <c r="H1745" s="1"/>
  <c r="F1745"/>
  <c r="J1744"/>
  <c r="G1744"/>
  <c r="H1744" s="1"/>
  <c r="J1743"/>
  <c r="G1743"/>
  <c r="H1743" s="1"/>
  <c r="F1743"/>
  <c r="J1742"/>
  <c r="G1742"/>
  <c r="H1742" s="1"/>
  <c r="J1741"/>
  <c r="G1741"/>
  <c r="H1741" s="1"/>
  <c r="F1741"/>
  <c r="J1740"/>
  <c r="G1740"/>
  <c r="H1740" s="1"/>
  <c r="J1739"/>
  <c r="G1739"/>
  <c r="H1739" s="1"/>
  <c r="F1739"/>
  <c r="J1738"/>
  <c r="G1738"/>
  <c r="H1738" s="1"/>
  <c r="J1737"/>
  <c r="G1737"/>
  <c r="H1737" s="1"/>
  <c r="F1737"/>
  <c r="J1736"/>
  <c r="G1736"/>
  <c r="H1736" s="1"/>
  <c r="J1735"/>
  <c r="G1735"/>
  <c r="H1735" s="1"/>
  <c r="F1735"/>
  <c r="J1734"/>
  <c r="G1734"/>
  <c r="H1734" s="1"/>
  <c r="J1733"/>
  <c r="G1733"/>
  <c r="H1733" s="1"/>
  <c r="F1733"/>
  <c r="J1732"/>
  <c r="G1732"/>
  <c r="H1732" s="1"/>
  <c r="J1731"/>
  <c r="G1731"/>
  <c r="H1731" s="1"/>
  <c r="J1730"/>
  <c r="G1730"/>
  <c r="H1730" s="1"/>
  <c r="J1729"/>
  <c r="G1729"/>
  <c r="H1729" s="1"/>
  <c r="J1728"/>
  <c r="G1728"/>
  <c r="H1728" s="1"/>
  <c r="J1727"/>
  <c r="H1727"/>
  <c r="F1727"/>
  <c r="J1726"/>
  <c r="H1726"/>
  <c r="J1725"/>
  <c r="H1725"/>
  <c r="F1725"/>
  <c r="J1724"/>
  <c r="H1724"/>
  <c r="J1723"/>
  <c r="H1723"/>
  <c r="F1723"/>
  <c r="J1722"/>
  <c r="H1722"/>
  <c r="J1721"/>
  <c r="H1721"/>
  <c r="F1721"/>
  <c r="J1720"/>
  <c r="G1720"/>
  <c r="H1720" s="1"/>
  <c r="J1719"/>
  <c r="G1719"/>
  <c r="H1719" s="1"/>
  <c r="J1718"/>
  <c r="G1718"/>
  <c r="H1718" s="1"/>
  <c r="J1717"/>
  <c r="G1717"/>
  <c r="H1717" s="1"/>
  <c r="J1716"/>
  <c r="G1716"/>
  <c r="H1716" s="1"/>
  <c r="J1715"/>
  <c r="G1715"/>
  <c r="H1715" s="1"/>
  <c r="J1714"/>
  <c r="G1714"/>
  <c r="H1714" s="1"/>
  <c r="J1713"/>
  <c r="G1713"/>
  <c r="H1713" s="1"/>
  <c r="J1712"/>
  <c r="G1712"/>
  <c r="H1712" s="1"/>
  <c r="J1711"/>
  <c r="G1711"/>
  <c r="H1711" s="1"/>
  <c r="F1711"/>
  <c r="J1710"/>
  <c r="G1710"/>
  <c r="H1710" s="1"/>
  <c r="F1710"/>
  <c r="J1709"/>
  <c r="G1709"/>
  <c r="H1709" s="1"/>
  <c r="J1708"/>
  <c r="G1708"/>
  <c r="H1708" s="1"/>
  <c r="J1707"/>
  <c r="G1707"/>
  <c r="H1707" s="1"/>
  <c r="J1706"/>
  <c r="G1706"/>
  <c r="H1706" s="1"/>
  <c r="F1706"/>
  <c r="J1705"/>
  <c r="G1705"/>
  <c r="H1705" s="1"/>
  <c r="J1704"/>
  <c r="G1704"/>
  <c r="H1704" s="1"/>
  <c r="J1703"/>
  <c r="G1703"/>
  <c r="H1703" s="1"/>
  <c r="J1702"/>
  <c r="G1702"/>
  <c r="H1702" s="1"/>
  <c r="J1701"/>
  <c r="G1701"/>
  <c r="H1701" s="1"/>
  <c r="F1701"/>
  <c r="J1700"/>
  <c r="G1700"/>
  <c r="H1700" s="1"/>
  <c r="J1699"/>
  <c r="G1699"/>
  <c r="H1699" s="1"/>
  <c r="F1699"/>
  <c r="J1698"/>
  <c r="G1698"/>
  <c r="H1698" s="1"/>
  <c r="J1697"/>
  <c r="G1697"/>
  <c r="H1697" s="1"/>
  <c r="F1697"/>
  <c r="J1696"/>
  <c r="G1696"/>
  <c r="H1696" s="1"/>
  <c r="J1695"/>
  <c r="G1695"/>
  <c r="H1695" s="1"/>
  <c r="F1695"/>
  <c r="J1694"/>
  <c r="G1694"/>
  <c r="H1694" s="1"/>
  <c r="J1693"/>
  <c r="G1693"/>
  <c r="H1693" s="1"/>
  <c r="F1693"/>
  <c r="G1684"/>
  <c r="J1683"/>
  <c r="G1683"/>
  <c r="H1683" s="1"/>
  <c r="J1682"/>
  <c r="H1682"/>
  <c r="J1681"/>
  <c r="H1681"/>
  <c r="J1680"/>
  <c r="H1680"/>
  <c r="J1679"/>
  <c r="H1679"/>
  <c r="J1678"/>
  <c r="H1678"/>
  <c r="F1678"/>
  <c r="J1677"/>
  <c r="H1677"/>
  <c r="J1676"/>
  <c r="H1676"/>
  <c r="J1675"/>
  <c r="H1675"/>
  <c r="J1674"/>
  <c r="H1674"/>
  <c r="F1674"/>
  <c r="J1673"/>
  <c r="H1673"/>
  <c r="F1673"/>
  <c r="J1672"/>
  <c r="H1672"/>
  <c r="J1671"/>
  <c r="H1671"/>
  <c r="J1670"/>
  <c r="H1670"/>
  <c r="J1669"/>
  <c r="H1669"/>
  <c r="J1668"/>
  <c r="H1668"/>
  <c r="J1667"/>
  <c r="H1667"/>
  <c r="F1667"/>
  <c r="J1666"/>
  <c r="H1666"/>
  <c r="J1665"/>
  <c r="H1665"/>
  <c r="J1664"/>
  <c r="H1664"/>
  <c r="J1663"/>
  <c r="H1663"/>
  <c r="J1662"/>
  <c r="H1662"/>
  <c r="J1661"/>
  <c r="H1661"/>
  <c r="F1661"/>
  <c r="J1660"/>
  <c r="H1660"/>
  <c r="J1659"/>
  <c r="H1659"/>
  <c r="J1658"/>
  <c r="H1658"/>
  <c r="J1657"/>
  <c r="H1657"/>
  <c r="J1656"/>
  <c r="H1656"/>
  <c r="J1655"/>
  <c r="H1655"/>
  <c r="F1655"/>
  <c r="J1654"/>
  <c r="H1654"/>
  <c r="J1653"/>
  <c r="H1653"/>
  <c r="J1652"/>
  <c r="H1652"/>
  <c r="J1651"/>
  <c r="H1651"/>
  <c r="J1650"/>
  <c r="H1650"/>
  <c r="J1649"/>
  <c r="H1649"/>
  <c r="J1648"/>
  <c r="H1648"/>
  <c r="J1647"/>
  <c r="H1647"/>
  <c r="J1646"/>
  <c r="H1646"/>
  <c r="J1645"/>
  <c r="H1645"/>
  <c r="J1644"/>
  <c r="H1644"/>
  <c r="J1643"/>
  <c r="H1643"/>
  <c r="J1642"/>
  <c r="H1642"/>
  <c r="J1641"/>
  <c r="H1641"/>
  <c r="J1640"/>
  <c r="H1640"/>
  <c r="J1639"/>
  <c r="H1639"/>
  <c r="J1638"/>
  <c r="H1638"/>
  <c r="J1637"/>
  <c r="H1637"/>
  <c r="J1636"/>
  <c r="H1636"/>
  <c r="J1635"/>
  <c r="H1635"/>
  <c r="J1634"/>
  <c r="H1634"/>
  <c r="J1633"/>
  <c r="H1633"/>
  <c r="J1632"/>
  <c r="H1632"/>
  <c r="J1631"/>
  <c r="H1631"/>
  <c r="J1630"/>
  <c r="H1630"/>
  <c r="J1629"/>
  <c r="H1629"/>
  <c r="J1628"/>
  <c r="H1628"/>
  <c r="J1627"/>
  <c r="H1627"/>
  <c r="J1626"/>
  <c r="H1626"/>
  <c r="J1625"/>
  <c r="H1625"/>
  <c r="J1624"/>
  <c r="H1624"/>
  <c r="J1623"/>
  <c r="H1623"/>
  <c r="F1623"/>
  <c r="H1613"/>
  <c r="H1612"/>
  <c r="H1611"/>
  <c r="G1610"/>
  <c r="H1610" s="1"/>
  <c r="F1610"/>
  <c r="G1609"/>
  <c r="H1609" s="1"/>
  <c r="G1608"/>
  <c r="H1608" s="1"/>
  <c r="F1608"/>
  <c r="G1607"/>
  <c r="H1607" s="1"/>
  <c r="G1606"/>
  <c r="H1606" s="1"/>
  <c r="F1606"/>
  <c r="G1605"/>
  <c r="H1605" s="1"/>
  <c r="G1604"/>
  <c r="H1604" s="1"/>
  <c r="F1604"/>
  <c r="G1603"/>
  <c r="H1603" s="1"/>
  <c r="G1602"/>
  <c r="H1602" s="1"/>
  <c r="F1602"/>
  <c r="G1601"/>
  <c r="H1601" s="1"/>
  <c r="G1600"/>
  <c r="H1600" s="1"/>
  <c r="F1600"/>
  <c r="G1599"/>
  <c r="H1599" s="1"/>
  <c r="G1598"/>
  <c r="H1598" s="1"/>
  <c r="F1598"/>
  <c r="G1597"/>
  <c r="H1597" s="1"/>
  <c r="G1596"/>
  <c r="H1596" s="1"/>
  <c r="F1596"/>
  <c r="G1595"/>
  <c r="H1595" s="1"/>
  <c r="G1594"/>
  <c r="H1594" s="1"/>
  <c r="F1594"/>
  <c r="G1593"/>
  <c r="H1593" s="1"/>
  <c r="G1592"/>
  <c r="H1592" s="1"/>
  <c r="F1592"/>
  <c r="G1591"/>
  <c r="H1591" s="1"/>
  <c r="G1590"/>
  <c r="H1590" s="1"/>
  <c r="F1590"/>
  <c r="G1589"/>
  <c r="H1589" s="1"/>
  <c r="G1588"/>
  <c r="H1588" s="1"/>
  <c r="F1588"/>
  <c r="G1587"/>
  <c r="H1587" s="1"/>
  <c r="G1586"/>
  <c r="H1586" s="1"/>
  <c r="F1586"/>
  <c r="G1585"/>
  <c r="H1585" s="1"/>
  <c r="G1584"/>
  <c r="H1584" s="1"/>
  <c r="F1584"/>
  <c r="G1583"/>
  <c r="H1583" s="1"/>
  <c r="G1582"/>
  <c r="H1582" s="1"/>
  <c r="F1582"/>
  <c r="J1573"/>
  <c r="H1573"/>
  <c r="J1572"/>
  <c r="H1572"/>
  <c r="J1571"/>
  <c r="H1571"/>
  <c r="J1570"/>
  <c r="H1570"/>
  <c r="J1569"/>
  <c r="H1569"/>
  <c r="J1568"/>
  <c r="H1568"/>
  <c r="J1567"/>
  <c r="G1567"/>
  <c r="H1567" s="1"/>
  <c r="F1567"/>
  <c r="J1566"/>
  <c r="G1566"/>
  <c r="H1566" s="1"/>
  <c r="J1565"/>
  <c r="G1565"/>
  <c r="H1565" s="1"/>
  <c r="F1565"/>
  <c r="J1564"/>
  <c r="G1564"/>
  <c r="H1564" s="1"/>
  <c r="J1563"/>
  <c r="G1563"/>
  <c r="H1563" s="1"/>
  <c r="J1562"/>
  <c r="G1562"/>
  <c r="H1562" s="1"/>
  <c r="F1562"/>
  <c r="I1561"/>
  <c r="J1561" s="1"/>
  <c r="D1561"/>
  <c r="F1561" s="1"/>
  <c r="I1560"/>
  <c r="J1560" s="1"/>
  <c r="D1560"/>
  <c r="F1560" s="1"/>
  <c r="J1559"/>
  <c r="G1559"/>
  <c r="H1559" s="1"/>
  <c r="J1558"/>
  <c r="G1558"/>
  <c r="H1558" s="1"/>
  <c r="J1557"/>
  <c r="G1557"/>
  <c r="H1557" s="1"/>
  <c r="F1557"/>
  <c r="J1556"/>
  <c r="G1556"/>
  <c r="F1556"/>
  <c r="J1555"/>
  <c r="G1555"/>
  <c r="H1555" s="1"/>
  <c r="F1555"/>
  <c r="J1554"/>
  <c r="G1554"/>
  <c r="H1554" s="1"/>
  <c r="F1554"/>
  <c r="J1553"/>
  <c r="G1553"/>
  <c r="F1553"/>
  <c r="J1552"/>
  <c r="G1552"/>
  <c r="H1552" s="1"/>
  <c r="J1551"/>
  <c r="G1551"/>
  <c r="H1551" s="1"/>
  <c r="I1549"/>
  <c r="I1550" s="1"/>
  <c r="J1550" s="1"/>
  <c r="D1549"/>
  <c r="D1550" s="1"/>
  <c r="F1550" s="1"/>
  <c r="J1548"/>
  <c r="G1548"/>
  <c r="H1548" s="1"/>
  <c r="F1548"/>
  <c r="J1547"/>
  <c r="G1547"/>
  <c r="H1547" s="1"/>
  <c r="J1546"/>
  <c r="G1546"/>
  <c r="H1546" s="1"/>
  <c r="J1545"/>
  <c r="G1545"/>
  <c r="H1545" s="1"/>
  <c r="F1545"/>
  <c r="J1544"/>
  <c r="G1544"/>
  <c r="H1544" s="1"/>
  <c r="J1543"/>
  <c r="G1543"/>
  <c r="H1543" s="1"/>
  <c r="J1542"/>
  <c r="G1542"/>
  <c r="H1542" s="1"/>
  <c r="F1542"/>
  <c r="J1541"/>
  <c r="G1541"/>
  <c r="H1541" s="1"/>
  <c r="J1540"/>
  <c r="G1540"/>
  <c r="H1540" s="1"/>
  <c r="J1539"/>
  <c r="G1539"/>
  <c r="H1539" s="1"/>
  <c r="J1538"/>
  <c r="G1538"/>
  <c r="H1538" s="1"/>
  <c r="J1537"/>
  <c r="G1537"/>
  <c r="H1537" s="1"/>
  <c r="F1537"/>
  <c r="J1536"/>
  <c r="G1536"/>
  <c r="H1536" s="1"/>
  <c r="F1536"/>
  <c r="J1535"/>
  <c r="G1535"/>
  <c r="H1535" s="1"/>
  <c r="F1535"/>
  <c r="J1534"/>
  <c r="G1534"/>
  <c r="H1534" s="1"/>
  <c r="J1533"/>
  <c r="G1533"/>
  <c r="H1533" s="1"/>
  <c r="J1532"/>
  <c r="G1532"/>
  <c r="H1532" s="1"/>
  <c r="F1532"/>
  <c r="J1531"/>
  <c r="G1531"/>
  <c r="H1531" s="1"/>
  <c r="F1531"/>
  <c r="J1530"/>
  <c r="G1530"/>
  <c r="H1530" s="1"/>
  <c r="F1530"/>
  <c r="J1529"/>
  <c r="G1529"/>
  <c r="H1529" s="1"/>
  <c r="F1529"/>
  <c r="J1528"/>
  <c r="G1528"/>
  <c r="H1528" s="1"/>
  <c r="F1528"/>
  <c r="J1527"/>
  <c r="G1527"/>
  <c r="H1527" s="1"/>
  <c r="F1527"/>
  <c r="J1526"/>
  <c r="G1526"/>
  <c r="H1526" s="1"/>
  <c r="F1526"/>
  <c r="J1525"/>
  <c r="G1525"/>
  <c r="H1525" s="1"/>
  <c r="F1525"/>
  <c r="J1524"/>
  <c r="G1524"/>
  <c r="H1524" s="1"/>
  <c r="F1524"/>
  <c r="G1523"/>
  <c r="J1522"/>
  <c r="G1522"/>
  <c r="H1522" s="1"/>
  <c r="J1521"/>
  <c r="G1521"/>
  <c r="H1521" s="1"/>
  <c r="J1520"/>
  <c r="G1520"/>
  <c r="H1520" s="1"/>
  <c r="F1520"/>
  <c r="J1519"/>
  <c r="G1519"/>
  <c r="H1519" s="1"/>
  <c r="F1519"/>
  <c r="J1518"/>
  <c r="G1518"/>
  <c r="H1518" s="1"/>
  <c r="F1518"/>
  <c r="J1517"/>
  <c r="G1517"/>
  <c r="H1517" s="1"/>
  <c r="F1517"/>
  <c r="J1516"/>
  <c r="G1516"/>
  <c r="H1516" s="1"/>
  <c r="F1516"/>
  <c r="J1515"/>
  <c r="G1515"/>
  <c r="H1515" s="1"/>
  <c r="F1515"/>
  <c r="J1514"/>
  <c r="G1514"/>
  <c r="H1514" s="1"/>
  <c r="F1514"/>
  <c r="J1513"/>
  <c r="G1513"/>
  <c r="H1513" s="1"/>
  <c r="F1513"/>
  <c r="J1512"/>
  <c r="G1512"/>
  <c r="H1512" s="1"/>
  <c r="F1512"/>
  <c r="G1511"/>
  <c r="J1501"/>
  <c r="H1501"/>
  <c r="J1500"/>
  <c r="H1500"/>
  <c r="J1499"/>
  <c r="H1499"/>
  <c r="J1498"/>
  <c r="H1498"/>
  <c r="J1497"/>
  <c r="H1497"/>
  <c r="G1496"/>
  <c r="J1495"/>
  <c r="G1495"/>
  <c r="H1495" s="1"/>
  <c r="F1495"/>
  <c r="J1494"/>
  <c r="G1494"/>
  <c r="H1494" s="1"/>
  <c r="F1494"/>
  <c r="J1493"/>
  <c r="G1493"/>
  <c r="H1493" s="1"/>
  <c r="F1493"/>
  <c r="J1492"/>
  <c r="G1492"/>
  <c r="H1492" s="1"/>
  <c r="F1492"/>
  <c r="J1491"/>
  <c r="G1491"/>
  <c r="H1491" s="1"/>
  <c r="F1491"/>
  <c r="J1490"/>
  <c r="G1490"/>
  <c r="H1490" s="1"/>
  <c r="F1490"/>
  <c r="J1489"/>
  <c r="G1489"/>
  <c r="H1489" s="1"/>
  <c r="F1489"/>
  <c r="J1488"/>
  <c r="G1488"/>
  <c r="H1488" s="1"/>
  <c r="F1488"/>
  <c r="J1487"/>
  <c r="G1487"/>
  <c r="H1487" s="1"/>
  <c r="F1487"/>
  <c r="J1486"/>
  <c r="G1486"/>
  <c r="H1486" s="1"/>
  <c r="F1486"/>
  <c r="J1485"/>
  <c r="G1485"/>
  <c r="H1485" s="1"/>
  <c r="F1485"/>
  <c r="J1484"/>
  <c r="G1484"/>
  <c r="H1484" s="1"/>
  <c r="F1484"/>
  <c r="J1483"/>
  <c r="G1483"/>
  <c r="H1483" s="1"/>
  <c r="F1483"/>
  <c r="J1482"/>
  <c r="G1482"/>
  <c r="H1482" s="1"/>
  <c r="J1481"/>
  <c r="G1481"/>
  <c r="H1481" s="1"/>
  <c r="G1480"/>
  <c r="J1479"/>
  <c r="G1479"/>
  <c r="H1479" s="1"/>
  <c r="F1479"/>
  <c r="J1478"/>
  <c r="G1478"/>
  <c r="H1478" s="1"/>
  <c r="F1478"/>
  <c r="J1477"/>
  <c r="G1477"/>
  <c r="H1477" s="1"/>
  <c r="F1477"/>
  <c r="J1476"/>
  <c r="G1476"/>
  <c r="H1476" s="1"/>
  <c r="F1476"/>
  <c r="J1475"/>
  <c r="G1475"/>
  <c r="H1475" s="1"/>
  <c r="F1475"/>
  <c r="J1474"/>
  <c r="G1474"/>
  <c r="H1474" s="1"/>
  <c r="F1474"/>
  <c r="J1473"/>
  <c r="G1473"/>
  <c r="H1473" s="1"/>
  <c r="F1473"/>
  <c r="J1472"/>
  <c r="G1472"/>
  <c r="H1472" s="1"/>
  <c r="F1472"/>
  <c r="J1471"/>
  <c r="G1471"/>
  <c r="H1471" s="1"/>
  <c r="F1471"/>
  <c r="J1470"/>
  <c r="G1470"/>
  <c r="H1470" s="1"/>
  <c r="F1470"/>
  <c r="J1469"/>
  <c r="G1469"/>
  <c r="H1469" s="1"/>
  <c r="F1469"/>
  <c r="J1468"/>
  <c r="G1468"/>
  <c r="H1468" s="1"/>
  <c r="F1468"/>
  <c r="J1467"/>
  <c r="G1467"/>
  <c r="H1467" s="1"/>
  <c r="F1467"/>
  <c r="J1466"/>
  <c r="G1466"/>
  <c r="H1466" s="1"/>
  <c r="J1465"/>
  <c r="G1465"/>
  <c r="H1465" s="1"/>
  <c r="G1464"/>
  <c r="J1463"/>
  <c r="G1463"/>
  <c r="H1463" s="1"/>
  <c r="F1463"/>
  <c r="J1462"/>
  <c r="G1462"/>
  <c r="H1462" s="1"/>
  <c r="F1462"/>
  <c r="J1461"/>
  <c r="G1461"/>
  <c r="H1461" s="1"/>
  <c r="F1461"/>
  <c r="J1460"/>
  <c r="G1460"/>
  <c r="H1460" s="1"/>
  <c r="F1460"/>
  <c r="J1459"/>
  <c r="G1459"/>
  <c r="H1459" s="1"/>
  <c r="F1459"/>
  <c r="J1458"/>
  <c r="G1458"/>
  <c r="H1458" s="1"/>
  <c r="F1458"/>
  <c r="J1457"/>
  <c r="G1457"/>
  <c r="H1457" s="1"/>
  <c r="F1457"/>
  <c r="J1456"/>
  <c r="G1456"/>
  <c r="H1456" s="1"/>
  <c r="F1456"/>
  <c r="J1455"/>
  <c r="G1455"/>
  <c r="H1455" s="1"/>
  <c r="F1455"/>
  <c r="J1454"/>
  <c r="G1454"/>
  <c r="H1454" s="1"/>
  <c r="F1454"/>
  <c r="J1453"/>
  <c r="G1453"/>
  <c r="H1453" s="1"/>
  <c r="F1453"/>
  <c r="J1452"/>
  <c r="G1452"/>
  <c r="H1452" s="1"/>
  <c r="F1452"/>
  <c r="J1451"/>
  <c r="G1451"/>
  <c r="H1451" s="1"/>
  <c r="F1451"/>
  <c r="J1450"/>
  <c r="G1450"/>
  <c r="H1450" s="1"/>
  <c r="J1449"/>
  <c r="G1449"/>
  <c r="H1449" s="1"/>
  <c r="J1447"/>
  <c r="H1447"/>
  <c r="F1447"/>
  <c r="J1446"/>
  <c r="H1446"/>
  <c r="F1446"/>
  <c r="J1445"/>
  <c r="H1445"/>
  <c r="F1445"/>
  <c r="J1444"/>
  <c r="H1444"/>
  <c r="F1444"/>
  <c r="J1443"/>
  <c r="H1443"/>
  <c r="F1443"/>
  <c r="J1442"/>
  <c r="H1442"/>
  <c r="F1442"/>
  <c r="J1441"/>
  <c r="H1441"/>
  <c r="F1441"/>
  <c r="J1440"/>
  <c r="H1440"/>
  <c r="F1440"/>
  <c r="J1439"/>
  <c r="H1439"/>
  <c r="F1439"/>
  <c r="J1438"/>
  <c r="H1438"/>
  <c r="F1438"/>
  <c r="J1437"/>
  <c r="H1437"/>
  <c r="F1437"/>
  <c r="J1436"/>
  <c r="H1436"/>
  <c r="F1436"/>
  <c r="J1435"/>
  <c r="H1435"/>
  <c r="F1435"/>
  <c r="J1434"/>
  <c r="H1434"/>
  <c r="F1434"/>
  <c r="J1433"/>
  <c r="H1433"/>
  <c r="F1433"/>
  <c r="J1432"/>
  <c r="H1432"/>
  <c r="F1432"/>
  <c r="J1431"/>
  <c r="H1431"/>
  <c r="F1431"/>
  <c r="J1430"/>
  <c r="H1430"/>
  <c r="F1430"/>
  <c r="J1429"/>
  <c r="H1429"/>
  <c r="F1429"/>
  <c r="J1428"/>
  <c r="H1428"/>
  <c r="F1428"/>
  <c r="J1427"/>
  <c r="H1427"/>
  <c r="F1427"/>
  <c r="J1426"/>
  <c r="H1426"/>
  <c r="F1426"/>
  <c r="J1425"/>
  <c r="H1425"/>
  <c r="F1425"/>
  <c r="J1424"/>
  <c r="H1424"/>
  <c r="F1424"/>
  <c r="J1423"/>
  <c r="H1423"/>
  <c r="F1423"/>
  <c r="J1422"/>
  <c r="H1422"/>
  <c r="F1422"/>
  <c r="J1421"/>
  <c r="H1421"/>
  <c r="F1421"/>
  <c r="J1420"/>
  <c r="H1420"/>
  <c r="F1420"/>
  <c r="J1419"/>
  <c r="H1419"/>
  <c r="F1419"/>
  <c r="J1418"/>
  <c r="H1418"/>
  <c r="F1418"/>
  <c r="J1417"/>
  <c r="H1417"/>
  <c r="F1417"/>
  <c r="J1416"/>
  <c r="H1416"/>
  <c r="F1416"/>
  <c r="J1415"/>
  <c r="H1415"/>
  <c r="F1415"/>
  <c r="J1414"/>
  <c r="H1414"/>
  <c r="F1414"/>
  <c r="J1413"/>
  <c r="H1413"/>
  <c r="F1413"/>
  <c r="J1412"/>
  <c r="H1412"/>
  <c r="F1412"/>
  <c r="J1411"/>
  <c r="H1411"/>
  <c r="F1411"/>
  <c r="J1410"/>
  <c r="H1410"/>
  <c r="F1410"/>
  <c r="J1409"/>
  <c r="H1409"/>
  <c r="F1409"/>
  <c r="J1408"/>
  <c r="H1408"/>
  <c r="F1408"/>
  <c r="J1407"/>
  <c r="G1407"/>
  <c r="H1407" s="1"/>
  <c r="J1406"/>
  <c r="G1406"/>
  <c r="H1406" s="1"/>
  <c r="G1405"/>
  <c r="J1404"/>
  <c r="G1404"/>
  <c r="H1404" s="1"/>
  <c r="F1404"/>
  <c r="J1403"/>
  <c r="G1403"/>
  <c r="H1403" s="1"/>
  <c r="F1403"/>
  <c r="J1402"/>
  <c r="G1402"/>
  <c r="H1402" s="1"/>
  <c r="F1402"/>
  <c r="J1401"/>
  <c r="G1401"/>
  <c r="H1401" s="1"/>
  <c r="F1401"/>
  <c r="J1400"/>
  <c r="G1400"/>
  <c r="H1400" s="1"/>
  <c r="F1400"/>
  <c r="J1399"/>
  <c r="G1399"/>
  <c r="H1399" s="1"/>
  <c r="F1399"/>
  <c r="J1398"/>
  <c r="G1398"/>
  <c r="H1398" s="1"/>
  <c r="F1398"/>
  <c r="J1397"/>
  <c r="G1397"/>
  <c r="H1397" s="1"/>
  <c r="F1397"/>
  <c r="J1396"/>
  <c r="G1396"/>
  <c r="H1396" s="1"/>
  <c r="F1396"/>
  <c r="G1395"/>
  <c r="H1395" s="1"/>
  <c r="F1395"/>
  <c r="G1377"/>
  <c r="H1377" s="1"/>
  <c r="F1377"/>
  <c r="G1376"/>
  <c r="H1376" s="1"/>
  <c r="G1375"/>
  <c r="H1375" s="1"/>
  <c r="F1375"/>
  <c r="G1374"/>
  <c r="H1374" s="1"/>
  <c r="G1373"/>
  <c r="H1373" s="1"/>
  <c r="F1373"/>
  <c r="G1372"/>
  <c r="H1372" s="1"/>
  <c r="G1371"/>
  <c r="H1371" s="1"/>
  <c r="F1371"/>
  <c r="G1366"/>
  <c r="H1366" s="1"/>
  <c r="F1366"/>
  <c r="G1365"/>
  <c r="H1365" s="1"/>
  <c r="G1364"/>
  <c r="H1364" s="1"/>
  <c r="F1364"/>
  <c r="G1363"/>
  <c r="H1363" s="1"/>
  <c r="G1362"/>
  <c r="H1362" s="1"/>
  <c r="F1362"/>
  <c r="G1361"/>
  <c r="H1361" s="1"/>
  <c r="G1360"/>
  <c r="H1360" s="1"/>
  <c r="F1360"/>
  <c r="G1359"/>
  <c r="H1359" s="1"/>
  <c r="G1358"/>
  <c r="H1358" s="1"/>
  <c r="F1358"/>
  <c r="G1357"/>
  <c r="H1357" s="1"/>
  <c r="G1356"/>
  <c r="H1356" s="1"/>
  <c r="F1356"/>
  <c r="G1345"/>
  <c r="G1344"/>
  <c r="H1344" s="1"/>
  <c r="G1343"/>
  <c r="H1343" s="1"/>
  <c r="G1342"/>
  <c r="H1342" s="1"/>
  <c r="G1341"/>
  <c r="H1341" s="1"/>
  <c r="F1341"/>
  <c r="G1340"/>
  <c r="H1340" s="1"/>
  <c r="G1339"/>
  <c r="H1339" s="1"/>
  <c r="F1339"/>
  <c r="G1338"/>
  <c r="H1338" s="1"/>
  <c r="G1337"/>
  <c r="H1337" s="1"/>
  <c r="F1337"/>
  <c r="G1336"/>
  <c r="H1336" s="1"/>
  <c r="G1335"/>
  <c r="H1335" s="1"/>
  <c r="G1334"/>
  <c r="H1334" s="1"/>
  <c r="F1334"/>
  <c r="G1333"/>
  <c r="H1333" s="1"/>
  <c r="G1332"/>
  <c r="H1332" s="1"/>
  <c r="F1332"/>
  <c r="G1331"/>
  <c r="H1331" s="1"/>
  <c r="G1330"/>
  <c r="H1330" s="1"/>
  <c r="F1330"/>
  <c r="G1329"/>
  <c r="H1329" s="1"/>
  <c r="G1328"/>
  <c r="H1328" s="1"/>
  <c r="G1327"/>
  <c r="H1327" s="1"/>
  <c r="F1327"/>
  <c r="G1326"/>
  <c r="H1326" s="1"/>
  <c r="G1325"/>
  <c r="H1325" s="1"/>
  <c r="F1325"/>
  <c r="G1324"/>
  <c r="H1324" s="1"/>
  <c r="G1323"/>
  <c r="H1323" s="1"/>
  <c r="G1322"/>
  <c r="H1322" s="1"/>
  <c r="F1322"/>
  <c r="G1321"/>
  <c r="H1321" s="1"/>
  <c r="G1320"/>
  <c r="H1320" s="1"/>
  <c r="G1319"/>
  <c r="H1319" s="1"/>
  <c r="F1319"/>
  <c r="G1346"/>
  <c r="J1310"/>
  <c r="J1309"/>
  <c r="H1309"/>
  <c r="J1308"/>
  <c r="H1308"/>
  <c r="J1307"/>
  <c r="G1307"/>
  <c r="H1307" s="1"/>
  <c r="F1307"/>
  <c r="J1306"/>
  <c r="G1306"/>
  <c r="H1306" s="1"/>
  <c r="J1305"/>
  <c r="G1305"/>
  <c r="H1305" s="1"/>
  <c r="J1304"/>
  <c r="G1304"/>
  <c r="H1304" s="1"/>
  <c r="F1304"/>
  <c r="J1303"/>
  <c r="G1303"/>
  <c r="H1303" s="1"/>
  <c r="J1302"/>
  <c r="G1302"/>
  <c r="H1302" s="1"/>
  <c r="J1301"/>
  <c r="G1301"/>
  <c r="H1301" s="1"/>
  <c r="F1301"/>
  <c r="J1300"/>
  <c r="G1300"/>
  <c r="H1300" s="1"/>
  <c r="J1299"/>
  <c r="G1299"/>
  <c r="H1299" s="1"/>
  <c r="F1299"/>
  <c r="J1298"/>
  <c r="G1298"/>
  <c r="H1298" s="1"/>
  <c r="J1297"/>
  <c r="G1297"/>
  <c r="H1297" s="1"/>
  <c r="J1296"/>
  <c r="G1296"/>
  <c r="H1296" s="1"/>
  <c r="F1296"/>
  <c r="J1295"/>
  <c r="G1295"/>
  <c r="H1295" s="1"/>
  <c r="J1294"/>
  <c r="G1294"/>
  <c r="H1294" s="1"/>
  <c r="F1294"/>
  <c r="J1293"/>
  <c r="G1293"/>
  <c r="H1293" s="1"/>
  <c r="J1292"/>
  <c r="G1292"/>
  <c r="H1292" s="1"/>
  <c r="F1292"/>
  <c r="J1291"/>
  <c r="G1291"/>
  <c r="H1291" s="1"/>
  <c r="J1290"/>
  <c r="G1290"/>
  <c r="H1290" s="1"/>
  <c r="F1290"/>
  <c r="J1289"/>
  <c r="G1289"/>
  <c r="H1289" s="1"/>
  <c r="J1288"/>
  <c r="G1288"/>
  <c r="H1288" s="1"/>
  <c r="F1288"/>
  <c r="J1287"/>
  <c r="G1287"/>
  <c r="H1287" s="1"/>
  <c r="J1286"/>
  <c r="G1286"/>
  <c r="H1286" s="1"/>
  <c r="F1286"/>
  <c r="J1285"/>
  <c r="G1285"/>
  <c r="H1285" s="1"/>
  <c r="J1284"/>
  <c r="G1284"/>
  <c r="H1284" s="1"/>
  <c r="F1284"/>
  <c r="J1283"/>
  <c r="G1283"/>
  <c r="H1283" s="1"/>
  <c r="J1282"/>
  <c r="G1282"/>
  <c r="H1282" s="1"/>
  <c r="F1282"/>
  <c r="J1281"/>
  <c r="G1281"/>
  <c r="H1281" s="1"/>
  <c r="J1280"/>
  <c r="G1280"/>
  <c r="H1280" s="1"/>
  <c r="F1280"/>
  <c r="J1279"/>
  <c r="G1279"/>
  <c r="H1279" s="1"/>
  <c r="J1278"/>
  <c r="G1278"/>
  <c r="H1278" s="1"/>
  <c r="F1278"/>
  <c r="J1277"/>
  <c r="G1277"/>
  <c r="H1277" s="1"/>
  <c r="J1276"/>
  <c r="G1276"/>
  <c r="H1276" s="1"/>
  <c r="F1276"/>
  <c r="J1275"/>
  <c r="G1275"/>
  <c r="H1275" s="1"/>
  <c r="J1274"/>
  <c r="G1274"/>
  <c r="H1274" s="1"/>
  <c r="J1273"/>
  <c r="G1273"/>
  <c r="H1273" s="1"/>
  <c r="J1272"/>
  <c r="G1272"/>
  <c r="H1272" s="1"/>
  <c r="F1272"/>
  <c r="J1271"/>
  <c r="G1271"/>
  <c r="H1271" s="1"/>
  <c r="J1270"/>
  <c r="G1270"/>
  <c r="H1270" s="1"/>
  <c r="F1270"/>
  <c r="J1269"/>
  <c r="G1269"/>
  <c r="H1269" s="1"/>
  <c r="J1268"/>
  <c r="G1268"/>
  <c r="H1268" s="1"/>
  <c r="J1267"/>
  <c r="G1267"/>
  <c r="H1267" s="1"/>
  <c r="J1266"/>
  <c r="G1266"/>
  <c r="H1266" s="1"/>
  <c r="J1265"/>
  <c r="G1265"/>
  <c r="H1265" s="1"/>
  <c r="F1265"/>
  <c r="J1264"/>
  <c r="G1264"/>
  <c r="H1264" s="1"/>
  <c r="F1264"/>
  <c r="J1263"/>
  <c r="G1263"/>
  <c r="H1263" s="1"/>
  <c r="F1263"/>
  <c r="J1262"/>
  <c r="G1262"/>
  <c r="H1262" s="1"/>
  <c r="F1262"/>
  <c r="J1261"/>
  <c r="G1261"/>
  <c r="H1261" s="1"/>
  <c r="F1261"/>
  <c r="G1260"/>
  <c r="J1259"/>
  <c r="G1259"/>
  <c r="H1259" s="1"/>
  <c r="J1258"/>
  <c r="G1258"/>
  <c r="H1258" s="1"/>
  <c r="F1258"/>
  <c r="J1257"/>
  <c r="G1257"/>
  <c r="H1257" s="1"/>
  <c r="F1257"/>
  <c r="J1256"/>
  <c r="G1256"/>
  <c r="H1256" s="1"/>
  <c r="F1256"/>
  <c r="J1255"/>
  <c r="G1255"/>
  <c r="H1255" s="1"/>
  <c r="F1255"/>
  <c r="J1254"/>
  <c r="G1254"/>
  <c r="H1254" s="1"/>
  <c r="F1254"/>
  <c r="J1253"/>
  <c r="G1253"/>
  <c r="H1253" s="1"/>
  <c r="F1253"/>
  <c r="G1252"/>
  <c r="J1251"/>
  <c r="G1251"/>
  <c r="H1251" s="1"/>
  <c r="J1250"/>
  <c r="G1250"/>
  <c r="H1250" s="1"/>
  <c r="F1250"/>
  <c r="J1249"/>
  <c r="G1249"/>
  <c r="H1249" s="1"/>
  <c r="F1249"/>
  <c r="J1248"/>
  <c r="G1248"/>
  <c r="H1248" s="1"/>
  <c r="F1248"/>
  <c r="J1247"/>
  <c r="G1247"/>
  <c r="H1247" s="1"/>
  <c r="F1247"/>
  <c r="J1246"/>
  <c r="G1246"/>
  <c r="H1246" s="1"/>
  <c r="F1246"/>
  <c r="J1245"/>
  <c r="G1245"/>
  <c r="H1245" s="1"/>
  <c r="F1245"/>
  <c r="G1244"/>
  <c r="J1243"/>
  <c r="G1243"/>
  <c r="H1243" s="1"/>
  <c r="J1242"/>
  <c r="G1242"/>
  <c r="H1242" s="1"/>
  <c r="F1242"/>
  <c r="J1241"/>
  <c r="G1241"/>
  <c r="H1241" s="1"/>
  <c r="F1241"/>
  <c r="J1240"/>
  <c r="G1240"/>
  <c r="H1240" s="1"/>
  <c r="F1240"/>
  <c r="J1239"/>
  <c r="G1239"/>
  <c r="H1239" s="1"/>
  <c r="F1239"/>
  <c r="J1238"/>
  <c r="G1238"/>
  <c r="H1238" s="1"/>
  <c r="F1238"/>
  <c r="G1237"/>
  <c r="J1236"/>
  <c r="G1236"/>
  <c r="H1236" s="1"/>
  <c r="J1235"/>
  <c r="G1235"/>
  <c r="H1235" s="1"/>
  <c r="F1235"/>
  <c r="J1234"/>
  <c r="G1234"/>
  <c r="H1234" s="1"/>
  <c r="F1234"/>
  <c r="J1233"/>
  <c r="G1233"/>
  <c r="H1233" s="1"/>
  <c r="F1233"/>
  <c r="J1232"/>
  <c r="G1232"/>
  <c r="H1232" s="1"/>
  <c r="F1232"/>
  <c r="J1231"/>
  <c r="G1231"/>
  <c r="H1231" s="1"/>
  <c r="F1231"/>
  <c r="J1230"/>
  <c r="G1230"/>
  <c r="H1230" s="1"/>
  <c r="F1230"/>
  <c r="G1229"/>
  <c r="J1228"/>
  <c r="G1228"/>
  <c r="H1228" s="1"/>
  <c r="J1227"/>
  <c r="G1227"/>
  <c r="H1227" s="1"/>
  <c r="J1226"/>
  <c r="G1226"/>
  <c r="H1226" s="1"/>
  <c r="F1226"/>
  <c r="J1225"/>
  <c r="G1225"/>
  <c r="H1225" s="1"/>
  <c r="F1225"/>
  <c r="J1224"/>
  <c r="G1224"/>
  <c r="H1224" s="1"/>
  <c r="F1224"/>
  <c r="J1223"/>
  <c r="G1223"/>
  <c r="H1223" s="1"/>
  <c r="F1223"/>
  <c r="J1222"/>
  <c r="G1222"/>
  <c r="H1222" s="1"/>
  <c r="F1222"/>
  <c r="J1221"/>
  <c r="G1221"/>
  <c r="H1221" s="1"/>
  <c r="F1221"/>
  <c r="G1220"/>
  <c r="J1219"/>
  <c r="G1219"/>
  <c r="H1219" s="1"/>
  <c r="J1218"/>
  <c r="G1218"/>
  <c r="H1218" s="1"/>
  <c r="J1217"/>
  <c r="G1217"/>
  <c r="H1217" s="1"/>
  <c r="F1217"/>
  <c r="J1216"/>
  <c r="G1216"/>
  <c r="H1216" s="1"/>
  <c r="F1216"/>
  <c r="J1215"/>
  <c r="G1215"/>
  <c r="H1215" s="1"/>
  <c r="F1215"/>
  <c r="J1214"/>
  <c r="G1214"/>
  <c r="H1214" s="1"/>
  <c r="F1214"/>
  <c r="J1213"/>
  <c r="G1213"/>
  <c r="H1213" s="1"/>
  <c r="F1213"/>
  <c r="J1212"/>
  <c r="G1212"/>
  <c r="H1212" s="1"/>
  <c r="F1212"/>
  <c r="G1211"/>
  <c r="G1203"/>
  <c r="G1202"/>
  <c r="H1202" s="1"/>
  <c r="J1201"/>
  <c r="G1201"/>
  <c r="H1201" s="1"/>
  <c r="J1200"/>
  <c r="G1200"/>
  <c r="H1200" s="1"/>
  <c r="J1199"/>
  <c r="G1199"/>
  <c r="H1199" s="1"/>
  <c r="F1199"/>
  <c r="J1198"/>
  <c r="G1198"/>
  <c r="H1198" s="1"/>
  <c r="J1197"/>
  <c r="G1197"/>
  <c r="H1197" s="1"/>
  <c r="F1197"/>
  <c r="J1196"/>
  <c r="G1196"/>
  <c r="H1196" s="1"/>
  <c r="F1196"/>
  <c r="J1195"/>
  <c r="G1195"/>
  <c r="H1195" s="1"/>
  <c r="J1194"/>
  <c r="G1194"/>
  <c r="H1194" s="1"/>
  <c r="J1193"/>
  <c r="D1193"/>
  <c r="F1193" s="1"/>
  <c r="I1192"/>
  <c r="J1192" s="1"/>
  <c r="D1192"/>
  <c r="F1192" s="1"/>
  <c r="J1191"/>
  <c r="G1191"/>
  <c r="H1191" s="1"/>
  <c r="J1190"/>
  <c r="G1190"/>
  <c r="H1190" s="1"/>
  <c r="J1189"/>
  <c r="G1189"/>
  <c r="H1189" s="1"/>
  <c r="F1189"/>
  <c r="J1188"/>
  <c r="G1188"/>
  <c r="H1188" s="1"/>
  <c r="F1188"/>
  <c r="J1187"/>
  <c r="G1187"/>
  <c r="H1187" s="1"/>
  <c r="F1187"/>
  <c r="J1186"/>
  <c r="G1186"/>
  <c r="H1186" s="1"/>
  <c r="J1185"/>
  <c r="G1185"/>
  <c r="H1185" s="1"/>
  <c r="J1184"/>
  <c r="G1184"/>
  <c r="H1184" s="1"/>
  <c r="F1184"/>
  <c r="J1183"/>
  <c r="G1183"/>
  <c r="H1183" s="1"/>
  <c r="J1182"/>
  <c r="G1182"/>
  <c r="H1182" s="1"/>
  <c r="F1182"/>
  <c r="J1181"/>
  <c r="G1181"/>
  <c r="H1181" s="1"/>
  <c r="J1180"/>
  <c r="G1180"/>
  <c r="H1180" s="1"/>
  <c r="F1180"/>
  <c r="J1179"/>
  <c r="G1179"/>
  <c r="H1179" s="1"/>
  <c r="I1178"/>
  <c r="J1178" s="1"/>
  <c r="D1178"/>
  <c r="F1178" s="1"/>
  <c r="J1177"/>
  <c r="G1177"/>
  <c r="H1177" s="1"/>
  <c r="F1177"/>
  <c r="I1176"/>
  <c r="J1176" s="1"/>
  <c r="D1176"/>
  <c r="F1176" s="1"/>
  <c r="J1175"/>
  <c r="G1175"/>
  <c r="F1175"/>
  <c r="G1174"/>
  <c r="J1173"/>
  <c r="G1173"/>
  <c r="H1173" s="1"/>
  <c r="J1172"/>
  <c r="G1172"/>
  <c r="H1172" s="1"/>
  <c r="F1172"/>
  <c r="J1171"/>
  <c r="G1171"/>
  <c r="H1171" s="1"/>
  <c r="F1171"/>
  <c r="J1170"/>
  <c r="G1170"/>
  <c r="H1170" s="1"/>
  <c r="F1170"/>
  <c r="J1169"/>
  <c r="G1169"/>
  <c r="H1169" s="1"/>
  <c r="F1169"/>
  <c r="J1168"/>
  <c r="G1168"/>
  <c r="H1168" s="1"/>
  <c r="F1168"/>
  <c r="J1167"/>
  <c r="G1167"/>
  <c r="H1167" s="1"/>
  <c r="F1167"/>
  <c r="J1166"/>
  <c r="G1166"/>
  <c r="H1166" s="1"/>
  <c r="F1166"/>
  <c r="J1165"/>
  <c r="G1165"/>
  <c r="H1165" s="1"/>
  <c r="F1165"/>
  <c r="J1164"/>
  <c r="G1164"/>
  <c r="H1164" s="1"/>
  <c r="F1164"/>
  <c r="J1163"/>
  <c r="G1163"/>
  <c r="H1163" s="1"/>
  <c r="F1163"/>
  <c r="J1162"/>
  <c r="G1162"/>
  <c r="H1162" s="1"/>
  <c r="F1162"/>
  <c r="J1161"/>
  <c r="G1161"/>
  <c r="H1161" s="1"/>
  <c r="F1161"/>
  <c r="J1160"/>
  <c r="G1160"/>
  <c r="H1160" s="1"/>
  <c r="F1160"/>
  <c r="G1159"/>
  <c r="J1158"/>
  <c r="G1158"/>
  <c r="H1158" s="1"/>
  <c r="J1157"/>
  <c r="G1157"/>
  <c r="H1157" s="1"/>
  <c r="F1157"/>
  <c r="J1156"/>
  <c r="G1156"/>
  <c r="H1156" s="1"/>
  <c r="F1156"/>
  <c r="J1155"/>
  <c r="G1155"/>
  <c r="H1155" s="1"/>
  <c r="F1155"/>
  <c r="J1154"/>
  <c r="G1154"/>
  <c r="H1154" s="1"/>
  <c r="F1154"/>
  <c r="J1153"/>
  <c r="G1153"/>
  <c r="H1153" s="1"/>
  <c r="F1153"/>
  <c r="J1152"/>
  <c r="G1152"/>
  <c r="H1152" s="1"/>
  <c r="F1152"/>
  <c r="J1151"/>
  <c r="G1151"/>
  <c r="H1151" s="1"/>
  <c r="F1151"/>
  <c r="J1150"/>
  <c r="G1150"/>
  <c r="H1150" s="1"/>
  <c r="F1150"/>
  <c r="J1149"/>
  <c r="G1149"/>
  <c r="H1149" s="1"/>
  <c r="F1149"/>
  <c r="J1148"/>
  <c r="G1148"/>
  <c r="H1148" s="1"/>
  <c r="F1148"/>
  <c r="J1147"/>
  <c r="G1147"/>
  <c r="H1147" s="1"/>
  <c r="F1147"/>
  <c r="J1146"/>
  <c r="G1146"/>
  <c r="H1146" s="1"/>
  <c r="F1146"/>
  <c r="J1145"/>
  <c r="G1145"/>
  <c r="H1145" s="1"/>
  <c r="F1145"/>
  <c r="G1144"/>
  <c r="J1143"/>
  <c r="G1143"/>
  <c r="H1143" s="1"/>
  <c r="J1142"/>
  <c r="G1142"/>
  <c r="H1142" s="1"/>
  <c r="F1142"/>
  <c r="J1141"/>
  <c r="G1141"/>
  <c r="H1141" s="1"/>
  <c r="F1141"/>
  <c r="J1140"/>
  <c r="G1140"/>
  <c r="H1140" s="1"/>
  <c r="F1140"/>
  <c r="J1139"/>
  <c r="G1139"/>
  <c r="H1139" s="1"/>
  <c r="F1139"/>
  <c r="J1138"/>
  <c r="G1138"/>
  <c r="H1138" s="1"/>
  <c r="F1138"/>
  <c r="J1137"/>
  <c r="G1137"/>
  <c r="H1137" s="1"/>
  <c r="F1137"/>
  <c r="J1136"/>
  <c r="G1136"/>
  <c r="H1136" s="1"/>
  <c r="F1136"/>
  <c r="J1135"/>
  <c r="G1135"/>
  <c r="H1135" s="1"/>
  <c r="F1135"/>
  <c r="J1134"/>
  <c r="G1134"/>
  <c r="H1134" s="1"/>
  <c r="F1134"/>
  <c r="J1133"/>
  <c r="G1133"/>
  <c r="H1133" s="1"/>
  <c r="F1133"/>
  <c r="J1132"/>
  <c r="G1132"/>
  <c r="H1132" s="1"/>
  <c r="F1132"/>
  <c r="J1131"/>
  <c r="G1131"/>
  <c r="H1131" s="1"/>
  <c r="F1131"/>
  <c r="J1130"/>
  <c r="G1130"/>
  <c r="H1130" s="1"/>
  <c r="F1130"/>
  <c r="G1129"/>
  <c r="J1128"/>
  <c r="G1128"/>
  <c r="H1128" s="1"/>
  <c r="J1127"/>
  <c r="G1127"/>
  <c r="H1127" s="1"/>
  <c r="F1127"/>
  <c r="J1126"/>
  <c r="G1126"/>
  <c r="H1126" s="1"/>
  <c r="F1126"/>
  <c r="J1125"/>
  <c r="G1125"/>
  <c r="H1125" s="1"/>
  <c r="F1125"/>
  <c r="J1124"/>
  <c r="G1124"/>
  <c r="H1124" s="1"/>
  <c r="F1124"/>
  <c r="J1123"/>
  <c r="G1123"/>
  <c r="H1123" s="1"/>
  <c r="F1123"/>
  <c r="J1122"/>
  <c r="G1122"/>
  <c r="H1122" s="1"/>
  <c r="F1122"/>
  <c r="J1121"/>
  <c r="G1121"/>
  <c r="H1121" s="1"/>
  <c r="F1121"/>
  <c r="J1120"/>
  <c r="G1120"/>
  <c r="H1120" s="1"/>
  <c r="F1120"/>
  <c r="J1119"/>
  <c r="G1119"/>
  <c r="H1119" s="1"/>
  <c r="F1119"/>
  <c r="J1118"/>
  <c r="G1118"/>
  <c r="H1118" s="1"/>
  <c r="F1118"/>
  <c r="J1117"/>
  <c r="G1117"/>
  <c r="H1117" s="1"/>
  <c r="F1117"/>
  <c r="J1116"/>
  <c r="G1116"/>
  <c r="H1116" s="1"/>
  <c r="F1116"/>
  <c r="G1115"/>
  <c r="J1114"/>
  <c r="G1114"/>
  <c r="H1114" s="1"/>
  <c r="J1113"/>
  <c r="G1113"/>
  <c r="H1113" s="1"/>
  <c r="F1113"/>
  <c r="J1112"/>
  <c r="G1112"/>
  <c r="H1112" s="1"/>
  <c r="F1112"/>
  <c r="J1111"/>
  <c r="G1111"/>
  <c r="H1111" s="1"/>
  <c r="F1111"/>
  <c r="J1110"/>
  <c r="G1110"/>
  <c r="H1110" s="1"/>
  <c r="F1110"/>
  <c r="J1109"/>
  <c r="G1109"/>
  <c r="H1109" s="1"/>
  <c r="F1109"/>
  <c r="J1108"/>
  <c r="G1108"/>
  <c r="H1108" s="1"/>
  <c r="F1108"/>
  <c r="J1107"/>
  <c r="G1107"/>
  <c r="H1107" s="1"/>
  <c r="F1107"/>
  <c r="J1106"/>
  <c r="G1106"/>
  <c r="H1106" s="1"/>
  <c r="F1106"/>
  <c r="J1105"/>
  <c r="G1105"/>
  <c r="H1105" s="1"/>
  <c r="F1105"/>
  <c r="J1104"/>
  <c r="G1104"/>
  <c r="H1104" s="1"/>
  <c r="F1104"/>
  <c r="J1103"/>
  <c r="G1103"/>
  <c r="H1103" s="1"/>
  <c r="F1103"/>
  <c r="J1102"/>
  <c r="G1102"/>
  <c r="H1102" s="1"/>
  <c r="F1102"/>
  <c r="G1101"/>
  <c r="J1100"/>
  <c r="G1100"/>
  <c r="H1100" s="1"/>
  <c r="J1099"/>
  <c r="H1099"/>
  <c r="F1099"/>
  <c r="J1098"/>
  <c r="H1098"/>
  <c r="F1098"/>
  <c r="J1097"/>
  <c r="H1097"/>
  <c r="F1097"/>
  <c r="J1096"/>
  <c r="H1096"/>
  <c r="F1096"/>
  <c r="J1095"/>
  <c r="H1095"/>
  <c r="F1095"/>
  <c r="J1094"/>
  <c r="H1094"/>
  <c r="F1094"/>
  <c r="J1093"/>
  <c r="H1093"/>
  <c r="F1093"/>
  <c r="J1092"/>
  <c r="H1092"/>
  <c r="F1092"/>
  <c r="J1091"/>
  <c r="H1091"/>
  <c r="F1091"/>
  <c r="J1090"/>
  <c r="H1090"/>
  <c r="F1090"/>
  <c r="J1089"/>
  <c r="H1089"/>
  <c r="F1089"/>
  <c r="J1088"/>
  <c r="H1088"/>
  <c r="F1088"/>
  <c r="J1086"/>
  <c r="G1086"/>
  <c r="H1086" s="1"/>
  <c r="J1085"/>
  <c r="H1085"/>
  <c r="F1085"/>
  <c r="J1084"/>
  <c r="H1084"/>
  <c r="F1084"/>
  <c r="J1083"/>
  <c r="H1083"/>
  <c r="F1083"/>
  <c r="J1082"/>
  <c r="H1082"/>
  <c r="F1082"/>
  <c r="J1081"/>
  <c r="H1081"/>
  <c r="F1081"/>
  <c r="J1080"/>
  <c r="H1080"/>
  <c r="F1080"/>
  <c r="J1079"/>
  <c r="H1079"/>
  <c r="F1079"/>
  <c r="J1078"/>
  <c r="H1078"/>
  <c r="F1078"/>
  <c r="J1077"/>
  <c r="H1077"/>
  <c r="F1077"/>
  <c r="J1076"/>
  <c r="H1076"/>
  <c r="F1076"/>
  <c r="J1075"/>
  <c r="H1075"/>
  <c r="F1075"/>
  <c r="J1074"/>
  <c r="H1074"/>
  <c r="F1074"/>
  <c r="J1072"/>
  <c r="G1072"/>
  <c r="H1072" s="1"/>
  <c r="J1071"/>
  <c r="G1071"/>
  <c r="H1071" s="1"/>
  <c r="F1071"/>
  <c r="J1070"/>
  <c r="G1070"/>
  <c r="H1070" s="1"/>
  <c r="F1070"/>
  <c r="J1069"/>
  <c r="G1069"/>
  <c r="H1069" s="1"/>
  <c r="F1069"/>
  <c r="J1068"/>
  <c r="G1068"/>
  <c r="H1068" s="1"/>
  <c r="F1068"/>
  <c r="J1067"/>
  <c r="G1067"/>
  <c r="H1067" s="1"/>
  <c r="F1067"/>
  <c r="J1066"/>
  <c r="G1066"/>
  <c r="H1066" s="1"/>
  <c r="F1066"/>
  <c r="J1065"/>
  <c r="G1065"/>
  <c r="H1065" s="1"/>
  <c r="F1065"/>
  <c r="J1064"/>
  <c r="G1064"/>
  <c r="H1064" s="1"/>
  <c r="F1064"/>
  <c r="J1063"/>
  <c r="G1063"/>
  <c r="H1063" s="1"/>
  <c r="F1063"/>
  <c r="J1062"/>
  <c r="G1062"/>
  <c r="H1062" s="1"/>
  <c r="F1062"/>
  <c r="J1061"/>
  <c r="G1061"/>
  <c r="H1061" s="1"/>
  <c r="F1061"/>
  <c r="J1060"/>
  <c r="G1060"/>
  <c r="H1060" s="1"/>
  <c r="F1060"/>
  <c r="G1059"/>
  <c r="J1058"/>
  <c r="G1058"/>
  <c r="H1058" s="1"/>
  <c r="J1057"/>
  <c r="G1057"/>
  <c r="H1057" s="1"/>
  <c r="F1057"/>
  <c r="J1056"/>
  <c r="G1056"/>
  <c r="H1056" s="1"/>
  <c r="F1056"/>
  <c r="J1055"/>
  <c r="G1055"/>
  <c r="H1055" s="1"/>
  <c r="F1055"/>
  <c r="J1054"/>
  <c r="G1054"/>
  <c r="H1054" s="1"/>
  <c r="F1054"/>
  <c r="J1053"/>
  <c r="G1053"/>
  <c r="H1053" s="1"/>
  <c r="F1053"/>
  <c r="J1052"/>
  <c r="G1052"/>
  <c r="H1052" s="1"/>
  <c r="F1052"/>
  <c r="J1051"/>
  <c r="G1051"/>
  <c r="H1051" s="1"/>
  <c r="F1051"/>
  <c r="J1050"/>
  <c r="G1050"/>
  <c r="H1050" s="1"/>
  <c r="F1050"/>
  <c r="J1049"/>
  <c r="G1049"/>
  <c r="H1049" s="1"/>
  <c r="F1049"/>
  <c r="J1048"/>
  <c r="G1048"/>
  <c r="H1048" s="1"/>
  <c r="F1048"/>
  <c r="J1047"/>
  <c r="G1047"/>
  <c r="H1047" s="1"/>
  <c r="F1047"/>
  <c r="J1046"/>
  <c r="G1046"/>
  <c r="H1046" s="1"/>
  <c r="F1046"/>
  <c r="G1045"/>
  <c r="J1044"/>
  <c r="G1044"/>
  <c r="H1044" s="1"/>
  <c r="J1043"/>
  <c r="G1043"/>
  <c r="H1043" s="1"/>
  <c r="F1043"/>
  <c r="J1042"/>
  <c r="G1042"/>
  <c r="H1042" s="1"/>
  <c r="F1042"/>
  <c r="J1041"/>
  <c r="G1041"/>
  <c r="H1041" s="1"/>
  <c r="F1041"/>
  <c r="J1040"/>
  <c r="G1040"/>
  <c r="H1040" s="1"/>
  <c r="F1040"/>
  <c r="J1039"/>
  <c r="G1039"/>
  <c r="H1039" s="1"/>
  <c r="F1039"/>
  <c r="J1038"/>
  <c r="G1038"/>
  <c r="H1038" s="1"/>
  <c r="F1038"/>
  <c r="J1037"/>
  <c r="G1037"/>
  <c r="H1037" s="1"/>
  <c r="F1037"/>
  <c r="J1036"/>
  <c r="G1036"/>
  <c r="H1036" s="1"/>
  <c r="F1036"/>
  <c r="J1035"/>
  <c r="G1035"/>
  <c r="H1035" s="1"/>
  <c r="F1035"/>
  <c r="J1034"/>
  <c r="G1034"/>
  <c r="H1034" s="1"/>
  <c r="F1034"/>
  <c r="J1033"/>
  <c r="G1033"/>
  <c r="H1033" s="1"/>
  <c r="F1033"/>
  <c r="J1032"/>
  <c r="G1032"/>
  <c r="H1032" s="1"/>
  <c r="F1032"/>
  <c r="J1031"/>
  <c r="G1031"/>
  <c r="H1031" s="1"/>
  <c r="F1031"/>
  <c r="G1030"/>
  <c r="J1029"/>
  <c r="G1029"/>
  <c r="H1029" s="1"/>
  <c r="J1028"/>
  <c r="G1028"/>
  <c r="H1028" s="1"/>
  <c r="F1028"/>
  <c r="J1027"/>
  <c r="G1027"/>
  <c r="H1027" s="1"/>
  <c r="F1027"/>
  <c r="J1026"/>
  <c r="G1026"/>
  <c r="H1026" s="1"/>
  <c r="F1026"/>
  <c r="J1025"/>
  <c r="G1025"/>
  <c r="H1025" s="1"/>
  <c r="F1025"/>
  <c r="J1024"/>
  <c r="G1024"/>
  <c r="H1024" s="1"/>
  <c r="F1024"/>
  <c r="J1023"/>
  <c r="G1023"/>
  <c r="H1023" s="1"/>
  <c r="F1023"/>
  <c r="J1022"/>
  <c r="G1022"/>
  <c r="H1022" s="1"/>
  <c r="F1022"/>
  <c r="J1021"/>
  <c r="G1021"/>
  <c r="H1021" s="1"/>
  <c r="F1021"/>
  <c r="J1020"/>
  <c r="G1020"/>
  <c r="H1020" s="1"/>
  <c r="F1020"/>
  <c r="J1019"/>
  <c r="G1019"/>
  <c r="H1019" s="1"/>
  <c r="F1019"/>
  <c r="J1018"/>
  <c r="G1018"/>
  <c r="H1018" s="1"/>
  <c r="F1018"/>
  <c r="J1017"/>
  <c r="G1017"/>
  <c r="H1017" s="1"/>
  <c r="F1017"/>
  <c r="J1016"/>
  <c r="G1016"/>
  <c r="H1016" s="1"/>
  <c r="F1016"/>
  <c r="G1015"/>
  <c r="J1014"/>
  <c r="G1014"/>
  <c r="H1014" s="1"/>
  <c r="J1013"/>
  <c r="H1013"/>
  <c r="F1013"/>
  <c r="J1012"/>
  <c r="H1012"/>
  <c r="F1012"/>
  <c r="J1011"/>
  <c r="H1011"/>
  <c r="F1011"/>
  <c r="J1010"/>
  <c r="H1010"/>
  <c r="F1010"/>
  <c r="J1009"/>
  <c r="H1009"/>
  <c r="F1009"/>
  <c r="J1008"/>
  <c r="H1008"/>
  <c r="F1008"/>
  <c r="J1007"/>
  <c r="H1007"/>
  <c r="F1007"/>
  <c r="J1006"/>
  <c r="H1006"/>
  <c r="F1006"/>
  <c r="J1005"/>
  <c r="H1005"/>
  <c r="F1005"/>
  <c r="J1004"/>
  <c r="H1004"/>
  <c r="F1004"/>
  <c r="J1003"/>
  <c r="H1003"/>
  <c r="F1003"/>
  <c r="J1002"/>
  <c r="H1002"/>
  <c r="F1002"/>
  <c r="H990"/>
  <c r="J989"/>
  <c r="H989"/>
  <c r="J988"/>
  <c r="H988"/>
  <c r="J987"/>
  <c r="H987"/>
  <c r="J986"/>
  <c r="H986"/>
  <c r="J985"/>
  <c r="H985"/>
  <c r="J984"/>
  <c r="G984"/>
  <c r="H984" s="1"/>
  <c r="F984"/>
  <c r="J983"/>
  <c r="G983"/>
  <c r="H983" s="1"/>
  <c r="J982"/>
  <c r="G982"/>
  <c r="H982" s="1"/>
  <c r="F982"/>
  <c r="J981"/>
  <c r="G981"/>
  <c r="H981" s="1"/>
  <c r="J980"/>
  <c r="G980"/>
  <c r="H980" s="1"/>
  <c r="F980"/>
  <c r="J979"/>
  <c r="G979"/>
  <c r="H979" s="1"/>
  <c r="J978"/>
  <c r="G978"/>
  <c r="H978" s="1"/>
  <c r="F978"/>
  <c r="J977"/>
  <c r="G977"/>
  <c r="H977" s="1"/>
  <c r="I976"/>
  <c r="J976" s="1"/>
  <c r="D976"/>
  <c r="J975"/>
  <c r="G975"/>
  <c r="H975" s="1"/>
  <c r="J974"/>
  <c r="G974"/>
  <c r="H974" s="1"/>
  <c r="F974"/>
  <c r="J973"/>
  <c r="G973"/>
  <c r="H973" s="1"/>
  <c r="F973"/>
  <c r="J972"/>
  <c r="G972"/>
  <c r="H972" s="1"/>
  <c r="F972"/>
  <c r="J971"/>
  <c r="G971"/>
  <c r="H971" s="1"/>
  <c r="F971"/>
  <c r="J970"/>
  <c r="G970"/>
  <c r="H970" s="1"/>
  <c r="J969"/>
  <c r="G969"/>
  <c r="H969" s="1"/>
  <c r="J968"/>
  <c r="G968"/>
  <c r="H968" s="1"/>
  <c r="F968"/>
  <c r="J967"/>
  <c r="G967"/>
  <c r="H967" s="1"/>
  <c r="F967"/>
  <c r="J966"/>
  <c r="G966"/>
  <c r="H966" s="1"/>
  <c r="F966"/>
  <c r="J965"/>
  <c r="G965"/>
  <c r="H965" s="1"/>
  <c r="J964"/>
  <c r="G964"/>
  <c r="H964" s="1"/>
  <c r="J963"/>
  <c r="G963"/>
  <c r="H963" s="1"/>
  <c r="F963"/>
  <c r="J962"/>
  <c r="G962"/>
  <c r="H962" s="1"/>
  <c r="F962"/>
  <c r="J961"/>
  <c r="G961"/>
  <c r="H961" s="1"/>
  <c r="J960"/>
  <c r="G960"/>
  <c r="H960" s="1"/>
  <c r="J959"/>
  <c r="G959"/>
  <c r="H959" s="1"/>
  <c r="F959"/>
  <c r="J958"/>
  <c r="G958"/>
  <c r="H958" s="1"/>
  <c r="F958"/>
  <c r="I957"/>
  <c r="J957" s="1"/>
  <c r="D957"/>
  <c r="I956"/>
  <c r="D956"/>
  <c r="F956" s="1"/>
  <c r="I955"/>
  <c r="J955" s="1"/>
  <c r="D955"/>
  <c r="I954"/>
  <c r="J954" s="1"/>
  <c r="D954"/>
  <c r="F954" s="1"/>
  <c r="I953"/>
  <c r="J953" s="1"/>
  <c r="D953"/>
  <c r="J952"/>
  <c r="G952"/>
  <c r="H952" s="1"/>
  <c r="J951"/>
  <c r="G951"/>
  <c r="H951" s="1"/>
  <c r="J950"/>
  <c r="H950"/>
  <c r="F950"/>
  <c r="J949"/>
  <c r="H949"/>
  <c r="J948"/>
  <c r="H948"/>
  <c r="F948"/>
  <c r="J947"/>
  <c r="H947"/>
  <c r="J946"/>
  <c r="H946"/>
  <c r="F946"/>
  <c r="J945"/>
  <c r="G945"/>
  <c r="H945" s="1"/>
  <c r="J944"/>
  <c r="G944"/>
  <c r="H944" s="1"/>
  <c r="F944"/>
  <c r="J943"/>
  <c r="G943"/>
  <c r="H943" s="1"/>
  <c r="F943"/>
  <c r="J942"/>
  <c r="G942"/>
  <c r="H942" s="1"/>
  <c r="F942"/>
  <c r="J941"/>
  <c r="G941"/>
  <c r="H941" s="1"/>
  <c r="F941"/>
  <c r="J940"/>
  <c r="G940"/>
  <c r="H940" s="1"/>
  <c r="J939"/>
  <c r="G939"/>
  <c r="H939" s="1"/>
  <c r="J938"/>
  <c r="G938"/>
  <c r="H938" s="1"/>
  <c r="F938"/>
  <c r="J937"/>
  <c r="G937"/>
  <c r="H937" s="1"/>
  <c r="F937"/>
  <c r="J936"/>
  <c r="G936"/>
  <c r="H936" s="1"/>
  <c r="F936"/>
  <c r="J935"/>
  <c r="G935"/>
  <c r="H935" s="1"/>
  <c r="F935"/>
  <c r="J934"/>
  <c r="G934"/>
  <c r="H934" s="1"/>
  <c r="F934"/>
  <c r="J933"/>
  <c r="G933"/>
  <c r="H933" s="1"/>
  <c r="F933"/>
  <c r="J932"/>
  <c r="G932"/>
  <c r="H932" s="1"/>
  <c r="F932"/>
  <c r="J931"/>
  <c r="G931"/>
  <c r="H931" s="1"/>
  <c r="F931"/>
  <c r="J930"/>
  <c r="G930"/>
  <c r="H930" s="1"/>
  <c r="F930"/>
  <c r="J929"/>
  <c r="G929"/>
  <c r="H929" s="1"/>
  <c r="F929"/>
  <c r="J928"/>
  <c r="G928"/>
  <c r="H928" s="1"/>
  <c r="F928"/>
  <c r="J927"/>
  <c r="G927"/>
  <c r="H927" s="1"/>
  <c r="F927"/>
  <c r="J926"/>
  <c r="G926"/>
  <c r="H926" s="1"/>
  <c r="F926"/>
  <c r="J925"/>
  <c r="G925"/>
  <c r="H925" s="1"/>
  <c r="F925"/>
  <c r="J924"/>
  <c r="G924"/>
  <c r="H924" s="1"/>
  <c r="F924"/>
  <c r="J923"/>
  <c r="G923"/>
  <c r="H923" s="1"/>
  <c r="F923"/>
  <c r="J922"/>
  <c r="G922"/>
  <c r="H922" s="1"/>
  <c r="F922"/>
  <c r="J921"/>
  <c r="G921"/>
  <c r="H921" s="1"/>
  <c r="F921"/>
  <c r="J920"/>
  <c r="G920"/>
  <c r="H920" s="1"/>
  <c r="F920"/>
  <c r="J919"/>
  <c r="G919"/>
  <c r="H919" s="1"/>
  <c r="F919"/>
  <c r="J918"/>
  <c r="G918"/>
  <c r="H918" s="1"/>
  <c r="F918"/>
  <c r="J917"/>
  <c r="G917"/>
  <c r="H917" s="1"/>
  <c r="F917"/>
  <c r="J916"/>
  <c r="G916"/>
  <c r="H916" s="1"/>
  <c r="F916"/>
  <c r="J915"/>
  <c r="G915"/>
  <c r="H915" s="1"/>
  <c r="F915"/>
  <c r="J914"/>
  <c r="G914"/>
  <c r="H914" s="1"/>
  <c r="F914"/>
  <c r="J913"/>
  <c r="G913"/>
  <c r="H913" s="1"/>
  <c r="F913"/>
  <c r="J912"/>
  <c r="G912"/>
  <c r="H912" s="1"/>
  <c r="F912"/>
  <c r="J911"/>
  <c r="G911"/>
  <c r="H911" s="1"/>
  <c r="F911"/>
  <c r="J910"/>
  <c r="G910"/>
  <c r="H910" s="1"/>
  <c r="F910"/>
  <c r="J909"/>
  <c r="G909"/>
  <c r="H909" s="1"/>
  <c r="F909"/>
  <c r="J908"/>
  <c r="G908"/>
  <c r="H908" s="1"/>
  <c r="F908"/>
  <c r="J907"/>
  <c r="D907"/>
  <c r="G907" s="1"/>
  <c r="H907" s="1"/>
  <c r="J906"/>
  <c r="G906"/>
  <c r="H906" s="1"/>
  <c r="F906"/>
  <c r="J905"/>
  <c r="G905"/>
  <c r="H905" s="1"/>
  <c r="F905"/>
  <c r="J904"/>
  <c r="G904"/>
  <c r="H904" s="1"/>
  <c r="F904"/>
  <c r="J903"/>
  <c r="G903"/>
  <c r="H903" s="1"/>
  <c r="F903"/>
  <c r="J902"/>
  <c r="G902"/>
  <c r="H902" s="1"/>
  <c r="F902"/>
  <c r="J891"/>
  <c r="H891"/>
  <c r="J890"/>
  <c r="H890"/>
  <c r="J889"/>
  <c r="G889"/>
  <c r="H889" s="1"/>
  <c r="F889"/>
  <c r="J888"/>
  <c r="G888"/>
  <c r="H888" s="1"/>
  <c r="J887"/>
  <c r="H887"/>
  <c r="F887"/>
  <c r="J886"/>
  <c r="G886"/>
  <c r="H886" s="1"/>
  <c r="J885"/>
  <c r="G885"/>
  <c r="H885" s="1"/>
  <c r="J884"/>
  <c r="G884"/>
  <c r="H884" s="1"/>
  <c r="F884"/>
  <c r="J883"/>
  <c r="G883"/>
  <c r="H883" s="1"/>
  <c r="F883"/>
  <c r="J882"/>
  <c r="G882"/>
  <c r="H882" s="1"/>
  <c r="J881"/>
  <c r="G881"/>
  <c r="H881" s="1"/>
  <c r="J880"/>
  <c r="G880"/>
  <c r="H880" s="1"/>
  <c r="J879"/>
  <c r="H879"/>
  <c r="J878"/>
  <c r="H878"/>
  <c r="F878"/>
  <c r="J877"/>
  <c r="H877"/>
  <c r="F877"/>
  <c r="J876"/>
  <c r="H876"/>
  <c r="F876"/>
  <c r="J875"/>
  <c r="H875"/>
  <c r="F875"/>
  <c r="J874"/>
  <c r="G874"/>
  <c r="H874" s="1"/>
  <c r="J873"/>
  <c r="G873"/>
  <c r="H873" s="1"/>
  <c r="J872"/>
  <c r="G872"/>
  <c r="H872" s="1"/>
  <c r="F872"/>
  <c r="J871"/>
  <c r="G871"/>
  <c r="H871" s="1"/>
  <c r="J870"/>
  <c r="G870"/>
  <c r="H870" s="1"/>
  <c r="F870"/>
  <c r="J869"/>
  <c r="G869"/>
  <c r="H869" s="1"/>
  <c r="J868"/>
  <c r="G868"/>
  <c r="H868" s="1"/>
  <c r="F868"/>
  <c r="J867"/>
  <c r="G867"/>
  <c r="H867" s="1"/>
  <c r="J866"/>
  <c r="G866"/>
  <c r="H866" s="1"/>
  <c r="F866"/>
  <c r="J865"/>
  <c r="G865"/>
  <c r="H865" s="1"/>
  <c r="J864"/>
  <c r="G864"/>
  <c r="H864" s="1"/>
  <c r="F864"/>
  <c r="J863"/>
  <c r="G863"/>
  <c r="H863" s="1"/>
  <c r="J862"/>
  <c r="G862"/>
  <c r="H862" s="1"/>
  <c r="J861"/>
  <c r="G861"/>
  <c r="H861" s="1"/>
  <c r="F861"/>
  <c r="J860"/>
  <c r="H860"/>
  <c r="F860"/>
  <c r="J859"/>
  <c r="G859"/>
  <c r="H859" s="1"/>
  <c r="F859"/>
  <c r="J858"/>
  <c r="G858"/>
  <c r="H858" s="1"/>
  <c r="F858"/>
  <c r="I857"/>
  <c r="J857" s="1"/>
  <c r="D857"/>
  <c r="F857" s="1"/>
  <c r="J856"/>
  <c r="G856"/>
  <c r="G857" s="1"/>
  <c r="H857" s="1"/>
  <c r="F856"/>
  <c r="J855"/>
  <c r="H855"/>
  <c r="D855"/>
  <c r="F855" s="1"/>
  <c r="J854"/>
  <c r="G854"/>
  <c r="H854" s="1"/>
  <c r="F854"/>
  <c r="I853"/>
  <c r="J853" s="1"/>
  <c r="D853"/>
  <c r="F853" s="1"/>
  <c r="J852"/>
  <c r="G852"/>
  <c r="G853" s="1"/>
  <c r="H853" s="1"/>
  <c r="F852"/>
  <c r="J851"/>
  <c r="G851"/>
  <c r="H851" s="1"/>
  <c r="F851"/>
  <c r="J850"/>
  <c r="G850"/>
  <c r="H850" s="1"/>
  <c r="F850"/>
  <c r="J849"/>
  <c r="G849"/>
  <c r="H849" s="1"/>
  <c r="F849"/>
  <c r="J848"/>
  <c r="G848"/>
  <c r="H848" s="1"/>
  <c r="F848"/>
  <c r="J847"/>
  <c r="G847"/>
  <c r="H847" s="1"/>
  <c r="F847"/>
  <c r="J846"/>
  <c r="D846"/>
  <c r="F846" s="1"/>
  <c r="J845"/>
  <c r="G845"/>
  <c r="H845" s="1"/>
  <c r="F845"/>
  <c r="J844"/>
  <c r="D844"/>
  <c r="G844" s="1"/>
  <c r="H844" s="1"/>
  <c r="J843"/>
  <c r="G843"/>
  <c r="H843" s="1"/>
  <c r="F843"/>
  <c r="I842"/>
  <c r="J842" s="1"/>
  <c r="D842"/>
  <c r="F842" s="1"/>
  <c r="J841"/>
  <c r="G841"/>
  <c r="G842" s="1"/>
  <c r="H842" s="1"/>
  <c r="F841"/>
  <c r="J840"/>
  <c r="G840"/>
  <c r="H840" s="1"/>
  <c r="F840"/>
  <c r="J839"/>
  <c r="G839"/>
  <c r="H839" s="1"/>
  <c r="F839"/>
  <c r="J838"/>
  <c r="G838"/>
  <c r="H838" s="1"/>
  <c r="F838"/>
  <c r="J837"/>
  <c r="G837"/>
  <c r="H837" s="1"/>
  <c r="F837"/>
  <c r="J828"/>
  <c r="J827"/>
  <c r="H827"/>
  <c r="J826"/>
  <c r="H826"/>
  <c r="J825"/>
  <c r="H825"/>
  <c r="J824"/>
  <c r="H824"/>
  <c r="J823"/>
  <c r="G823"/>
  <c r="H823" s="1"/>
  <c r="F823"/>
  <c r="J822"/>
  <c r="G822"/>
  <c r="H822" s="1"/>
  <c r="J821"/>
  <c r="G821"/>
  <c r="H821" s="1"/>
  <c r="J820"/>
  <c r="G820"/>
  <c r="H820" s="1"/>
  <c r="J819"/>
  <c r="G819"/>
  <c r="H819" s="1"/>
  <c r="F819"/>
  <c r="J818"/>
  <c r="G818"/>
  <c r="H818" s="1"/>
  <c r="J817"/>
  <c r="G817"/>
  <c r="H817" s="1"/>
  <c r="J816"/>
  <c r="G816"/>
  <c r="H816" s="1"/>
  <c r="J815"/>
  <c r="G815"/>
  <c r="H815" s="1"/>
  <c r="J814"/>
  <c r="G814"/>
  <c r="H814" s="1"/>
  <c r="F814"/>
  <c r="J813"/>
  <c r="G813"/>
  <c r="H813" s="1"/>
  <c r="J812"/>
  <c r="G812"/>
  <c r="H812" s="1"/>
  <c r="J811"/>
  <c r="G811"/>
  <c r="H811" s="1"/>
  <c r="J810"/>
  <c r="G810"/>
  <c r="H810" s="1"/>
  <c r="J809"/>
  <c r="G809"/>
  <c r="H809" s="1"/>
  <c r="F809"/>
  <c r="J808"/>
  <c r="G808"/>
  <c r="H808" s="1"/>
  <c r="J807"/>
  <c r="G807"/>
  <c r="H807" s="1"/>
  <c r="J806"/>
  <c r="G806"/>
  <c r="H806" s="1"/>
  <c r="J805"/>
  <c r="G805"/>
  <c r="H805" s="1"/>
  <c r="J804"/>
  <c r="G804"/>
  <c r="H804" s="1"/>
  <c r="F804"/>
  <c r="J803"/>
  <c r="G803"/>
  <c r="H803" s="1"/>
  <c r="J802"/>
  <c r="G802"/>
  <c r="H802" s="1"/>
  <c r="J801"/>
  <c r="G801"/>
  <c r="H801" s="1"/>
  <c r="J800"/>
  <c r="G800"/>
  <c r="H800" s="1"/>
  <c r="J799"/>
  <c r="G799"/>
  <c r="H799" s="1"/>
  <c r="F799"/>
  <c r="J798"/>
  <c r="G798"/>
  <c r="H798" s="1"/>
  <c r="J797"/>
  <c r="G797"/>
  <c r="H797" s="1"/>
  <c r="J796"/>
  <c r="G796"/>
  <c r="H796" s="1"/>
  <c r="J795"/>
  <c r="G795"/>
  <c r="H795" s="1"/>
  <c r="J794"/>
  <c r="G794"/>
  <c r="H794" s="1"/>
  <c r="F794"/>
  <c r="J793"/>
  <c r="G793"/>
  <c r="H793" s="1"/>
  <c r="J792"/>
  <c r="G792"/>
  <c r="H792" s="1"/>
  <c r="J791"/>
  <c r="G791"/>
  <c r="H791" s="1"/>
  <c r="J790"/>
  <c r="G790"/>
  <c r="H790" s="1"/>
  <c r="J789"/>
  <c r="G789"/>
  <c r="H789" s="1"/>
  <c r="F789"/>
  <c r="J788"/>
  <c r="G788"/>
  <c r="H788" s="1"/>
  <c r="J787"/>
  <c r="G787"/>
  <c r="H787" s="1"/>
  <c r="J786"/>
  <c r="G786"/>
  <c r="H786" s="1"/>
  <c r="J785"/>
  <c r="G785"/>
  <c r="H785" s="1"/>
  <c r="J784"/>
  <c r="G784"/>
  <c r="H784" s="1"/>
  <c r="F784"/>
  <c r="J783"/>
  <c r="G783"/>
  <c r="H783" s="1"/>
  <c r="J782"/>
  <c r="G782"/>
  <c r="H782" s="1"/>
  <c r="J781"/>
  <c r="G781"/>
  <c r="H781" s="1"/>
  <c r="J780"/>
  <c r="G780"/>
  <c r="H780" s="1"/>
  <c r="J779"/>
  <c r="G779"/>
  <c r="H779" s="1"/>
  <c r="F779"/>
  <c r="J778"/>
  <c r="G778"/>
  <c r="H778" s="1"/>
  <c r="J777"/>
  <c r="G777"/>
  <c r="H777" s="1"/>
  <c r="J776"/>
  <c r="G776"/>
  <c r="H776" s="1"/>
  <c r="J775"/>
  <c r="G775"/>
  <c r="H775" s="1"/>
  <c r="J774"/>
  <c r="G774"/>
  <c r="H774" s="1"/>
  <c r="F774"/>
  <c r="J773"/>
  <c r="G773"/>
  <c r="H773" s="1"/>
  <c r="J772"/>
  <c r="G772"/>
  <c r="H772" s="1"/>
  <c r="J771"/>
  <c r="G771"/>
  <c r="H771" s="1"/>
  <c r="J770"/>
  <c r="G770"/>
  <c r="H770" s="1"/>
  <c r="J769"/>
  <c r="G769"/>
  <c r="H769" s="1"/>
  <c r="F769"/>
  <c r="J768"/>
  <c r="G768"/>
  <c r="H768" s="1"/>
  <c r="J767"/>
  <c r="G767"/>
  <c r="H767" s="1"/>
  <c r="J766"/>
  <c r="G766"/>
  <c r="H766" s="1"/>
  <c r="J765"/>
  <c r="G765"/>
  <c r="H765" s="1"/>
  <c r="J764"/>
  <c r="G764"/>
  <c r="H764" s="1"/>
  <c r="F764"/>
  <c r="J763"/>
  <c r="G763"/>
  <c r="H763" s="1"/>
  <c r="J762"/>
  <c r="G762"/>
  <c r="H762" s="1"/>
  <c r="J761"/>
  <c r="G761"/>
  <c r="H761" s="1"/>
  <c r="J760"/>
  <c r="G760"/>
  <c r="H760" s="1"/>
  <c r="J759"/>
  <c r="G759"/>
  <c r="H759" s="1"/>
  <c r="F759"/>
  <c r="J758"/>
  <c r="G758"/>
  <c r="H758" s="1"/>
  <c r="J757"/>
  <c r="G757"/>
  <c r="H757" s="1"/>
  <c r="J756"/>
  <c r="G756"/>
  <c r="H756" s="1"/>
  <c r="J755"/>
  <c r="G755"/>
  <c r="H755" s="1"/>
  <c r="J754"/>
  <c r="G754"/>
  <c r="H754" s="1"/>
  <c r="F754"/>
  <c r="J753"/>
  <c r="G753"/>
  <c r="H753" s="1"/>
  <c r="J752"/>
  <c r="G752"/>
  <c r="H752" s="1"/>
  <c r="J751"/>
  <c r="G751"/>
  <c r="H751" s="1"/>
  <c r="J750"/>
  <c r="G750"/>
  <c r="H750" s="1"/>
  <c r="J749"/>
  <c r="G749"/>
  <c r="H749" s="1"/>
  <c r="F749"/>
  <c r="J748"/>
  <c r="G748"/>
  <c r="H748" s="1"/>
  <c r="J747"/>
  <c r="G747"/>
  <c r="H747" s="1"/>
  <c r="J746"/>
  <c r="G746"/>
  <c r="H746" s="1"/>
  <c r="J745"/>
  <c r="G745"/>
  <c r="H745" s="1"/>
  <c r="J744"/>
  <c r="G744"/>
  <c r="H744" s="1"/>
  <c r="F744"/>
  <c r="J743"/>
  <c r="G743"/>
  <c r="H743" s="1"/>
  <c r="J742"/>
  <c r="G742"/>
  <c r="H742" s="1"/>
  <c r="J741"/>
  <c r="G741"/>
  <c r="H741" s="1"/>
  <c r="J740"/>
  <c r="G740"/>
  <c r="H740" s="1"/>
  <c r="J739"/>
  <c r="G739"/>
  <c r="H739" s="1"/>
  <c r="F739"/>
  <c r="J738"/>
  <c r="G738"/>
  <c r="H738" s="1"/>
  <c r="J737"/>
  <c r="G737"/>
  <c r="H737" s="1"/>
  <c r="J736"/>
  <c r="G736"/>
  <c r="H736" s="1"/>
  <c r="J735"/>
  <c r="G735"/>
  <c r="H735" s="1"/>
  <c r="J734"/>
  <c r="G734"/>
  <c r="H734" s="1"/>
  <c r="F734"/>
  <c r="J733"/>
  <c r="G733"/>
  <c r="H733" s="1"/>
  <c r="J732"/>
  <c r="G732"/>
  <c r="H732" s="1"/>
  <c r="J731"/>
  <c r="G731"/>
  <c r="H731" s="1"/>
  <c r="J730"/>
  <c r="G730"/>
  <c r="H730" s="1"/>
  <c r="J729"/>
  <c r="G729"/>
  <c r="H729" s="1"/>
  <c r="F729"/>
  <c r="J728"/>
  <c r="G728"/>
  <c r="H728" s="1"/>
  <c r="J727"/>
  <c r="G727"/>
  <c r="H727" s="1"/>
  <c r="J726"/>
  <c r="G726"/>
  <c r="H726" s="1"/>
  <c r="J725"/>
  <c r="G725"/>
  <c r="H725" s="1"/>
  <c r="J724"/>
  <c r="G724"/>
  <c r="H724" s="1"/>
  <c r="F724"/>
  <c r="J723"/>
  <c r="G723"/>
  <c r="H723" s="1"/>
  <c r="J722"/>
  <c r="G722"/>
  <c r="H722" s="1"/>
  <c r="J721"/>
  <c r="G721"/>
  <c r="H721" s="1"/>
  <c r="J720"/>
  <c r="G720"/>
  <c r="H720" s="1"/>
  <c r="J719"/>
  <c r="G719"/>
  <c r="H719" s="1"/>
  <c r="F719"/>
  <c r="J718"/>
  <c r="G718"/>
  <c r="H718" s="1"/>
  <c r="J717"/>
  <c r="G717"/>
  <c r="H717" s="1"/>
  <c r="J716"/>
  <c r="G716"/>
  <c r="H716" s="1"/>
  <c r="J715"/>
  <c r="G715"/>
  <c r="H715" s="1"/>
  <c r="J714"/>
  <c r="G714"/>
  <c r="H714" s="1"/>
  <c r="F714"/>
  <c r="J713"/>
  <c r="G713"/>
  <c r="H713" s="1"/>
  <c r="J712"/>
  <c r="G712"/>
  <c r="H712" s="1"/>
  <c r="J711"/>
  <c r="G711"/>
  <c r="H711" s="1"/>
  <c r="J710"/>
  <c r="G710"/>
  <c r="H710" s="1"/>
  <c r="J709"/>
  <c r="G709"/>
  <c r="H709" s="1"/>
  <c r="F709"/>
  <c r="J708"/>
  <c r="G708"/>
  <c r="H708" s="1"/>
  <c r="J707"/>
  <c r="G707"/>
  <c r="H707" s="1"/>
  <c r="J706"/>
  <c r="G706"/>
  <c r="H706" s="1"/>
  <c r="J705"/>
  <c r="G705"/>
  <c r="H705" s="1"/>
  <c r="J704"/>
  <c r="G704"/>
  <c r="H704" s="1"/>
  <c r="F704"/>
  <c r="J703"/>
  <c r="G703"/>
  <c r="H703" s="1"/>
  <c r="J702"/>
  <c r="G702"/>
  <c r="H702" s="1"/>
  <c r="J701"/>
  <c r="G701"/>
  <c r="H701" s="1"/>
  <c r="J700"/>
  <c r="G700"/>
  <c r="H700" s="1"/>
  <c r="J699"/>
  <c r="G699"/>
  <c r="H699" s="1"/>
  <c r="F699"/>
  <c r="J698"/>
  <c r="G698"/>
  <c r="H698" s="1"/>
  <c r="J697"/>
  <c r="G697"/>
  <c r="H697" s="1"/>
  <c r="J696"/>
  <c r="G696"/>
  <c r="H696" s="1"/>
  <c r="J695"/>
  <c r="G695"/>
  <c r="H695" s="1"/>
  <c r="J694"/>
  <c r="G694"/>
  <c r="H694" s="1"/>
  <c r="F694"/>
  <c r="J693"/>
  <c r="G693"/>
  <c r="H693" s="1"/>
  <c r="J692"/>
  <c r="G692"/>
  <c r="H692" s="1"/>
  <c r="J691"/>
  <c r="G691"/>
  <c r="H691" s="1"/>
  <c r="J690"/>
  <c r="G690"/>
  <c r="H690" s="1"/>
  <c r="J689"/>
  <c r="G689"/>
  <c r="H689" s="1"/>
  <c r="F689"/>
  <c r="J688"/>
  <c r="G688"/>
  <c r="H688" s="1"/>
  <c r="J687"/>
  <c r="G687"/>
  <c r="H687" s="1"/>
  <c r="J686"/>
  <c r="G686"/>
  <c r="H686" s="1"/>
  <c r="J685"/>
  <c r="G685"/>
  <c r="H685" s="1"/>
  <c r="J684"/>
  <c r="G684"/>
  <c r="H684" s="1"/>
  <c r="F684"/>
  <c r="J683"/>
  <c r="G683"/>
  <c r="H683" s="1"/>
  <c r="J682"/>
  <c r="G682"/>
  <c r="H682" s="1"/>
  <c r="J681"/>
  <c r="G681"/>
  <c r="H681" s="1"/>
  <c r="J680"/>
  <c r="G680"/>
  <c r="H680" s="1"/>
  <c r="J679"/>
  <c r="G679"/>
  <c r="H679" s="1"/>
  <c r="F679"/>
  <c r="J678"/>
  <c r="G678"/>
  <c r="H678" s="1"/>
  <c r="J677"/>
  <c r="G677"/>
  <c r="H677" s="1"/>
  <c r="J676"/>
  <c r="G676"/>
  <c r="H676" s="1"/>
  <c r="J675"/>
  <c r="G675"/>
  <c r="H675" s="1"/>
  <c r="J674"/>
  <c r="G674"/>
  <c r="H674" s="1"/>
  <c r="F674"/>
  <c r="J673"/>
  <c r="G673"/>
  <c r="H673" s="1"/>
  <c r="J672"/>
  <c r="G672"/>
  <c r="H672" s="1"/>
  <c r="J671"/>
  <c r="G671"/>
  <c r="H671" s="1"/>
  <c r="J670"/>
  <c r="G670"/>
  <c r="H670" s="1"/>
  <c r="J669"/>
  <c r="G669"/>
  <c r="H669" s="1"/>
  <c r="F669"/>
  <c r="J668"/>
  <c r="G668"/>
  <c r="H668" s="1"/>
  <c r="J667"/>
  <c r="G667"/>
  <c r="H667" s="1"/>
  <c r="J666"/>
  <c r="G666"/>
  <c r="H666" s="1"/>
  <c r="J665"/>
  <c r="G665"/>
  <c r="H665" s="1"/>
  <c r="J664"/>
  <c r="G664"/>
  <c r="H664" s="1"/>
  <c r="F664"/>
  <c r="J663"/>
  <c r="G663"/>
  <c r="H663" s="1"/>
  <c r="J662"/>
  <c r="G662"/>
  <c r="H662" s="1"/>
  <c r="J661"/>
  <c r="G661"/>
  <c r="H661" s="1"/>
  <c r="J660"/>
  <c r="G660"/>
  <c r="H660" s="1"/>
  <c r="J659"/>
  <c r="G659"/>
  <c r="H659" s="1"/>
  <c r="F659"/>
  <c r="J658"/>
  <c r="G658"/>
  <c r="H658" s="1"/>
  <c r="J657"/>
  <c r="G657"/>
  <c r="H657" s="1"/>
  <c r="J656"/>
  <c r="G656"/>
  <c r="H656" s="1"/>
  <c r="J655"/>
  <c r="G655"/>
  <c r="H655" s="1"/>
  <c r="J654"/>
  <c r="G654"/>
  <c r="H654" s="1"/>
  <c r="F654"/>
  <c r="J653"/>
  <c r="G653"/>
  <c r="H653" s="1"/>
  <c r="J652"/>
  <c r="G652"/>
  <c r="H652" s="1"/>
  <c r="J651"/>
  <c r="G651"/>
  <c r="H651" s="1"/>
  <c r="J650"/>
  <c r="G650"/>
  <c r="H650" s="1"/>
  <c r="J649"/>
  <c r="G649"/>
  <c r="H649" s="1"/>
  <c r="F649"/>
  <c r="J648"/>
  <c r="G648"/>
  <c r="H648" s="1"/>
  <c r="J647"/>
  <c r="G647"/>
  <c r="H647" s="1"/>
  <c r="J646"/>
  <c r="G646"/>
  <c r="H646" s="1"/>
  <c r="J645"/>
  <c r="G645"/>
  <c r="H645" s="1"/>
  <c r="J644"/>
  <c r="G644"/>
  <c r="H644" s="1"/>
  <c r="F644"/>
  <c r="J643"/>
  <c r="G643"/>
  <c r="H643" s="1"/>
  <c r="J642"/>
  <c r="G642"/>
  <c r="H642" s="1"/>
  <c r="J641"/>
  <c r="G641"/>
  <c r="H641" s="1"/>
  <c r="J640"/>
  <c r="G640"/>
  <c r="H640" s="1"/>
  <c r="J639"/>
  <c r="G639"/>
  <c r="H639" s="1"/>
  <c r="J638"/>
  <c r="G638"/>
  <c r="H638" s="1"/>
  <c r="F638"/>
  <c r="J637"/>
  <c r="G637"/>
  <c r="H637" s="1"/>
  <c r="J636"/>
  <c r="G636"/>
  <c r="H636" s="1"/>
  <c r="J635"/>
  <c r="G635"/>
  <c r="H635" s="1"/>
  <c r="J634"/>
  <c r="G634"/>
  <c r="H634" s="1"/>
  <c r="J633"/>
  <c r="G633"/>
  <c r="H633" s="1"/>
  <c r="F633"/>
  <c r="J632"/>
  <c r="G632"/>
  <c r="H632" s="1"/>
  <c r="J631"/>
  <c r="G631"/>
  <c r="H631" s="1"/>
  <c r="J630"/>
  <c r="G630"/>
  <c r="H630" s="1"/>
  <c r="J629"/>
  <c r="G629"/>
  <c r="H629" s="1"/>
  <c r="J628"/>
  <c r="G628"/>
  <c r="H628" s="1"/>
  <c r="F628"/>
  <c r="J627"/>
  <c r="G627"/>
  <c r="H627" s="1"/>
  <c r="J626"/>
  <c r="G626"/>
  <c r="H626" s="1"/>
  <c r="J625"/>
  <c r="G625"/>
  <c r="H625" s="1"/>
  <c r="J624"/>
  <c r="G624"/>
  <c r="H624" s="1"/>
  <c r="J623"/>
  <c r="G623"/>
  <c r="H623" s="1"/>
  <c r="F623"/>
  <c r="J622"/>
  <c r="G622"/>
  <c r="H622" s="1"/>
  <c r="J621"/>
  <c r="G621"/>
  <c r="H621" s="1"/>
  <c r="J620"/>
  <c r="G620"/>
  <c r="H620" s="1"/>
  <c r="J619"/>
  <c r="G619"/>
  <c r="H619" s="1"/>
  <c r="J618"/>
  <c r="G618"/>
  <c r="H618" s="1"/>
  <c r="F618"/>
  <c r="J617"/>
  <c r="G617"/>
  <c r="H617" s="1"/>
  <c r="J616"/>
  <c r="G616"/>
  <c r="H616" s="1"/>
  <c r="J615"/>
  <c r="G615"/>
  <c r="H615" s="1"/>
  <c r="J614"/>
  <c r="G614"/>
  <c r="H614" s="1"/>
  <c r="J613"/>
  <c r="G613"/>
  <c r="H613" s="1"/>
  <c r="F613"/>
  <c r="J594"/>
  <c r="H594"/>
  <c r="J593"/>
  <c r="H593"/>
  <c r="J592"/>
  <c r="H592"/>
  <c r="J591"/>
  <c r="G591"/>
  <c r="H591" s="1"/>
  <c r="F591"/>
  <c r="J590"/>
  <c r="G590"/>
  <c r="J589"/>
  <c r="G589"/>
  <c r="H589" s="1"/>
  <c r="F589"/>
  <c r="J588"/>
  <c r="G588"/>
  <c r="H588" s="1"/>
  <c r="J587"/>
  <c r="G587"/>
  <c r="H587" s="1"/>
  <c r="J586"/>
  <c r="H586"/>
  <c r="F586"/>
  <c r="J585"/>
  <c r="H585"/>
  <c r="F585"/>
  <c r="J584"/>
  <c r="H584"/>
  <c r="F584"/>
  <c r="J583"/>
  <c r="H583"/>
  <c r="F583"/>
  <c r="J582"/>
  <c r="H582"/>
  <c r="F582"/>
  <c r="J581"/>
  <c r="H581"/>
  <c r="F581"/>
  <c r="J580"/>
  <c r="H580"/>
  <c r="F580"/>
  <c r="J579"/>
  <c r="H579"/>
  <c r="F579"/>
  <c r="J578"/>
  <c r="H578"/>
  <c r="F578"/>
  <c r="J577"/>
  <c r="H577"/>
  <c r="F577"/>
  <c r="J576"/>
  <c r="H576"/>
  <c r="F576"/>
  <c r="J575"/>
  <c r="H575"/>
  <c r="F575"/>
  <c r="J574"/>
  <c r="H574"/>
  <c r="F574"/>
  <c r="J573"/>
  <c r="H573"/>
  <c r="F573"/>
  <c r="J572"/>
  <c r="H572"/>
  <c r="F572"/>
  <c r="J571"/>
  <c r="H571"/>
  <c r="F571"/>
  <c r="J570"/>
  <c r="H570"/>
  <c r="F570"/>
  <c r="J569"/>
  <c r="H569"/>
  <c r="F569"/>
  <c r="J568"/>
  <c r="H568"/>
  <c r="F568"/>
  <c r="J567"/>
  <c r="H567"/>
  <c r="F567"/>
  <c r="J566"/>
  <c r="H566"/>
  <c r="F566"/>
  <c r="J565"/>
  <c r="H565"/>
  <c r="F565"/>
  <c r="J564"/>
  <c r="H564"/>
  <c r="F564"/>
  <c r="J563"/>
  <c r="H563"/>
  <c r="F563"/>
  <c r="J562"/>
  <c r="H562"/>
  <c r="F562"/>
  <c r="J561"/>
  <c r="H561"/>
  <c r="F561"/>
  <c r="J560"/>
  <c r="H560"/>
  <c r="F560"/>
  <c r="J559"/>
  <c r="H559"/>
  <c r="F559"/>
  <c r="J558"/>
  <c r="H558"/>
  <c r="F558"/>
  <c r="J557"/>
  <c r="H557"/>
  <c r="F557"/>
  <c r="J556"/>
  <c r="H556"/>
  <c r="F556"/>
  <c r="J555"/>
  <c r="H555"/>
  <c r="F555"/>
  <c r="J553"/>
  <c r="G553"/>
  <c r="H553" s="1"/>
  <c r="J552"/>
  <c r="G552"/>
  <c r="H552" s="1"/>
  <c r="J551"/>
  <c r="G551"/>
  <c r="F551"/>
  <c r="J550"/>
  <c r="G550"/>
  <c r="H550" s="1"/>
  <c r="F550"/>
  <c r="J549"/>
  <c r="G549"/>
  <c r="H549" s="1"/>
  <c r="F549"/>
  <c r="J548"/>
  <c r="G548"/>
  <c r="H548" s="1"/>
  <c r="F548"/>
  <c r="J547"/>
  <c r="G547"/>
  <c r="H547" s="1"/>
  <c r="F547"/>
  <c r="J546"/>
  <c r="G546"/>
  <c r="H546" s="1"/>
  <c r="F546"/>
  <c r="J545"/>
  <c r="G545"/>
  <c r="F545"/>
  <c r="J544"/>
  <c r="G544"/>
  <c r="H544" s="1"/>
  <c r="F544"/>
  <c r="J543"/>
  <c r="G543"/>
  <c r="F543"/>
  <c r="J542"/>
  <c r="G542"/>
  <c r="H542" s="1"/>
  <c r="F542"/>
  <c r="J541"/>
  <c r="G541"/>
  <c r="H541" s="1"/>
  <c r="F541"/>
  <c r="J540"/>
  <c r="G540"/>
  <c r="H540" s="1"/>
  <c r="F540"/>
  <c r="J539"/>
  <c r="G539"/>
  <c r="H539" s="1"/>
  <c r="F539"/>
  <c r="J538"/>
  <c r="G538"/>
  <c r="H538" s="1"/>
  <c r="F538"/>
  <c r="J537"/>
  <c r="G537"/>
  <c r="F537"/>
  <c r="J536"/>
  <c r="G536"/>
  <c r="H536" s="1"/>
  <c r="F536"/>
  <c r="J535"/>
  <c r="G535"/>
  <c r="F535"/>
  <c r="J534"/>
  <c r="G534"/>
  <c r="H534" s="1"/>
  <c r="F534"/>
  <c r="J533"/>
  <c r="G533"/>
  <c r="H533" s="1"/>
  <c r="F533"/>
  <c r="J532"/>
  <c r="G532"/>
  <c r="H532" s="1"/>
  <c r="F532"/>
  <c r="J531"/>
  <c r="G531"/>
  <c r="H531" s="1"/>
  <c r="F531"/>
  <c r="J530"/>
  <c r="G530"/>
  <c r="H530" s="1"/>
  <c r="F530"/>
  <c r="J529"/>
  <c r="G529"/>
  <c r="F529"/>
  <c r="J528"/>
  <c r="G528"/>
  <c r="H528" s="1"/>
  <c r="F528"/>
  <c r="J527"/>
  <c r="G527"/>
  <c r="H527" s="1"/>
  <c r="F527"/>
  <c r="J526"/>
  <c r="G526"/>
  <c r="H526" s="1"/>
  <c r="F526"/>
  <c r="J525"/>
  <c r="G525"/>
  <c r="H525" s="1"/>
  <c r="F525"/>
  <c r="J524"/>
  <c r="G524"/>
  <c r="H524" s="1"/>
  <c r="F524"/>
  <c r="J523"/>
  <c r="G523"/>
  <c r="H523" s="1"/>
  <c r="F523"/>
  <c r="J522"/>
  <c r="G522"/>
  <c r="F522"/>
  <c r="J521"/>
  <c r="G521"/>
  <c r="H521" s="1"/>
  <c r="F521"/>
  <c r="J520"/>
  <c r="G520"/>
  <c r="F520"/>
  <c r="J519"/>
  <c r="G519"/>
  <c r="H519" s="1"/>
  <c r="F519"/>
  <c r="J518"/>
  <c r="G518"/>
  <c r="H518" s="1"/>
  <c r="F518"/>
  <c r="J517"/>
  <c r="G517"/>
  <c r="H517" s="1"/>
  <c r="F517"/>
  <c r="J516"/>
  <c r="G516"/>
  <c r="H516" s="1"/>
  <c r="F516"/>
  <c r="J515"/>
  <c r="G515"/>
  <c r="H515" s="1"/>
  <c r="F515"/>
  <c r="J514"/>
  <c r="G514"/>
  <c r="F514"/>
  <c r="G513"/>
  <c r="J512"/>
  <c r="G512"/>
  <c r="H512" s="1"/>
  <c r="J511"/>
  <c r="G511"/>
  <c r="H511" s="1"/>
  <c r="J510"/>
  <c r="G510"/>
  <c r="H510" s="1"/>
  <c r="F510"/>
  <c r="J509"/>
  <c r="G509"/>
  <c r="F509"/>
  <c r="J508"/>
  <c r="G508"/>
  <c r="H508" s="1"/>
  <c r="F508"/>
  <c r="J507"/>
  <c r="G507"/>
  <c r="F507"/>
  <c r="J506"/>
  <c r="G506"/>
  <c r="F506"/>
  <c r="J505"/>
  <c r="G505"/>
  <c r="F505"/>
  <c r="J504"/>
  <c r="G504"/>
  <c r="H504" s="1"/>
  <c r="F504"/>
  <c r="J503"/>
  <c r="G503"/>
  <c r="H503" s="1"/>
  <c r="F503"/>
  <c r="J502"/>
  <c r="G502"/>
  <c r="H502" s="1"/>
  <c r="F502"/>
  <c r="J501"/>
  <c r="G501"/>
  <c r="F501"/>
  <c r="J500"/>
  <c r="G500"/>
  <c r="H500" s="1"/>
  <c r="F500"/>
  <c r="J499"/>
  <c r="G499"/>
  <c r="F499"/>
  <c r="J498"/>
  <c r="G498"/>
  <c r="F498"/>
  <c r="J497"/>
  <c r="G497"/>
  <c r="F497"/>
  <c r="J496"/>
  <c r="G496"/>
  <c r="H496" s="1"/>
  <c r="F496"/>
  <c r="J495"/>
  <c r="G495"/>
  <c r="H495" s="1"/>
  <c r="F495"/>
  <c r="J494"/>
  <c r="G494"/>
  <c r="H494" s="1"/>
  <c r="F494"/>
  <c r="J493"/>
  <c r="G493"/>
  <c r="F493"/>
  <c r="J492"/>
  <c r="G492"/>
  <c r="H492" s="1"/>
  <c r="F492"/>
  <c r="J491"/>
  <c r="G491"/>
  <c r="F491"/>
  <c r="J490"/>
  <c r="G490"/>
  <c r="F490"/>
  <c r="J489"/>
  <c r="G489"/>
  <c r="F489"/>
  <c r="J488"/>
  <c r="G488"/>
  <c r="H488" s="1"/>
  <c r="F488"/>
  <c r="J487"/>
  <c r="G487"/>
  <c r="H487" s="1"/>
  <c r="F487"/>
  <c r="J486"/>
  <c r="G486"/>
  <c r="F486"/>
  <c r="J485"/>
  <c r="G485"/>
  <c r="H485" s="1"/>
  <c r="F485"/>
  <c r="J484"/>
  <c r="G484"/>
  <c r="F484"/>
  <c r="J483"/>
  <c r="G483"/>
  <c r="F483"/>
  <c r="J482"/>
  <c r="G482"/>
  <c r="F482"/>
  <c r="J481"/>
  <c r="G481"/>
  <c r="H481" s="1"/>
  <c r="F481"/>
  <c r="J480"/>
  <c r="G480"/>
  <c r="H480" s="1"/>
  <c r="F480"/>
  <c r="J479"/>
  <c r="G479"/>
  <c r="H479" s="1"/>
  <c r="F479"/>
  <c r="J478"/>
  <c r="G478"/>
  <c r="F478"/>
  <c r="J477"/>
  <c r="G477"/>
  <c r="H477" s="1"/>
  <c r="F477"/>
  <c r="J476"/>
  <c r="G476"/>
  <c r="F476"/>
  <c r="J475"/>
  <c r="G475"/>
  <c r="F475"/>
  <c r="J474"/>
  <c r="G474"/>
  <c r="F474"/>
  <c r="J473"/>
  <c r="G473"/>
  <c r="H473" s="1"/>
  <c r="F473"/>
  <c r="G472"/>
  <c r="J471"/>
  <c r="G471"/>
  <c r="J470"/>
  <c r="G470"/>
  <c r="J469"/>
  <c r="G469"/>
  <c r="H469" s="1"/>
  <c r="F469"/>
  <c r="J468"/>
  <c r="G468"/>
  <c r="H468" s="1"/>
  <c r="F468"/>
  <c r="J467"/>
  <c r="G467"/>
  <c r="H467" s="1"/>
  <c r="F467"/>
  <c r="J466"/>
  <c r="G466"/>
  <c r="H466" s="1"/>
  <c r="F466"/>
  <c r="J465"/>
  <c r="G465"/>
  <c r="F465"/>
  <c r="J464"/>
  <c r="G464"/>
  <c r="H464" s="1"/>
  <c r="F464"/>
  <c r="J463"/>
  <c r="G463"/>
  <c r="F463"/>
  <c r="J462"/>
  <c r="G462"/>
  <c r="H462" s="1"/>
  <c r="F462"/>
  <c r="J461"/>
  <c r="G461"/>
  <c r="H461" s="1"/>
  <c r="F461"/>
  <c r="J460"/>
  <c r="G460"/>
  <c r="H460" s="1"/>
  <c r="F460"/>
  <c r="J459"/>
  <c r="G459"/>
  <c r="H459" s="1"/>
  <c r="F459"/>
  <c r="J458"/>
  <c r="G458"/>
  <c r="H458" s="1"/>
  <c r="F458"/>
  <c r="J457"/>
  <c r="G457"/>
  <c r="F457"/>
  <c r="J456"/>
  <c r="G456"/>
  <c r="H456" s="1"/>
  <c r="F456"/>
  <c r="J455"/>
  <c r="G455"/>
  <c r="F455"/>
  <c r="J454"/>
  <c r="G454"/>
  <c r="H454" s="1"/>
  <c r="F454"/>
  <c r="J453"/>
  <c r="G453"/>
  <c r="H453" s="1"/>
  <c r="F453"/>
  <c r="J452"/>
  <c r="G452"/>
  <c r="H452" s="1"/>
  <c r="F452"/>
  <c r="J451"/>
  <c r="G451"/>
  <c r="H451" s="1"/>
  <c r="F451"/>
  <c r="J450"/>
  <c r="G450"/>
  <c r="H450" s="1"/>
  <c r="F450"/>
  <c r="J449"/>
  <c r="G449"/>
  <c r="F449"/>
  <c r="J448"/>
  <c r="G448"/>
  <c r="H448" s="1"/>
  <c r="F448"/>
  <c r="J447"/>
  <c r="G447"/>
  <c r="F447"/>
  <c r="J446"/>
  <c r="G446"/>
  <c r="H446" s="1"/>
  <c r="F446"/>
  <c r="J445"/>
  <c r="G445"/>
  <c r="H445" s="1"/>
  <c r="F445"/>
  <c r="J444"/>
  <c r="G444"/>
  <c r="H444" s="1"/>
  <c r="F444"/>
  <c r="J443"/>
  <c r="G443"/>
  <c r="H443" s="1"/>
  <c r="F443"/>
  <c r="J442"/>
  <c r="G442"/>
  <c r="F442"/>
  <c r="J441"/>
  <c r="G441"/>
  <c r="H441" s="1"/>
  <c r="F441"/>
  <c r="J440"/>
  <c r="G440"/>
  <c r="F440"/>
  <c r="J439"/>
  <c r="G439"/>
  <c r="H439" s="1"/>
  <c r="F439"/>
  <c r="J438"/>
  <c r="G438"/>
  <c r="H438" s="1"/>
  <c r="F438"/>
  <c r="J437"/>
  <c r="G437"/>
  <c r="H437" s="1"/>
  <c r="F437"/>
  <c r="J436"/>
  <c r="G436"/>
  <c r="H436" s="1"/>
  <c r="F436"/>
  <c r="J435"/>
  <c r="G435"/>
  <c r="H435" s="1"/>
  <c r="F435"/>
  <c r="J434"/>
  <c r="G434"/>
  <c r="F434"/>
  <c r="J433"/>
  <c r="G433"/>
  <c r="H433" s="1"/>
  <c r="F433"/>
  <c r="J432"/>
  <c r="G432"/>
  <c r="H432" s="1"/>
  <c r="F432"/>
  <c r="J431"/>
  <c r="G431"/>
  <c r="H431" s="1"/>
  <c r="F431"/>
  <c r="G430"/>
  <c r="J429"/>
  <c r="G429"/>
  <c r="H429" s="1"/>
  <c r="J428"/>
  <c r="G428"/>
  <c r="H428" s="1"/>
  <c r="F428"/>
  <c r="J427"/>
  <c r="G427"/>
  <c r="H427" s="1"/>
  <c r="F427"/>
  <c r="J426"/>
  <c r="G426"/>
  <c r="F426"/>
  <c r="J425"/>
  <c r="G425"/>
  <c r="H425" s="1"/>
  <c r="F425"/>
  <c r="J424"/>
  <c r="G424"/>
  <c r="F424"/>
  <c r="J423"/>
  <c r="G423"/>
  <c r="F423"/>
  <c r="J422"/>
  <c r="G422"/>
  <c r="F422"/>
  <c r="J421"/>
  <c r="G421"/>
  <c r="H421" s="1"/>
  <c r="F421"/>
  <c r="J420"/>
  <c r="G420"/>
  <c r="H420" s="1"/>
  <c r="F420"/>
  <c r="J419"/>
  <c r="G419"/>
  <c r="H419" s="1"/>
  <c r="F419"/>
  <c r="J418"/>
  <c r="G418"/>
  <c r="F418"/>
  <c r="J417"/>
  <c r="G417"/>
  <c r="H417" s="1"/>
  <c r="F417"/>
  <c r="J416"/>
  <c r="G416"/>
  <c r="F416"/>
  <c r="J415"/>
  <c r="G415"/>
  <c r="F415"/>
  <c r="J414"/>
  <c r="G414"/>
  <c r="F414"/>
  <c r="J413"/>
  <c r="G413"/>
  <c r="H413" s="1"/>
  <c r="F413"/>
  <c r="J412"/>
  <c r="G412"/>
  <c r="H412" s="1"/>
  <c r="F412"/>
  <c r="J411"/>
  <c r="G411"/>
  <c r="H411" s="1"/>
  <c r="F411"/>
  <c r="J410"/>
  <c r="G410"/>
  <c r="F410"/>
  <c r="J409"/>
  <c r="G409"/>
  <c r="H409" s="1"/>
  <c r="F409"/>
  <c r="J408"/>
  <c r="G408"/>
  <c r="F408"/>
  <c r="J407"/>
  <c r="G407"/>
  <c r="F407"/>
  <c r="J406"/>
  <c r="G406"/>
  <c r="H406" s="1"/>
  <c r="F406"/>
  <c r="J405"/>
  <c r="G405"/>
  <c r="H405" s="1"/>
  <c r="F405"/>
  <c r="J404"/>
  <c r="G404"/>
  <c r="H404" s="1"/>
  <c r="F404"/>
  <c r="J403"/>
  <c r="G403"/>
  <c r="F403"/>
  <c r="J402"/>
  <c r="G402"/>
  <c r="H402" s="1"/>
  <c r="F402"/>
  <c r="J401"/>
  <c r="G401"/>
  <c r="F401"/>
  <c r="J400"/>
  <c r="G400"/>
  <c r="F400"/>
  <c r="J399"/>
  <c r="G399"/>
  <c r="F399"/>
  <c r="J398"/>
  <c r="G398"/>
  <c r="H398" s="1"/>
  <c r="F398"/>
  <c r="J397"/>
  <c r="G397"/>
  <c r="H397" s="1"/>
  <c r="F397"/>
  <c r="J396"/>
  <c r="G396"/>
  <c r="H396" s="1"/>
  <c r="F396"/>
  <c r="J395"/>
  <c r="G395"/>
  <c r="F395"/>
  <c r="J394"/>
  <c r="G394"/>
  <c r="H394" s="1"/>
  <c r="F394"/>
  <c r="J393"/>
  <c r="G393"/>
  <c r="H393" s="1"/>
  <c r="F393"/>
  <c r="J392"/>
  <c r="G392"/>
  <c r="F392"/>
  <c r="J391"/>
  <c r="G391"/>
  <c r="F391"/>
  <c r="J390"/>
  <c r="G390"/>
  <c r="H390" s="1"/>
  <c r="F390"/>
  <c r="J389"/>
  <c r="G389"/>
  <c r="H389" s="1"/>
  <c r="F389"/>
  <c r="J388"/>
  <c r="G388"/>
  <c r="H388" s="1"/>
  <c r="F388"/>
  <c r="J387"/>
  <c r="G387"/>
  <c r="F387"/>
  <c r="J386"/>
  <c r="G386"/>
  <c r="H386" s="1"/>
  <c r="F386"/>
  <c r="J385"/>
  <c r="G385"/>
  <c r="H385" s="1"/>
  <c r="F385"/>
  <c r="J384"/>
  <c r="G384"/>
  <c r="F384"/>
  <c r="J383"/>
  <c r="G383"/>
  <c r="F383"/>
  <c r="G382"/>
  <c r="J381"/>
  <c r="G381"/>
  <c r="H381" s="1"/>
  <c r="J380"/>
  <c r="G380"/>
  <c r="H380" s="1"/>
  <c r="J379"/>
  <c r="G379"/>
  <c r="H379" s="1"/>
  <c r="F379"/>
  <c r="J378"/>
  <c r="G378"/>
  <c r="F378"/>
  <c r="J377"/>
  <c r="G377"/>
  <c r="H377" s="1"/>
  <c r="F377"/>
  <c r="J376"/>
  <c r="G376"/>
  <c r="H376" s="1"/>
  <c r="F376"/>
  <c r="J375"/>
  <c r="G375"/>
  <c r="H375" s="1"/>
  <c r="F375"/>
  <c r="J374"/>
  <c r="G374"/>
  <c r="H374" s="1"/>
  <c r="F374"/>
  <c r="J373"/>
  <c r="G373"/>
  <c r="H373" s="1"/>
  <c r="F373"/>
  <c r="J372"/>
  <c r="G372"/>
  <c r="H372" s="1"/>
  <c r="F372"/>
  <c r="J371"/>
  <c r="G371"/>
  <c r="H371" s="1"/>
  <c r="F371"/>
  <c r="J370"/>
  <c r="G370"/>
  <c r="F370"/>
  <c r="J369"/>
  <c r="G369"/>
  <c r="H369" s="1"/>
  <c r="F369"/>
  <c r="J368"/>
  <c r="G368"/>
  <c r="H368" s="1"/>
  <c r="F368"/>
  <c r="J367"/>
  <c r="G367"/>
  <c r="H367" s="1"/>
  <c r="F367"/>
  <c r="J366"/>
  <c r="G366"/>
  <c r="H366" s="1"/>
  <c r="F366"/>
  <c r="J365"/>
  <c r="G365"/>
  <c r="H365" s="1"/>
  <c r="F365"/>
  <c r="J364"/>
  <c r="G364"/>
  <c r="H364" s="1"/>
  <c r="F364"/>
  <c r="J363"/>
  <c r="G363"/>
  <c r="H363" s="1"/>
  <c r="F363"/>
  <c r="J362"/>
  <c r="G362"/>
  <c r="F362"/>
  <c r="J361"/>
  <c r="G361"/>
  <c r="H361" s="1"/>
  <c r="F361"/>
  <c r="J360"/>
  <c r="G360"/>
  <c r="H360" s="1"/>
  <c r="F360"/>
  <c r="J359"/>
  <c r="G359"/>
  <c r="H359" s="1"/>
  <c r="F359"/>
  <c r="J358"/>
  <c r="G358"/>
  <c r="H358" s="1"/>
  <c r="F358"/>
  <c r="J357"/>
  <c r="G357"/>
  <c r="H357" s="1"/>
  <c r="F357"/>
  <c r="J356"/>
  <c r="G356"/>
  <c r="H356" s="1"/>
  <c r="F356"/>
  <c r="J355"/>
  <c r="G355"/>
  <c r="F355"/>
  <c r="J354"/>
  <c r="G354"/>
  <c r="H354" s="1"/>
  <c r="F354"/>
  <c r="J353"/>
  <c r="G353"/>
  <c r="H353" s="1"/>
  <c r="F353"/>
  <c r="J352"/>
  <c r="G352"/>
  <c r="H352" s="1"/>
  <c r="F352"/>
  <c r="J351"/>
  <c r="G351"/>
  <c r="H351" s="1"/>
  <c r="F351"/>
  <c r="J350"/>
  <c r="G350"/>
  <c r="H350" s="1"/>
  <c r="F350"/>
  <c r="J349"/>
  <c r="G349"/>
  <c r="H349" s="1"/>
  <c r="F349"/>
  <c r="J348"/>
  <c r="G348"/>
  <c r="H348" s="1"/>
  <c r="F348"/>
  <c r="J347"/>
  <c r="G347"/>
  <c r="H347" s="1"/>
  <c r="F347"/>
  <c r="J346"/>
  <c r="G346"/>
  <c r="H346" s="1"/>
  <c r="F346"/>
  <c r="J345"/>
  <c r="G345"/>
  <c r="H345" s="1"/>
  <c r="F345"/>
  <c r="J344"/>
  <c r="G344"/>
  <c r="H344" s="1"/>
  <c r="F344"/>
  <c r="J343"/>
  <c r="G343"/>
  <c r="H343" s="1"/>
  <c r="F343"/>
  <c r="J342"/>
  <c r="G342"/>
  <c r="H342" s="1"/>
  <c r="F342"/>
  <c r="J341"/>
  <c r="G341"/>
  <c r="H341" s="1"/>
  <c r="F341"/>
  <c r="J340"/>
  <c r="G340"/>
  <c r="F340"/>
  <c r="J339"/>
  <c r="G339"/>
  <c r="H339" s="1"/>
  <c r="F339"/>
  <c r="J338"/>
  <c r="G338"/>
  <c r="H338" s="1"/>
  <c r="F338"/>
  <c r="J337"/>
  <c r="G337"/>
  <c r="H337" s="1"/>
  <c r="F337"/>
  <c r="J336"/>
  <c r="G336"/>
  <c r="H336" s="1"/>
  <c r="F336"/>
  <c r="J335"/>
  <c r="G335"/>
  <c r="H335" s="1"/>
  <c r="F335"/>
  <c r="J334"/>
  <c r="G334"/>
  <c r="H334" s="1"/>
  <c r="F334"/>
  <c r="G333"/>
  <c r="J332"/>
  <c r="G332"/>
  <c r="H332" s="1"/>
  <c r="J331"/>
  <c r="G331"/>
  <c r="H331" s="1"/>
  <c r="F331"/>
  <c r="J330"/>
  <c r="G330"/>
  <c r="H330" s="1"/>
  <c r="F330"/>
  <c r="J329"/>
  <c r="G329"/>
  <c r="H329" s="1"/>
  <c r="F329"/>
  <c r="J328"/>
  <c r="G328"/>
  <c r="F328"/>
  <c r="J327"/>
  <c r="G327"/>
  <c r="H327" s="1"/>
  <c r="F327"/>
  <c r="J326"/>
  <c r="G326"/>
  <c r="H326" s="1"/>
  <c r="F326"/>
  <c r="J325"/>
  <c r="G325"/>
  <c r="F325"/>
  <c r="J324"/>
  <c r="G324"/>
  <c r="F324"/>
  <c r="J323"/>
  <c r="G323"/>
  <c r="H323" s="1"/>
  <c r="F323"/>
  <c r="J322"/>
  <c r="G322"/>
  <c r="H322" s="1"/>
  <c r="F322"/>
  <c r="G321"/>
  <c r="J320"/>
  <c r="G320"/>
  <c r="H320" s="1"/>
  <c r="J319"/>
  <c r="G319"/>
  <c r="H319" s="1"/>
  <c r="F319"/>
  <c r="J318"/>
  <c r="G318"/>
  <c r="H318" s="1"/>
  <c r="F318"/>
  <c r="J317"/>
  <c r="G317"/>
  <c r="H317" s="1"/>
  <c r="F317"/>
  <c r="J316"/>
  <c r="G316"/>
  <c r="H316" s="1"/>
  <c r="F316"/>
  <c r="J315"/>
  <c r="G315"/>
  <c r="H315" s="1"/>
  <c r="F315"/>
  <c r="J314"/>
  <c r="G314"/>
  <c r="H314" s="1"/>
  <c r="F314"/>
  <c r="J313"/>
  <c r="G313"/>
  <c r="H313" s="1"/>
  <c r="F313"/>
  <c r="J312"/>
  <c r="G312"/>
  <c r="F312"/>
  <c r="J311"/>
  <c r="G311"/>
  <c r="H311" s="1"/>
  <c r="F311"/>
  <c r="J310"/>
  <c r="G310"/>
  <c r="H310" s="1"/>
  <c r="F310"/>
  <c r="G309"/>
  <c r="J308"/>
  <c r="G308"/>
  <c r="H308" s="1"/>
  <c r="J307"/>
  <c r="H307"/>
  <c r="F307"/>
  <c r="J306"/>
  <c r="H306"/>
  <c r="F306"/>
  <c r="J305"/>
  <c r="H305"/>
  <c r="F305"/>
  <c r="J304"/>
  <c r="H304"/>
  <c r="F304"/>
  <c r="J303"/>
  <c r="H303"/>
  <c r="F303"/>
  <c r="J302"/>
  <c r="H302"/>
  <c r="F302"/>
  <c r="J301"/>
  <c r="H301"/>
  <c r="F301"/>
  <c r="J300"/>
  <c r="H300"/>
  <c r="F300"/>
  <c r="J299"/>
  <c r="H299"/>
  <c r="F299"/>
  <c r="J298"/>
  <c r="H298"/>
  <c r="F298"/>
  <c r="J297"/>
  <c r="H297"/>
  <c r="F297"/>
  <c r="J296"/>
  <c r="H296"/>
  <c r="F296"/>
  <c r="J295"/>
  <c r="H295"/>
  <c r="F295"/>
  <c r="J294"/>
  <c r="H294"/>
  <c r="F294"/>
  <c r="J293"/>
  <c r="H293"/>
  <c r="F293"/>
  <c r="J292"/>
  <c r="H292"/>
  <c r="F292"/>
  <c r="J291"/>
  <c r="H291"/>
  <c r="F291"/>
  <c r="J290"/>
  <c r="H290"/>
  <c r="F290"/>
  <c r="J289"/>
  <c r="H289"/>
  <c r="F289"/>
  <c r="J288"/>
  <c r="H288"/>
  <c r="F288"/>
  <c r="J287"/>
  <c r="H287"/>
  <c r="F287"/>
  <c r="J286"/>
  <c r="H286"/>
  <c r="F286"/>
  <c r="J285"/>
  <c r="H285"/>
  <c r="F285"/>
  <c r="J284"/>
  <c r="H284"/>
  <c r="F284"/>
  <c r="J283"/>
  <c r="H283"/>
  <c r="F283"/>
  <c r="J282"/>
  <c r="H282"/>
  <c r="F282"/>
  <c r="J281"/>
  <c r="H281"/>
  <c r="F281"/>
  <c r="J280"/>
  <c r="H280"/>
  <c r="F280"/>
  <c r="J279"/>
  <c r="H279"/>
  <c r="F279"/>
  <c r="J278"/>
  <c r="H278"/>
  <c r="F278"/>
  <c r="J277"/>
  <c r="H277"/>
  <c r="F277"/>
  <c r="J276"/>
  <c r="H276"/>
  <c r="F276"/>
  <c r="J275"/>
  <c r="H275"/>
  <c r="F275"/>
  <c r="J274"/>
  <c r="H274"/>
  <c r="F274"/>
  <c r="J273"/>
  <c r="H273"/>
  <c r="F273"/>
  <c r="J272"/>
  <c r="H272"/>
  <c r="F272"/>
  <c r="J270"/>
  <c r="G270"/>
  <c r="H270" s="1"/>
  <c r="J269"/>
  <c r="G269"/>
  <c r="H269" s="1"/>
  <c r="J268"/>
  <c r="G268"/>
  <c r="H268" s="1"/>
  <c r="F268"/>
  <c r="J267"/>
  <c r="G267"/>
  <c r="H267" s="1"/>
  <c r="F267"/>
  <c r="J266"/>
  <c r="G266"/>
  <c r="F266"/>
  <c r="J265"/>
  <c r="G265"/>
  <c r="H265" s="1"/>
  <c r="F265"/>
  <c r="J264"/>
  <c r="G264"/>
  <c r="H264" s="1"/>
  <c r="F264"/>
  <c r="J263"/>
  <c r="G263"/>
  <c r="F263"/>
  <c r="J262"/>
  <c r="G262"/>
  <c r="F262"/>
  <c r="J261"/>
  <c r="G261"/>
  <c r="H261" s="1"/>
  <c r="F261"/>
  <c r="J260"/>
  <c r="G260"/>
  <c r="H260" s="1"/>
  <c r="F260"/>
  <c r="J259"/>
  <c r="G259"/>
  <c r="H259" s="1"/>
  <c r="F259"/>
  <c r="J258"/>
  <c r="G258"/>
  <c r="F258"/>
  <c r="J257"/>
  <c r="G257"/>
  <c r="H257" s="1"/>
  <c r="F257"/>
  <c r="J256"/>
  <c r="G256"/>
  <c r="H256" s="1"/>
  <c r="F256"/>
  <c r="J255"/>
  <c r="G255"/>
  <c r="F255"/>
  <c r="J254"/>
  <c r="G254"/>
  <c r="F254"/>
  <c r="J253"/>
  <c r="G253"/>
  <c r="H253" s="1"/>
  <c r="F253"/>
  <c r="J252"/>
  <c r="G252"/>
  <c r="H252" s="1"/>
  <c r="F252"/>
  <c r="J251"/>
  <c r="G251"/>
  <c r="F251"/>
  <c r="J250"/>
  <c r="G250"/>
  <c r="H250" s="1"/>
  <c r="F250"/>
  <c r="J249"/>
  <c r="G249"/>
  <c r="H249" s="1"/>
  <c r="F249"/>
  <c r="J248"/>
  <c r="G248"/>
  <c r="F248"/>
  <c r="J247"/>
  <c r="G247"/>
  <c r="F247"/>
  <c r="J246"/>
  <c r="G246"/>
  <c r="H246" s="1"/>
  <c r="F246"/>
  <c r="J245"/>
  <c r="G245"/>
  <c r="H245" s="1"/>
  <c r="F245"/>
  <c r="J244"/>
  <c r="G244"/>
  <c r="H244" s="1"/>
  <c r="F244"/>
  <c r="J243"/>
  <c r="G243"/>
  <c r="F243"/>
  <c r="J242"/>
  <c r="G242"/>
  <c r="H242" s="1"/>
  <c r="F242"/>
  <c r="J241"/>
  <c r="G241"/>
  <c r="F241"/>
  <c r="J240"/>
  <c r="G240"/>
  <c r="F240"/>
  <c r="J239"/>
  <c r="G239"/>
  <c r="H239" s="1"/>
  <c r="F239"/>
  <c r="J238"/>
  <c r="G238"/>
  <c r="H238" s="1"/>
  <c r="F238"/>
  <c r="J237"/>
  <c r="G237"/>
  <c r="H237" s="1"/>
  <c r="F237"/>
  <c r="J236"/>
  <c r="G236"/>
  <c r="F236"/>
  <c r="J235"/>
  <c r="G235"/>
  <c r="H235" s="1"/>
  <c r="F235"/>
  <c r="J234"/>
  <c r="G234"/>
  <c r="H234" s="1"/>
  <c r="F234"/>
  <c r="J233"/>
  <c r="G233"/>
  <c r="F233"/>
  <c r="J232"/>
  <c r="G232"/>
  <c r="F232"/>
  <c r="J231"/>
  <c r="G231"/>
  <c r="H231" s="1"/>
  <c r="F231"/>
  <c r="J230"/>
  <c r="G230"/>
  <c r="H230" s="1"/>
  <c r="F230"/>
  <c r="J229"/>
  <c r="G229"/>
  <c r="H229" s="1"/>
  <c r="F229"/>
  <c r="J228"/>
  <c r="G228"/>
  <c r="F228"/>
  <c r="J227"/>
  <c r="G227"/>
  <c r="H227" s="1"/>
  <c r="F227"/>
  <c r="G226"/>
  <c r="J225"/>
  <c r="G225"/>
  <c r="H225" s="1"/>
  <c r="J224"/>
  <c r="G224"/>
  <c r="J223"/>
  <c r="H223"/>
  <c r="F223"/>
  <c r="J222"/>
  <c r="H222"/>
  <c r="F222"/>
  <c r="J221"/>
  <c r="H221"/>
  <c r="F221"/>
  <c r="J220"/>
  <c r="H220"/>
  <c r="F220"/>
  <c r="J219"/>
  <c r="H219"/>
  <c r="F219"/>
  <c r="J218"/>
  <c r="H218"/>
  <c r="F218"/>
  <c r="J217"/>
  <c r="H217"/>
  <c r="F217"/>
  <c r="J216"/>
  <c r="H216"/>
  <c r="F216"/>
  <c r="J215"/>
  <c r="H215"/>
  <c r="F215"/>
  <c r="J214"/>
  <c r="H214"/>
  <c r="F214"/>
  <c r="J213"/>
  <c r="H213"/>
  <c r="F213"/>
  <c r="J212"/>
  <c r="H212"/>
  <c r="F212"/>
  <c r="J211"/>
  <c r="H211"/>
  <c r="F211"/>
  <c r="J210"/>
  <c r="H210"/>
  <c r="F210"/>
  <c r="J209"/>
  <c r="H209"/>
  <c r="F209"/>
  <c r="J208"/>
  <c r="H208"/>
  <c r="F208"/>
  <c r="J207"/>
  <c r="H207"/>
  <c r="F207"/>
  <c r="J205"/>
  <c r="G205"/>
  <c r="H205" s="1"/>
  <c r="J204"/>
  <c r="G204"/>
  <c r="H204" s="1"/>
  <c r="J203"/>
  <c r="G203"/>
  <c r="H203" s="1"/>
  <c r="F203"/>
  <c r="J202"/>
  <c r="G202"/>
  <c r="H202" s="1"/>
  <c r="F202"/>
  <c r="J201"/>
  <c r="G201"/>
  <c r="H201" s="1"/>
  <c r="F201"/>
  <c r="J200"/>
  <c r="G200"/>
  <c r="F200"/>
  <c r="J199"/>
  <c r="G199"/>
  <c r="H199" s="1"/>
  <c r="F199"/>
  <c r="J198"/>
  <c r="G198"/>
  <c r="H198" s="1"/>
  <c r="F198"/>
  <c r="J197"/>
  <c r="G197"/>
  <c r="F197"/>
  <c r="J196"/>
  <c r="G196"/>
  <c r="F196"/>
  <c r="J195"/>
  <c r="G195"/>
  <c r="H195" s="1"/>
  <c r="F195"/>
  <c r="J194"/>
  <c r="G194"/>
  <c r="H194" s="1"/>
  <c r="F194"/>
  <c r="J193"/>
  <c r="G193"/>
  <c r="H193" s="1"/>
  <c r="F193"/>
  <c r="J192"/>
  <c r="G192"/>
  <c r="F192"/>
  <c r="J191"/>
  <c r="G191"/>
  <c r="H191" s="1"/>
  <c r="F191"/>
  <c r="J190"/>
  <c r="G190"/>
  <c r="H190" s="1"/>
  <c r="F190"/>
  <c r="J189"/>
  <c r="G189"/>
  <c r="F189"/>
  <c r="J188"/>
  <c r="G188"/>
  <c r="F188"/>
  <c r="J187"/>
  <c r="G187"/>
  <c r="H187" s="1"/>
  <c r="F187"/>
  <c r="J186"/>
  <c r="G186"/>
  <c r="H186" s="1"/>
  <c r="F186"/>
  <c r="J185"/>
  <c r="G185"/>
  <c r="H185" s="1"/>
  <c r="F185"/>
  <c r="J184"/>
  <c r="G184"/>
  <c r="F184"/>
  <c r="J183"/>
  <c r="G183"/>
  <c r="H183" s="1"/>
  <c r="F183"/>
  <c r="J182"/>
  <c r="G182"/>
  <c r="F182"/>
  <c r="J181"/>
  <c r="G181"/>
  <c r="F181"/>
  <c r="J180"/>
  <c r="G180"/>
  <c r="H180" s="1"/>
  <c r="F180"/>
  <c r="J179"/>
  <c r="G179"/>
  <c r="H179" s="1"/>
  <c r="F179"/>
  <c r="J178"/>
  <c r="G178"/>
  <c r="H178" s="1"/>
  <c r="F178"/>
  <c r="J177"/>
  <c r="G177"/>
  <c r="F177"/>
  <c r="J176"/>
  <c r="G176"/>
  <c r="H176" s="1"/>
  <c r="F176"/>
  <c r="J175"/>
  <c r="G175"/>
  <c r="H175" s="1"/>
  <c r="F175"/>
  <c r="J174"/>
  <c r="G174"/>
  <c r="F174"/>
  <c r="J173"/>
  <c r="G173"/>
  <c r="H173" s="1"/>
  <c r="F173"/>
  <c r="J172"/>
  <c r="G172"/>
  <c r="H172" s="1"/>
  <c r="F172"/>
  <c r="J171"/>
  <c r="G171"/>
  <c r="H171" s="1"/>
  <c r="F171"/>
  <c r="J170"/>
  <c r="G170"/>
  <c r="F170"/>
  <c r="J169"/>
  <c r="G169"/>
  <c r="H169" s="1"/>
  <c r="F169"/>
  <c r="J168"/>
  <c r="G168"/>
  <c r="H168" s="1"/>
  <c r="F168"/>
  <c r="J167"/>
  <c r="G167"/>
  <c r="F167"/>
  <c r="J166"/>
  <c r="G166"/>
  <c r="F166"/>
  <c r="J165"/>
  <c r="G165"/>
  <c r="H165" s="1"/>
  <c r="F165"/>
  <c r="J164"/>
  <c r="G164"/>
  <c r="H164" s="1"/>
  <c r="F164"/>
  <c r="J163"/>
  <c r="G163"/>
  <c r="H163" s="1"/>
  <c r="F163"/>
  <c r="J162"/>
  <c r="G162"/>
  <c r="F162"/>
  <c r="J161"/>
  <c r="G161"/>
  <c r="H161" s="1"/>
  <c r="F161"/>
  <c r="J160"/>
  <c r="G160"/>
  <c r="H160" s="1"/>
  <c r="F160"/>
  <c r="J159"/>
  <c r="G159"/>
  <c r="F159"/>
  <c r="J158"/>
  <c r="G158"/>
  <c r="F158"/>
  <c r="J157"/>
  <c r="G157"/>
  <c r="H157" s="1"/>
  <c r="F157"/>
  <c r="J156"/>
  <c r="G156"/>
  <c r="H156" s="1"/>
  <c r="F156"/>
  <c r="J155"/>
  <c r="G155"/>
  <c r="H155" s="1"/>
  <c r="F155"/>
  <c r="J154"/>
  <c r="G154"/>
  <c r="F154"/>
  <c r="J153"/>
  <c r="G153"/>
  <c r="H153" s="1"/>
  <c r="F153"/>
  <c r="J152"/>
  <c r="G152"/>
  <c r="H152" s="1"/>
  <c r="F152"/>
  <c r="J151"/>
  <c r="G151"/>
  <c r="F151"/>
  <c r="J150"/>
  <c r="G150"/>
  <c r="F150"/>
  <c r="J149"/>
  <c r="G149"/>
  <c r="H149" s="1"/>
  <c r="F149"/>
  <c r="J148"/>
  <c r="G148"/>
  <c r="H148" s="1"/>
  <c r="F148"/>
  <c r="J147"/>
  <c r="G147"/>
  <c r="H147" s="1"/>
  <c r="F147"/>
  <c r="J146"/>
  <c r="G146"/>
  <c r="F146"/>
  <c r="G145"/>
  <c r="G976" l="1"/>
  <c r="H976" s="1"/>
  <c r="G1560"/>
  <c r="H1560" s="1"/>
  <c r="G956"/>
  <c r="H956" s="1"/>
  <c r="G1561"/>
  <c r="H1561" s="1"/>
  <c r="G957"/>
  <c r="H957" s="1"/>
  <c r="E1464"/>
  <c r="J1464" s="1"/>
  <c r="F1549"/>
  <c r="H1553"/>
  <c r="H1556"/>
  <c r="F1311"/>
  <c r="F1836" s="1"/>
  <c r="E1511"/>
  <c r="J1511" s="1"/>
  <c r="F1825"/>
  <c r="F1844" s="1"/>
  <c r="H1825"/>
  <c r="H1844" s="1"/>
  <c r="J956"/>
  <c r="J214" i="85"/>
  <c r="J273" s="1"/>
  <c r="J266"/>
  <c r="J275" s="1"/>
  <c r="F260" i="86"/>
  <c r="G1193" i="84"/>
  <c r="H1193" s="1"/>
  <c r="J1311"/>
  <c r="J1836" s="1"/>
  <c r="E1523"/>
  <c r="J1523" s="1"/>
  <c r="F1614"/>
  <c r="F1841" s="1"/>
  <c r="J1825"/>
  <c r="J1844" s="1"/>
  <c r="G246" i="86"/>
  <c r="H246" s="1"/>
  <c r="G955" i="84"/>
  <c r="H955" s="1"/>
  <c r="E1405"/>
  <c r="H1614"/>
  <c r="H1841" s="1"/>
  <c r="F844"/>
  <c r="F893" s="1"/>
  <c r="F1833" s="1"/>
  <c r="G953"/>
  <c r="H953" s="1"/>
  <c r="G954"/>
  <c r="H954" s="1"/>
  <c r="H266" i="85"/>
  <c r="H275" s="1"/>
  <c r="G846" i="84"/>
  <c r="H846" s="1"/>
  <c r="F907"/>
  <c r="F976"/>
  <c r="J1549"/>
  <c r="G226" i="86"/>
  <c r="H226" s="1"/>
  <c r="E1480" i="84"/>
  <c r="H1480" s="1"/>
  <c r="G1178"/>
  <c r="H1178" s="1"/>
  <c r="J1803"/>
  <c r="J1843" s="1"/>
  <c r="J250" i="85"/>
  <c r="J274" s="1"/>
  <c r="G244" i="86"/>
  <c r="G247"/>
  <c r="H247" s="1"/>
  <c r="J249"/>
  <c r="J244"/>
  <c r="J260" s="1"/>
  <c r="F250" i="85"/>
  <c r="F274" s="1"/>
  <c r="F278"/>
  <c r="H214"/>
  <c r="H273" s="1"/>
  <c r="J146"/>
  <c r="J272" s="1"/>
  <c r="H250"/>
  <c r="H274" s="1"/>
  <c r="H146"/>
  <c r="H272" s="1"/>
  <c r="F1803" i="84"/>
  <c r="F1843" s="1"/>
  <c r="H1803"/>
  <c r="H1843" s="1"/>
  <c r="F1685"/>
  <c r="F1842" s="1"/>
  <c r="J1685"/>
  <c r="J1842" s="1"/>
  <c r="H1685"/>
  <c r="H1842" s="1"/>
  <c r="H1511"/>
  <c r="G1549"/>
  <c r="E1496"/>
  <c r="H1496" s="1"/>
  <c r="E1448"/>
  <c r="H1448" s="1"/>
  <c r="F1405"/>
  <c r="J1405"/>
  <c r="H1405"/>
  <c r="F1345"/>
  <c r="F1837" s="1"/>
  <c r="H1345"/>
  <c r="H1837" s="1"/>
  <c r="H1311"/>
  <c r="H1836" s="1"/>
  <c r="J1203"/>
  <c r="J1835" s="1"/>
  <c r="F1203"/>
  <c r="F1835" s="1"/>
  <c r="H1175"/>
  <c r="G1176"/>
  <c r="H1176" s="1"/>
  <c r="G1192"/>
  <c r="H1192" s="1"/>
  <c r="F953"/>
  <c r="F955"/>
  <c r="F957"/>
  <c r="J893"/>
  <c r="J1833" s="1"/>
  <c r="H841"/>
  <c r="H852"/>
  <c r="H856"/>
  <c r="H829"/>
  <c r="H1832" s="1"/>
  <c r="J829"/>
  <c r="J1832" s="1"/>
  <c r="F829"/>
  <c r="F1832" s="1"/>
  <c r="J595"/>
  <c r="J1831" s="1"/>
  <c r="H401"/>
  <c r="H403"/>
  <c r="H408"/>
  <c r="H416"/>
  <c r="H418"/>
  <c r="H424"/>
  <c r="H426"/>
  <c r="H447"/>
  <c r="H449"/>
  <c r="H520"/>
  <c r="H522"/>
  <c r="H551"/>
  <c r="F595"/>
  <c r="F1831" s="1"/>
  <c r="H150"/>
  <c r="H151"/>
  <c r="H158"/>
  <c r="H159"/>
  <c r="H166"/>
  <c r="H167"/>
  <c r="H174"/>
  <c r="H181"/>
  <c r="H182"/>
  <c r="H188"/>
  <c r="H189"/>
  <c r="H196"/>
  <c r="H197"/>
  <c r="H224"/>
  <c r="H232"/>
  <c r="H233"/>
  <c r="H240"/>
  <c r="H241"/>
  <c r="H247"/>
  <c r="H248"/>
  <c r="H254"/>
  <c r="H255"/>
  <c r="H262"/>
  <c r="H263"/>
  <c r="H324"/>
  <c r="H325"/>
  <c r="H383"/>
  <c r="H384"/>
  <c r="H391"/>
  <c r="H392"/>
  <c r="H399"/>
  <c r="H400"/>
  <c r="H407"/>
  <c r="H414"/>
  <c r="H415"/>
  <c r="H422"/>
  <c r="H423"/>
  <c r="H455"/>
  <c r="H457"/>
  <c r="H476"/>
  <c r="H484"/>
  <c r="H491"/>
  <c r="H499"/>
  <c r="H507"/>
  <c r="H529"/>
  <c r="H312"/>
  <c r="H340"/>
  <c r="H355"/>
  <c r="H362"/>
  <c r="H370"/>
  <c r="H378"/>
  <c r="H434"/>
  <c r="H463"/>
  <c r="H465"/>
  <c r="H474"/>
  <c r="H475"/>
  <c r="H482"/>
  <c r="H483"/>
  <c r="H489"/>
  <c r="H490"/>
  <c r="H497"/>
  <c r="H498"/>
  <c r="H505"/>
  <c r="H506"/>
  <c r="H535"/>
  <c r="H537"/>
  <c r="H146"/>
  <c r="H154"/>
  <c r="H162"/>
  <c r="H170"/>
  <c r="H177"/>
  <c r="H184"/>
  <c r="H192"/>
  <c r="H200"/>
  <c r="H228"/>
  <c r="H236"/>
  <c r="H243"/>
  <c r="H251"/>
  <c r="H258"/>
  <c r="H266"/>
  <c r="H328"/>
  <c r="H387"/>
  <c r="H395"/>
  <c r="H440"/>
  <c r="H442"/>
  <c r="H471"/>
  <c r="H514"/>
  <c r="H543"/>
  <c r="H545"/>
  <c r="H410"/>
  <c r="H470"/>
  <c r="H478"/>
  <c r="H486"/>
  <c r="H493"/>
  <c r="H501"/>
  <c r="H509"/>
  <c r="H590"/>
  <c r="F1511" l="1"/>
  <c r="J1574"/>
  <c r="J1840" s="1"/>
  <c r="F1464"/>
  <c r="F1448"/>
  <c r="J1480"/>
  <c r="H1464"/>
  <c r="H991"/>
  <c r="H1834" s="1"/>
  <c r="F1480"/>
  <c r="H1523"/>
  <c r="J1448"/>
  <c r="F1523"/>
  <c r="F991"/>
  <c r="F1834" s="1"/>
  <c r="J278" i="85"/>
  <c r="F1496" i="84"/>
  <c r="H893"/>
  <c r="H1833" s="1"/>
  <c r="G245" i="86"/>
  <c r="H245" s="1"/>
  <c r="H244"/>
  <c r="H260" s="1"/>
  <c r="H278" i="85"/>
  <c r="F1574" i="84"/>
  <c r="F1840" s="1"/>
  <c r="H1549"/>
  <c r="G1550"/>
  <c r="H1550" s="1"/>
  <c r="J1496"/>
  <c r="H1502"/>
  <c r="H1839" s="1"/>
  <c r="H1203"/>
  <c r="H1835" s="1"/>
  <c r="H595"/>
  <c r="H1831" s="1"/>
  <c r="J1502" l="1"/>
  <c r="J1839" s="1"/>
  <c r="F1502"/>
  <c r="F1839" s="1"/>
  <c r="H1574"/>
  <c r="H1840" s="1"/>
  <c r="J299" i="93" l="1"/>
  <c r="J298"/>
  <c r="J297"/>
  <c r="J296"/>
  <c r="J295"/>
  <c r="J294"/>
  <c r="J293"/>
  <c r="J292"/>
  <c r="J290"/>
  <c r="J289"/>
  <c r="J288"/>
  <c r="J287"/>
  <c r="J286"/>
  <c r="J285"/>
  <c r="J284"/>
  <c r="J283"/>
  <c r="J282"/>
  <c r="J281"/>
  <c r="J280"/>
  <c r="J279"/>
  <c r="J278"/>
  <c r="J277"/>
  <c r="J276"/>
  <c r="J275"/>
  <c r="J274"/>
  <c r="J273"/>
  <c r="J272"/>
  <c r="J271"/>
  <c r="J270"/>
  <c r="J269"/>
  <c r="J268"/>
  <c r="J267"/>
  <c r="J266"/>
  <c r="J265"/>
  <c r="J264"/>
  <c r="J263"/>
  <c r="J262"/>
  <c r="J261"/>
  <c r="J260"/>
  <c r="J259"/>
  <c r="J258"/>
  <c r="J257"/>
  <c r="J256"/>
  <c r="J255"/>
  <c r="J254"/>
  <c r="J253"/>
  <c r="J252"/>
  <c r="J251"/>
  <c r="J250"/>
  <c r="J249"/>
  <c r="J248"/>
  <c r="J247"/>
  <c r="J246"/>
  <c r="J245"/>
  <c r="J244"/>
  <c r="J243"/>
  <c r="J242"/>
  <c r="J241"/>
  <c r="J240"/>
  <c r="J239"/>
  <c r="J238"/>
  <c r="J237"/>
  <c r="J236"/>
  <c r="J235"/>
  <c r="J234"/>
  <c r="J233"/>
  <c r="J232"/>
  <c r="J231"/>
  <c r="J230"/>
  <c r="J229"/>
  <c r="J228"/>
  <c r="J227"/>
  <c r="J226"/>
  <c r="J225"/>
  <c r="J224"/>
  <c r="J223"/>
  <c r="J222"/>
  <c r="J221"/>
  <c r="J220"/>
  <c r="J219"/>
  <c r="J218"/>
  <c r="J217"/>
  <c r="J216"/>
  <c r="J215"/>
  <c r="J214"/>
  <c r="J213"/>
  <c r="J212"/>
  <c r="J211"/>
  <c r="J210"/>
  <c r="J209"/>
  <c r="J208"/>
  <c r="J207"/>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4"/>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2"/>
  <c r="J121"/>
  <c r="J120"/>
  <c r="J119"/>
  <c r="J118"/>
  <c r="J117"/>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F299"/>
  <c r="F298"/>
  <c r="F297"/>
  <c r="F296"/>
  <c r="F295"/>
  <c r="F294"/>
  <c r="F293"/>
  <c r="F292"/>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J1613" i="84" l="1"/>
  <c r="J1612"/>
  <c r="J1611"/>
  <c r="J1610"/>
  <c r="J1609"/>
  <c r="J1608"/>
  <c r="J1607"/>
  <c r="J1606"/>
  <c r="J1605"/>
  <c r="J1604"/>
  <c r="J1603"/>
  <c r="J1602"/>
  <c r="J1601"/>
  <c r="J1600"/>
  <c r="J1599"/>
  <c r="J1598"/>
  <c r="J1597"/>
  <c r="J1596"/>
  <c r="J1595"/>
  <c r="J1594"/>
  <c r="J1593"/>
  <c r="J1592"/>
  <c r="J1591"/>
  <c r="J1590"/>
  <c r="J1589"/>
  <c r="J1588"/>
  <c r="J1587"/>
  <c r="J1586"/>
  <c r="J1585"/>
  <c r="J1584"/>
  <c r="J1583"/>
  <c r="J1582"/>
  <c r="J1383"/>
  <c r="J1382"/>
  <c r="J1381"/>
  <c r="J1380"/>
  <c r="J1379"/>
  <c r="J1378"/>
  <c r="J1377"/>
  <c r="J1376"/>
  <c r="J1375"/>
  <c r="J1374"/>
  <c r="J1373"/>
  <c r="J1372"/>
  <c r="J1371"/>
  <c r="J1370"/>
  <c r="J1369"/>
  <c r="J1368"/>
  <c r="J1367"/>
  <c r="J1366"/>
  <c r="J1365"/>
  <c r="J1364"/>
  <c r="J1363"/>
  <c r="J1362"/>
  <c r="J1361"/>
  <c r="J1360"/>
  <c r="J1359"/>
  <c r="J1358"/>
  <c r="J1357"/>
  <c r="J1356"/>
  <c r="H1383"/>
  <c r="H1382"/>
  <c r="H1381"/>
  <c r="H1380"/>
  <c r="H1379"/>
  <c r="H1378"/>
  <c r="J1344"/>
  <c r="J1343"/>
  <c r="J1342"/>
  <c r="J1341"/>
  <c r="J1340"/>
  <c r="J1339"/>
  <c r="J1338"/>
  <c r="J1337"/>
  <c r="J1336"/>
  <c r="J1335"/>
  <c r="J1334"/>
  <c r="J1333"/>
  <c r="J1332"/>
  <c r="J1331"/>
  <c r="J1330"/>
  <c r="J1329"/>
  <c r="J1328"/>
  <c r="J1327"/>
  <c r="J1326"/>
  <c r="J1325"/>
  <c r="J1324"/>
  <c r="J1323"/>
  <c r="J1322"/>
  <c r="J1321"/>
  <c r="J1320"/>
  <c r="J1319"/>
  <c r="J901"/>
  <c r="J991" s="1"/>
  <c r="J1834" s="1"/>
  <c r="J186" i="91"/>
  <c r="J185"/>
  <c r="J184"/>
  <c r="J183"/>
  <c r="J182"/>
  <c r="J181"/>
  <c r="J180"/>
  <c r="J179"/>
  <c r="J178"/>
  <c r="J177"/>
  <c r="J176"/>
  <c r="J175"/>
  <c r="J174"/>
  <c r="J173"/>
  <c r="J172"/>
  <c r="J171"/>
  <c r="J170"/>
  <c r="J169"/>
  <c r="J168"/>
  <c r="J167"/>
  <c r="J166"/>
  <c r="J165"/>
  <c r="J164"/>
  <c r="J163"/>
  <c r="J162"/>
  <c r="J161"/>
  <c r="J160"/>
  <c r="J159"/>
  <c r="J158"/>
  <c r="J157"/>
  <c r="J156"/>
  <c r="J155"/>
  <c r="J154"/>
  <c r="J153"/>
  <c r="J152"/>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F185"/>
  <c r="F184"/>
  <c r="F183"/>
  <c r="F182"/>
  <c r="F181"/>
  <c r="F180"/>
  <c r="F179"/>
  <c r="F178"/>
  <c r="F177"/>
  <c r="F176"/>
  <c r="F175"/>
  <c r="F174"/>
  <c r="F173"/>
  <c r="F172"/>
  <c r="F171"/>
  <c r="F170"/>
  <c r="F169"/>
  <c r="F168"/>
  <c r="F167"/>
  <c r="F166"/>
  <c r="F165"/>
  <c r="F164"/>
  <c r="F163"/>
  <c r="F162"/>
  <c r="F161"/>
  <c r="F160"/>
  <c r="F159"/>
  <c r="F158"/>
  <c r="F157"/>
  <c r="F156"/>
  <c r="F155"/>
  <c r="F154"/>
  <c r="F153"/>
  <c r="F152"/>
  <c r="F111"/>
  <c r="J146"/>
  <c r="J145"/>
  <c r="J144"/>
  <c r="J143"/>
  <c r="J142"/>
  <c r="J141"/>
  <c r="J140"/>
  <c r="J139"/>
  <c r="J138"/>
  <c r="J137"/>
  <c r="J136"/>
  <c r="J135"/>
  <c r="J134"/>
  <c r="J133"/>
  <c r="J132"/>
  <c r="J131"/>
  <c r="J130"/>
  <c r="J129"/>
  <c r="J128"/>
  <c r="J127"/>
  <c r="J126"/>
  <c r="J125"/>
  <c r="J124"/>
  <c r="J123"/>
  <c r="J122"/>
  <c r="H145"/>
  <c r="H144"/>
  <c r="H143"/>
  <c r="H142"/>
  <c r="H141"/>
  <c r="H140"/>
  <c r="H139"/>
  <c r="H138"/>
  <c r="H137"/>
  <c r="H136"/>
  <c r="H135"/>
  <c r="H134"/>
  <c r="H133"/>
  <c r="H132"/>
  <c r="H131"/>
  <c r="H130"/>
  <c r="H129"/>
  <c r="H128"/>
  <c r="H127"/>
  <c r="H126"/>
  <c r="H125"/>
  <c r="H124"/>
  <c r="H123"/>
  <c r="H122"/>
  <c r="F145"/>
  <c r="F144"/>
  <c r="F143"/>
  <c r="F142"/>
  <c r="F141"/>
  <c r="F140"/>
  <c r="F139"/>
  <c r="F138"/>
  <c r="F137"/>
  <c r="F136"/>
  <c r="F135"/>
  <c r="F134"/>
  <c r="F133"/>
  <c r="F132"/>
  <c r="F131"/>
  <c r="F130"/>
  <c r="F129"/>
  <c r="F128"/>
  <c r="F127"/>
  <c r="F126"/>
  <c r="F125"/>
  <c r="F124"/>
  <c r="F123"/>
  <c r="F122"/>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F113"/>
  <c r="F112"/>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K151"/>
  <c r="K150"/>
  <c r="K149"/>
  <c r="K148"/>
  <c r="K147"/>
  <c r="K146"/>
  <c r="K145"/>
  <c r="K144"/>
  <c r="K143"/>
  <c r="K142"/>
  <c r="K141"/>
  <c r="K140"/>
  <c r="K139"/>
  <c r="K138"/>
  <c r="K137"/>
  <c r="K136"/>
  <c r="K135"/>
  <c r="K134"/>
  <c r="K133"/>
  <c r="K132"/>
  <c r="K131"/>
  <c r="K130"/>
  <c r="K129"/>
  <c r="K128"/>
  <c r="K127"/>
  <c r="K126"/>
  <c r="K125"/>
  <c r="K124"/>
  <c r="K123"/>
  <c r="K122"/>
  <c r="K121"/>
  <c r="K120"/>
  <c r="K119"/>
  <c r="K118"/>
  <c r="K115"/>
  <c r="K114"/>
  <c r="K113"/>
  <c r="K112"/>
  <c r="K111"/>
  <c r="K110"/>
  <c r="K109"/>
  <c r="K108"/>
  <c r="K107"/>
  <c r="K106"/>
  <c r="K105"/>
  <c r="K104"/>
  <c r="K103"/>
  <c r="K102"/>
  <c r="K101"/>
  <c r="K100"/>
  <c r="K99"/>
  <c r="K98"/>
  <c r="K97"/>
  <c r="K96"/>
  <c r="K95"/>
  <c r="K94"/>
  <c r="K93"/>
  <c r="K92"/>
  <c r="K91"/>
  <c r="K90"/>
  <c r="K89"/>
  <c r="K88"/>
  <c r="K87"/>
  <c r="K86"/>
  <c r="K85"/>
  <c r="K84"/>
  <c r="K83"/>
  <c r="K82"/>
  <c r="K81"/>
  <c r="K80"/>
  <c r="K79"/>
  <c r="K78"/>
  <c r="K77"/>
  <c r="K76"/>
  <c r="K75"/>
  <c r="K74"/>
  <c r="K73"/>
  <c r="K72"/>
  <c r="K71"/>
  <c r="K70"/>
  <c r="K69"/>
  <c r="K68"/>
  <c r="K67"/>
  <c r="K66"/>
  <c r="K65"/>
  <c r="K64"/>
  <c r="K63"/>
  <c r="K62"/>
  <c r="K61"/>
  <c r="K60"/>
  <c r="K59"/>
  <c r="K58"/>
  <c r="K57"/>
  <c r="K56"/>
  <c r="K55"/>
  <c r="K54"/>
  <c r="K53"/>
  <c r="K52"/>
  <c r="K51"/>
  <c r="K50"/>
  <c r="K49"/>
  <c r="K48"/>
  <c r="K47"/>
  <c r="K46"/>
  <c r="K45"/>
  <c r="K44"/>
  <c r="K43"/>
  <c r="K42"/>
  <c r="K41"/>
  <c r="K39"/>
  <c r="K38"/>
  <c r="K37"/>
  <c r="K36"/>
  <c r="K35"/>
  <c r="K34"/>
  <c r="K33"/>
  <c r="K32"/>
  <c r="K31"/>
  <c r="K30"/>
  <c r="K29"/>
  <c r="K28"/>
  <c r="K27"/>
  <c r="K26"/>
  <c r="K25"/>
  <c r="K24"/>
  <c r="K23"/>
  <c r="K22"/>
  <c r="K21"/>
  <c r="K20"/>
  <c r="K19"/>
  <c r="K18"/>
  <c r="K17"/>
  <c r="K207"/>
  <c r="K206"/>
  <c r="K205"/>
  <c r="K204"/>
  <c r="K203"/>
  <c r="K202"/>
  <c r="K201"/>
  <c r="K200"/>
  <c r="K199"/>
  <c r="K198"/>
  <c r="K197"/>
  <c r="K196"/>
  <c r="K195"/>
  <c r="K194"/>
  <c r="K193"/>
  <c r="K192"/>
  <c r="K191"/>
  <c r="K190"/>
  <c r="K189"/>
  <c r="K188"/>
  <c r="K187"/>
  <c r="K186"/>
  <c r="K185"/>
  <c r="K184"/>
  <c r="K183"/>
  <c r="K182"/>
  <c r="K181"/>
  <c r="K180"/>
  <c r="K179"/>
  <c r="K178"/>
  <c r="K177"/>
  <c r="K176"/>
  <c r="K175"/>
  <c r="K174"/>
  <c r="K173"/>
  <c r="K172"/>
  <c r="K171"/>
  <c r="K170"/>
  <c r="K169"/>
  <c r="K168"/>
  <c r="K167"/>
  <c r="K166"/>
  <c r="K165"/>
  <c r="K164"/>
  <c r="K163"/>
  <c r="K162"/>
  <c r="K161"/>
  <c r="K160"/>
  <c r="K159"/>
  <c r="K158"/>
  <c r="K157"/>
  <c r="K156"/>
  <c r="K155"/>
  <c r="K154"/>
  <c r="K153"/>
  <c r="K152"/>
  <c r="J1614" i="84" l="1"/>
  <c r="J1841" s="1"/>
  <c r="H147" i="91"/>
  <c r="H194" s="1"/>
  <c r="F147"/>
  <c r="F194" s="1"/>
  <c r="J147"/>
  <c r="J194" s="1"/>
  <c r="H116"/>
  <c r="H193" s="1"/>
  <c r="H196" s="1"/>
  <c r="F21" i="75" s="1"/>
  <c r="J187" i="91"/>
  <c r="J195" s="1"/>
  <c r="H187"/>
  <c r="H195" s="1"/>
  <c r="J1384" i="84"/>
  <c r="J1838" s="1"/>
  <c r="J1345"/>
  <c r="J1837" s="1"/>
  <c r="F187" i="91"/>
  <c r="F195" s="1"/>
  <c r="J116"/>
  <c r="J193" s="1"/>
  <c r="F116"/>
  <c r="F193" s="1"/>
  <c r="J1847" i="84" l="1"/>
  <c r="J196" i="91"/>
  <c r="G21" i="75" s="1"/>
  <c r="F196" i="91"/>
  <c r="E21" i="75" s="1"/>
  <c r="J71" i="89"/>
  <c r="G19" i="75" s="1"/>
  <c r="H70" i="89"/>
  <c r="H69"/>
  <c r="H68"/>
  <c r="H67"/>
  <c r="H66"/>
  <c r="H65"/>
  <c r="H64"/>
  <c r="H63"/>
  <c r="H62"/>
  <c r="H61"/>
  <c r="H60"/>
  <c r="H59"/>
  <c r="H299" i="93"/>
  <c r="H298"/>
  <c r="H297"/>
  <c r="H296"/>
  <c r="H295"/>
  <c r="H294"/>
  <c r="H293"/>
  <c r="H292"/>
  <c r="H290"/>
  <c r="H289"/>
  <c r="H288"/>
  <c r="H287"/>
  <c r="H286"/>
  <c r="H285"/>
  <c r="H284"/>
  <c r="H283"/>
  <c r="H282"/>
  <c r="H281"/>
  <c r="H280"/>
  <c r="H279"/>
  <c r="H278"/>
  <c r="H277"/>
  <c r="H276"/>
  <c r="H275"/>
  <c r="H274"/>
  <c r="H273"/>
  <c r="H272"/>
  <c r="H271"/>
  <c r="H270"/>
  <c r="H269"/>
  <c r="H268"/>
  <c r="H267"/>
  <c r="H266"/>
  <c r="H265"/>
  <c r="H264"/>
  <c r="H263"/>
  <c r="H262"/>
  <c r="H261"/>
  <c r="H260"/>
  <c r="H259"/>
  <c r="H258"/>
  <c r="H257"/>
  <c r="H256"/>
  <c r="H255"/>
  <c r="H254"/>
  <c r="H253"/>
  <c r="H252"/>
  <c r="H251"/>
  <c r="H250"/>
  <c r="H249"/>
  <c r="H248"/>
  <c r="H247"/>
  <c r="H246"/>
  <c r="H245"/>
  <c r="H244"/>
  <c r="H243"/>
  <c r="H242"/>
  <c r="H241"/>
  <c r="H240"/>
  <c r="H239"/>
  <c r="H238"/>
  <c r="H237"/>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J76"/>
  <c r="H76"/>
  <c r="K319"/>
  <c r="K318"/>
  <c r="K317"/>
  <c r="K316"/>
  <c r="K315"/>
  <c r="K314"/>
  <c r="K313"/>
  <c r="K312"/>
  <c r="K311"/>
  <c r="K310"/>
  <c r="K309"/>
  <c r="K308"/>
  <c r="K307"/>
  <c r="K306"/>
  <c r="K305"/>
  <c r="K304"/>
  <c r="K303"/>
  <c r="K302"/>
  <c r="K301"/>
  <c r="K300"/>
  <c r="K299"/>
  <c r="K298"/>
  <c r="K297"/>
  <c r="K296"/>
  <c r="K295"/>
  <c r="K294"/>
  <c r="K293"/>
  <c r="K292"/>
  <c r="K290"/>
  <c r="K289"/>
  <c r="K288"/>
  <c r="K287"/>
  <c r="K286"/>
  <c r="K285"/>
  <c r="K284"/>
  <c r="K283"/>
  <c r="K282"/>
  <c r="K281"/>
  <c r="K280"/>
  <c r="K279"/>
  <c r="K278"/>
  <c r="K277"/>
  <c r="K276"/>
  <c r="K275"/>
  <c r="K274"/>
  <c r="K273"/>
  <c r="K272"/>
  <c r="K271"/>
  <c r="K270"/>
  <c r="K269"/>
  <c r="K268"/>
  <c r="K267"/>
  <c r="K266"/>
  <c r="K265"/>
  <c r="K264"/>
  <c r="K263"/>
  <c r="K262"/>
  <c r="K261"/>
  <c r="K260"/>
  <c r="K259"/>
  <c r="K258"/>
  <c r="K257"/>
  <c r="K256"/>
  <c r="K255"/>
  <c r="K254"/>
  <c r="K253"/>
  <c r="K252"/>
  <c r="K251"/>
  <c r="K250"/>
  <c r="K249"/>
  <c r="K248"/>
  <c r="K247"/>
  <c r="K246"/>
  <c r="K245"/>
  <c r="K244"/>
  <c r="K243"/>
  <c r="K242"/>
  <c r="K241"/>
  <c r="K240"/>
  <c r="K239"/>
  <c r="K238"/>
  <c r="K237"/>
  <c r="K236"/>
  <c r="K235"/>
  <c r="K234"/>
  <c r="K233"/>
  <c r="K232"/>
  <c r="K231"/>
  <c r="K230"/>
  <c r="K229"/>
  <c r="K228"/>
  <c r="K227"/>
  <c r="K226"/>
  <c r="K225"/>
  <c r="K224"/>
  <c r="K223"/>
  <c r="K222"/>
  <c r="K221"/>
  <c r="K220"/>
  <c r="K219"/>
  <c r="K218"/>
  <c r="K217"/>
  <c r="K216"/>
  <c r="K215"/>
  <c r="K214"/>
  <c r="K213"/>
  <c r="K212"/>
  <c r="K211"/>
  <c r="K210"/>
  <c r="K209"/>
  <c r="K208"/>
  <c r="K207"/>
  <c r="K206"/>
  <c r="K205"/>
  <c r="K204"/>
  <c r="K203"/>
  <c r="K202"/>
  <c r="K201"/>
  <c r="K200"/>
  <c r="K199"/>
  <c r="K198"/>
  <c r="K197"/>
  <c r="K196"/>
  <c r="K195"/>
  <c r="K194"/>
  <c r="K193"/>
  <c r="K192"/>
  <c r="K191"/>
  <c r="K190"/>
  <c r="K189"/>
  <c r="K188"/>
  <c r="K187"/>
  <c r="K186"/>
  <c r="K185"/>
  <c r="K184"/>
  <c r="K183"/>
  <c r="K182"/>
  <c r="K181"/>
  <c r="K180"/>
  <c r="K179"/>
  <c r="K178"/>
  <c r="K177"/>
  <c r="K176"/>
  <c r="K175"/>
  <c r="K174"/>
  <c r="K173"/>
  <c r="K172"/>
  <c r="K171"/>
  <c r="K170"/>
  <c r="K169"/>
  <c r="K168"/>
  <c r="K167"/>
  <c r="K166"/>
  <c r="K165"/>
  <c r="K164"/>
  <c r="K163"/>
  <c r="K162"/>
  <c r="K161"/>
  <c r="K160"/>
  <c r="K159"/>
  <c r="K158"/>
  <c r="K157"/>
  <c r="K156"/>
  <c r="K155"/>
  <c r="K154"/>
  <c r="K153"/>
  <c r="K152"/>
  <c r="K151"/>
  <c r="K150"/>
  <c r="K149"/>
  <c r="K148"/>
  <c r="K147"/>
  <c r="K146"/>
  <c r="K145"/>
  <c r="K144"/>
  <c r="K143"/>
  <c r="K142"/>
  <c r="K141"/>
  <c r="K140"/>
  <c r="K139"/>
  <c r="K138"/>
  <c r="K137"/>
  <c r="K136"/>
  <c r="K135"/>
  <c r="K134"/>
  <c r="K133"/>
  <c r="K132"/>
  <c r="K131"/>
  <c r="K130"/>
  <c r="K129"/>
  <c r="K128"/>
  <c r="K127"/>
  <c r="K126"/>
  <c r="K125"/>
  <c r="K124"/>
  <c r="K123"/>
  <c r="K122"/>
  <c r="K121"/>
  <c r="K120"/>
  <c r="K119"/>
  <c r="K118"/>
  <c r="K117"/>
  <c r="K116"/>
  <c r="K115"/>
  <c r="K114"/>
  <c r="K113"/>
  <c r="K112"/>
  <c r="K111"/>
  <c r="K110"/>
  <c r="K109"/>
  <c r="K108"/>
  <c r="K107"/>
  <c r="K106"/>
  <c r="K105"/>
  <c r="K104"/>
  <c r="K103"/>
  <c r="K102"/>
  <c r="K101"/>
  <c r="K100"/>
  <c r="K99"/>
  <c r="K98"/>
  <c r="K97"/>
  <c r="K96"/>
  <c r="K95"/>
  <c r="K94"/>
  <c r="K93"/>
  <c r="K92"/>
  <c r="K91"/>
  <c r="K90"/>
  <c r="K89"/>
  <c r="K88"/>
  <c r="K87"/>
  <c r="K86"/>
  <c r="K85"/>
  <c r="K84"/>
  <c r="K83"/>
  <c r="K82"/>
  <c r="K81"/>
  <c r="K80"/>
  <c r="K79"/>
  <c r="K78"/>
  <c r="K77"/>
  <c r="K76"/>
  <c r="J1065" i="88"/>
  <c r="J1064"/>
  <c r="J1063"/>
  <c r="J1062"/>
  <c r="J1061"/>
  <c r="J1060"/>
  <c r="J1059"/>
  <c r="J1058"/>
  <c r="J1057"/>
  <c r="J1056"/>
  <c r="J1055"/>
  <c r="J1054"/>
  <c r="J1053"/>
  <c r="J1052"/>
  <c r="J1051"/>
  <c r="J1050"/>
  <c r="J1049"/>
  <c r="J1048"/>
  <c r="J1047"/>
  <c r="J1046"/>
  <c r="J1045"/>
  <c r="J1044"/>
  <c r="J1043"/>
  <c r="J1042"/>
  <c r="J1041"/>
  <c r="J1040"/>
  <c r="J1039"/>
  <c r="J1038"/>
  <c r="J1037"/>
  <c r="J1036"/>
  <c r="J1035"/>
  <c r="J1034"/>
  <c r="J1033"/>
  <c r="J1032"/>
  <c r="J1031"/>
  <c r="J1030"/>
  <c r="J1029"/>
  <c r="J1028"/>
  <c r="J1027"/>
  <c r="J1026"/>
  <c r="J1025"/>
  <c r="J1024"/>
  <c r="J1023"/>
  <c r="J1022"/>
  <c r="J1021"/>
  <c r="J1020"/>
  <c r="J1019"/>
  <c r="J1018"/>
  <c r="J1017"/>
  <c r="J1016"/>
  <c r="J1015"/>
  <c r="J1014"/>
  <c r="J1013"/>
  <c r="J1012"/>
  <c r="J1011"/>
  <c r="J1010"/>
  <c r="J1009"/>
  <c r="J1008"/>
  <c r="J1007"/>
  <c r="J1006"/>
  <c r="J1005"/>
  <c r="J1004"/>
  <c r="J1003"/>
  <c r="J1002"/>
  <c r="J1001"/>
  <c r="J1000"/>
  <c r="J999"/>
  <c r="J998"/>
  <c r="J997"/>
  <c r="J996"/>
  <c r="J995"/>
  <c r="J994"/>
  <c r="J993"/>
  <c r="J992"/>
  <c r="J991"/>
  <c r="J990"/>
  <c r="J989"/>
  <c r="J988"/>
  <c r="J987"/>
  <c r="J986"/>
  <c r="J985"/>
  <c r="J984"/>
  <c r="J983"/>
  <c r="J982"/>
  <c r="J981"/>
  <c r="J980"/>
  <c r="J979"/>
  <c r="J978"/>
  <c r="J977"/>
  <c r="J976"/>
  <c r="J975"/>
  <c r="J974"/>
  <c r="J973"/>
  <c r="J972"/>
  <c r="J971"/>
  <c r="J970"/>
  <c r="J969"/>
  <c r="J968"/>
  <c r="J967"/>
  <c r="J966"/>
  <c r="J965"/>
  <c r="J964"/>
  <c r="J963"/>
  <c r="J962"/>
  <c r="J961"/>
  <c r="J960"/>
  <c r="J959"/>
  <c r="J958"/>
  <c r="J957"/>
  <c r="J956"/>
  <c r="J955"/>
  <c r="J954"/>
  <c r="J953"/>
  <c r="J952"/>
  <c r="J951"/>
  <c r="J950"/>
  <c r="J949"/>
  <c r="J948"/>
  <c r="J947"/>
  <c r="J946"/>
  <c r="J945"/>
  <c r="J944"/>
  <c r="J943"/>
  <c r="J942"/>
  <c r="J941"/>
  <c r="J940"/>
  <c r="J939"/>
  <c r="J938"/>
  <c r="J937"/>
  <c r="J936"/>
  <c r="J935"/>
  <c r="J934"/>
  <c r="J933"/>
  <c r="J932"/>
  <c r="J931"/>
  <c r="J930"/>
  <c r="J929"/>
  <c r="J928"/>
  <c r="J927"/>
  <c r="J926"/>
  <c r="J925"/>
  <c r="J924"/>
  <c r="J923"/>
  <c r="J922"/>
  <c r="J921"/>
  <c r="J920"/>
  <c r="J919"/>
  <c r="J918"/>
  <c r="J917"/>
  <c r="J916"/>
  <c r="J915"/>
  <c r="J914"/>
  <c r="J913"/>
  <c r="J912"/>
  <c r="J911"/>
  <c r="J910"/>
  <c r="J909"/>
  <c r="J908"/>
  <c r="J907"/>
  <c r="J906"/>
  <c r="J905"/>
  <c r="J904"/>
  <c r="J903"/>
  <c r="J902"/>
  <c r="J901"/>
  <c r="J900"/>
  <c r="J899"/>
  <c r="J898"/>
  <c r="J897"/>
  <c r="J896"/>
  <c r="J895"/>
  <c r="J894"/>
  <c r="J893"/>
  <c r="J892"/>
  <c r="J891"/>
  <c r="J890"/>
  <c r="J889"/>
  <c r="J888"/>
  <c r="J887"/>
  <c r="J886"/>
  <c r="J885"/>
  <c r="J884"/>
  <c r="J883"/>
  <c r="J882"/>
  <c r="J881"/>
  <c r="J880"/>
  <c r="J879"/>
  <c r="J878"/>
  <c r="J877"/>
  <c r="J876"/>
  <c r="J875"/>
  <c r="J874"/>
  <c r="J873"/>
  <c r="J872"/>
  <c r="J871"/>
  <c r="J870"/>
  <c r="J869"/>
  <c r="J868"/>
  <c r="J867"/>
  <c r="J866"/>
  <c r="J865"/>
  <c r="J864"/>
  <c r="J863"/>
  <c r="J862"/>
  <c r="J861"/>
  <c r="J860"/>
  <c r="J859"/>
  <c r="J858"/>
  <c r="J857"/>
  <c r="J856"/>
  <c r="J855"/>
  <c r="J854"/>
  <c r="J853"/>
  <c r="J852"/>
  <c r="J851"/>
  <c r="J850"/>
  <c r="J849"/>
  <c r="J848"/>
  <c r="J847"/>
  <c r="J846"/>
  <c r="J845"/>
  <c r="J844"/>
  <c r="J843"/>
  <c r="J842"/>
  <c r="J841"/>
  <c r="J840"/>
  <c r="J839"/>
  <c r="J838"/>
  <c r="J837"/>
  <c r="J836"/>
  <c r="J835"/>
  <c r="J834"/>
  <c r="J833"/>
  <c r="J832"/>
  <c r="J831"/>
  <c r="J830"/>
  <c r="J829"/>
  <c r="J828"/>
  <c r="J827"/>
  <c r="J826"/>
  <c r="J825"/>
  <c r="J824"/>
  <c r="J823"/>
  <c r="J822"/>
  <c r="J821"/>
  <c r="J820"/>
  <c r="J819"/>
  <c r="J818"/>
  <c r="J817"/>
  <c r="J816"/>
  <c r="J815"/>
  <c r="J814"/>
  <c r="J813"/>
  <c r="J812"/>
  <c r="J811"/>
  <c r="J810"/>
  <c r="J809"/>
  <c r="J808"/>
  <c r="J807"/>
  <c r="J806"/>
  <c r="J805"/>
  <c r="J804"/>
  <c r="J803"/>
  <c r="J802"/>
  <c r="J801"/>
  <c r="J800"/>
  <c r="J799"/>
  <c r="J798"/>
  <c r="J797"/>
  <c r="J796"/>
  <c r="J795"/>
  <c r="J794"/>
  <c r="J793"/>
  <c r="J792"/>
  <c r="J791"/>
  <c r="J790"/>
  <c r="J789"/>
  <c r="J788"/>
  <c r="J787"/>
  <c r="J786"/>
  <c r="J785"/>
  <c r="J784"/>
  <c r="J783"/>
  <c r="J782"/>
  <c r="J781"/>
  <c r="J780"/>
  <c r="J779"/>
  <c r="J778"/>
  <c r="J777"/>
  <c r="J776"/>
  <c r="J775"/>
  <c r="J774"/>
  <c r="J773"/>
  <c r="J772"/>
  <c r="J771"/>
  <c r="J770"/>
  <c r="J769"/>
  <c r="J768"/>
  <c r="J767"/>
  <c r="J766"/>
  <c r="J765"/>
  <c r="J764"/>
  <c r="J763"/>
  <c r="J762"/>
  <c r="J761"/>
  <c r="J760"/>
  <c r="J759"/>
  <c r="J758"/>
  <c r="J757"/>
  <c r="J756"/>
  <c r="J755"/>
  <c r="J754"/>
  <c r="J753"/>
  <c r="J752"/>
  <c r="J751"/>
  <c r="J750"/>
  <c r="J749"/>
  <c r="J748"/>
  <c r="J747"/>
  <c r="J746"/>
  <c r="J745"/>
  <c r="J744"/>
  <c r="J743"/>
  <c r="J742"/>
  <c r="J741"/>
  <c r="J740"/>
  <c r="J739"/>
  <c r="J738"/>
  <c r="J737"/>
  <c r="J736"/>
  <c r="J735"/>
  <c r="J734"/>
  <c r="J733"/>
  <c r="J732"/>
  <c r="J731"/>
  <c r="J730"/>
  <c r="J729"/>
  <c r="J728"/>
  <c r="J727"/>
  <c r="J726"/>
  <c r="J725"/>
  <c r="J724"/>
  <c r="J723"/>
  <c r="J722"/>
  <c r="J721"/>
  <c r="J720"/>
  <c r="J719"/>
  <c r="J718"/>
  <c r="J717"/>
  <c r="J716"/>
  <c r="J715"/>
  <c r="J714"/>
  <c r="J713"/>
  <c r="J712"/>
  <c r="J711"/>
  <c r="J710"/>
  <c r="J709"/>
  <c r="J708"/>
  <c r="J707"/>
  <c r="J706"/>
  <c r="J705"/>
  <c r="J704"/>
  <c r="J703"/>
  <c r="J702"/>
  <c r="J701"/>
  <c r="J700"/>
  <c r="J699"/>
  <c r="J698"/>
  <c r="J697"/>
  <c r="J696"/>
  <c r="J695"/>
  <c r="J694"/>
  <c r="J693"/>
  <c r="J692"/>
  <c r="J691"/>
  <c r="J690"/>
  <c r="J689"/>
  <c r="J688"/>
  <c r="J687"/>
  <c r="J686"/>
  <c r="J685"/>
  <c r="J684"/>
  <c r="J683"/>
  <c r="J682"/>
  <c r="J681"/>
  <c r="J680"/>
  <c r="J679"/>
  <c r="J678"/>
  <c r="J677"/>
  <c r="J676"/>
  <c r="J675"/>
  <c r="J674"/>
  <c r="J673"/>
  <c r="J672"/>
  <c r="J671"/>
  <c r="J670"/>
  <c r="J669"/>
  <c r="J668"/>
  <c r="J667"/>
  <c r="J666"/>
  <c r="J665"/>
  <c r="J664"/>
  <c r="J663"/>
  <c r="J662"/>
  <c r="J661"/>
  <c r="J660"/>
  <c r="J659"/>
  <c r="J658"/>
  <c r="J657"/>
  <c r="J656"/>
  <c r="J655"/>
  <c r="J654"/>
  <c r="J653"/>
  <c r="J652"/>
  <c r="J651"/>
  <c r="J650"/>
  <c r="J649"/>
  <c r="J648"/>
  <c r="J647"/>
  <c r="J646"/>
  <c r="J645"/>
  <c r="J644"/>
  <c r="J643"/>
  <c r="J642"/>
  <c r="J641"/>
  <c r="J640"/>
  <c r="J639"/>
  <c r="J638"/>
  <c r="J637"/>
  <c r="J636"/>
  <c r="J635"/>
  <c r="J634"/>
  <c r="J633"/>
  <c r="J632"/>
  <c r="J631"/>
  <c r="J630"/>
  <c r="J629"/>
  <c r="J628"/>
  <c r="J627"/>
  <c r="H1065"/>
  <c r="H1064"/>
  <c r="H1063"/>
  <c r="H1062"/>
  <c r="H1061"/>
  <c r="H1060"/>
  <c r="H1059"/>
  <c r="H1058"/>
  <c r="H1057"/>
  <c r="H1056"/>
  <c r="H1055"/>
  <c r="H1054"/>
  <c r="H1053"/>
  <c r="H1052"/>
  <c r="H1051"/>
  <c r="H1050"/>
  <c r="H1049"/>
  <c r="H1048"/>
  <c r="H1047"/>
  <c r="H1046"/>
  <c r="H1045"/>
  <c r="H1044"/>
  <c r="H1043"/>
  <c r="H1042"/>
  <c r="H1041"/>
  <c r="H1040"/>
  <c r="H1039"/>
  <c r="H1038"/>
  <c r="H1037"/>
  <c r="H1036"/>
  <c r="H1035"/>
  <c r="H1034"/>
  <c r="H1033"/>
  <c r="H1032"/>
  <c r="H1031"/>
  <c r="H1030"/>
  <c r="H1029"/>
  <c r="H1028"/>
  <c r="H1027"/>
  <c r="H1026"/>
  <c r="H1025"/>
  <c r="H1024"/>
  <c r="H1023"/>
  <c r="H1022"/>
  <c r="H1021"/>
  <c r="H1020"/>
  <c r="H1019"/>
  <c r="H1018"/>
  <c r="H1017"/>
  <c r="H1016"/>
  <c r="H1015"/>
  <c r="H1014"/>
  <c r="H1013"/>
  <c r="H1012"/>
  <c r="H1011"/>
  <c r="H1010"/>
  <c r="H1009"/>
  <c r="H1008"/>
  <c r="H1007"/>
  <c r="H1006"/>
  <c r="H1005"/>
  <c r="H1004"/>
  <c r="H1003"/>
  <c r="H1002"/>
  <c r="H1001"/>
  <c r="H1000"/>
  <c r="H999"/>
  <c r="H998"/>
  <c r="H997"/>
  <c r="H996"/>
  <c r="H995"/>
  <c r="H994"/>
  <c r="H993"/>
  <c r="H992"/>
  <c r="H991"/>
  <c r="H990"/>
  <c r="H989"/>
  <c r="H988"/>
  <c r="H987"/>
  <c r="H986"/>
  <c r="H985"/>
  <c r="H984"/>
  <c r="H983"/>
  <c r="H982"/>
  <c r="H981"/>
  <c r="H980"/>
  <c r="H979"/>
  <c r="H978"/>
  <c r="H977"/>
  <c r="H976"/>
  <c r="H975"/>
  <c r="H974"/>
  <c r="H973"/>
  <c r="H972"/>
  <c r="H971"/>
  <c r="H970"/>
  <c r="H969"/>
  <c r="H968"/>
  <c r="H967"/>
  <c r="H966"/>
  <c r="H965"/>
  <c r="H964"/>
  <c r="H963"/>
  <c r="H962"/>
  <c r="H961"/>
  <c r="H960"/>
  <c r="H959"/>
  <c r="H958"/>
  <c r="H957"/>
  <c r="H956"/>
  <c r="H955"/>
  <c r="H954"/>
  <c r="H953"/>
  <c r="H952"/>
  <c r="H951"/>
  <c r="H950"/>
  <c r="H949"/>
  <c r="H948"/>
  <c r="H947"/>
  <c r="H946"/>
  <c r="H945"/>
  <c r="H944"/>
  <c r="H943"/>
  <c r="H942"/>
  <c r="H941"/>
  <c r="H940"/>
  <c r="H939"/>
  <c r="H938"/>
  <c r="H937"/>
  <c r="H936"/>
  <c r="H935"/>
  <c r="H934"/>
  <c r="H933"/>
  <c r="H932"/>
  <c r="H931"/>
  <c r="H930"/>
  <c r="H929"/>
  <c r="H928"/>
  <c r="H927"/>
  <c r="H926"/>
  <c r="H925"/>
  <c r="H924"/>
  <c r="H923"/>
  <c r="H922"/>
  <c r="H921"/>
  <c r="H920"/>
  <c r="H919"/>
  <c r="H918"/>
  <c r="H917"/>
  <c r="H916"/>
  <c r="H915"/>
  <c r="H914"/>
  <c r="H913"/>
  <c r="H912"/>
  <c r="H911"/>
  <c r="H910"/>
  <c r="H909"/>
  <c r="H908"/>
  <c r="H907"/>
  <c r="H906"/>
  <c r="H905"/>
  <c r="H904"/>
  <c r="H903"/>
  <c r="H902"/>
  <c r="H901"/>
  <c r="H900"/>
  <c r="H899"/>
  <c r="H898"/>
  <c r="H897"/>
  <c r="H896"/>
  <c r="H895"/>
  <c r="H894"/>
  <c r="H893"/>
  <c r="H892"/>
  <c r="H891"/>
  <c r="H890"/>
  <c r="H889"/>
  <c r="H888"/>
  <c r="H887"/>
  <c r="H886"/>
  <c r="H885"/>
  <c r="H884"/>
  <c r="H883"/>
  <c r="H882"/>
  <c r="H881"/>
  <c r="H880"/>
  <c r="H879"/>
  <c r="H878"/>
  <c r="H877"/>
  <c r="H876"/>
  <c r="H875"/>
  <c r="H874"/>
  <c r="H873"/>
  <c r="H872"/>
  <c r="H871"/>
  <c r="H870"/>
  <c r="H869"/>
  <c r="H868"/>
  <c r="H867"/>
  <c r="H866"/>
  <c r="H865"/>
  <c r="H864"/>
  <c r="H863"/>
  <c r="H862"/>
  <c r="H861"/>
  <c r="H860"/>
  <c r="H859"/>
  <c r="H858"/>
  <c r="H857"/>
  <c r="H856"/>
  <c r="H855"/>
  <c r="H854"/>
  <c r="H853"/>
  <c r="H852"/>
  <c r="H851"/>
  <c r="H850"/>
  <c r="H849"/>
  <c r="H848"/>
  <c r="H847"/>
  <c r="H846"/>
  <c r="H845"/>
  <c r="H844"/>
  <c r="H843"/>
  <c r="H842"/>
  <c r="H841"/>
  <c r="H840"/>
  <c r="H839"/>
  <c r="H838"/>
  <c r="H837"/>
  <c r="H836"/>
  <c r="H835"/>
  <c r="H834"/>
  <c r="H833"/>
  <c r="H832"/>
  <c r="H831"/>
  <c r="H830"/>
  <c r="H829"/>
  <c r="H828"/>
  <c r="H827"/>
  <c r="H826"/>
  <c r="H825"/>
  <c r="H824"/>
  <c r="H823"/>
  <c r="H822"/>
  <c r="H821"/>
  <c r="H820"/>
  <c r="H819"/>
  <c r="H818"/>
  <c r="H817"/>
  <c r="H816"/>
  <c r="H815"/>
  <c r="H814"/>
  <c r="H813"/>
  <c r="H812"/>
  <c r="H811"/>
  <c r="H810"/>
  <c r="H809"/>
  <c r="H808"/>
  <c r="H807"/>
  <c r="H806"/>
  <c r="H805"/>
  <c r="H804"/>
  <c r="H803"/>
  <c r="H802"/>
  <c r="H801"/>
  <c r="H800"/>
  <c r="H799"/>
  <c r="H798"/>
  <c r="H797"/>
  <c r="H796"/>
  <c r="H795"/>
  <c r="H794"/>
  <c r="H793"/>
  <c r="H792"/>
  <c r="H791"/>
  <c r="H790"/>
  <c r="H789"/>
  <c r="H788"/>
  <c r="H787"/>
  <c r="H786"/>
  <c r="H785"/>
  <c r="H784"/>
  <c r="H783"/>
  <c r="H782"/>
  <c r="H781"/>
  <c r="H780"/>
  <c r="H779"/>
  <c r="H778"/>
  <c r="H777"/>
  <c r="H776"/>
  <c r="H775"/>
  <c r="H774"/>
  <c r="H773"/>
  <c r="H772"/>
  <c r="H771"/>
  <c r="H770"/>
  <c r="H769"/>
  <c r="H768"/>
  <c r="H767"/>
  <c r="H766"/>
  <c r="H765"/>
  <c r="H764"/>
  <c r="H763"/>
  <c r="H762"/>
  <c r="H761"/>
  <c r="H760"/>
  <c r="H759"/>
  <c r="H758"/>
  <c r="H757"/>
  <c r="H756"/>
  <c r="H755"/>
  <c r="H754"/>
  <c r="H753"/>
  <c r="H752"/>
  <c r="H751"/>
  <c r="H750"/>
  <c r="H749"/>
  <c r="H748"/>
  <c r="H747"/>
  <c r="H746"/>
  <c r="H745"/>
  <c r="H744"/>
  <c r="H743"/>
  <c r="H742"/>
  <c r="H741"/>
  <c r="H740"/>
  <c r="H739"/>
  <c r="H738"/>
  <c r="H737"/>
  <c r="H736"/>
  <c r="H735"/>
  <c r="H734"/>
  <c r="H733"/>
  <c r="H732"/>
  <c r="H731"/>
  <c r="H730"/>
  <c r="H729"/>
  <c r="H728"/>
  <c r="H727"/>
  <c r="H726"/>
  <c r="H725"/>
  <c r="H724"/>
  <c r="H723"/>
  <c r="H722"/>
  <c r="H721"/>
  <c r="H720"/>
  <c r="H719"/>
  <c r="H718"/>
  <c r="H717"/>
  <c r="H716"/>
  <c r="H715"/>
  <c r="H714"/>
  <c r="H713"/>
  <c r="H712"/>
  <c r="H711"/>
  <c r="H710"/>
  <c r="H709"/>
  <c r="H708"/>
  <c r="H707"/>
  <c r="H706"/>
  <c r="H705"/>
  <c r="H704"/>
  <c r="H703"/>
  <c r="H702"/>
  <c r="H701"/>
  <c r="H700"/>
  <c r="H699"/>
  <c r="H698"/>
  <c r="H697"/>
  <c r="H696"/>
  <c r="H695"/>
  <c r="H694"/>
  <c r="H693"/>
  <c r="H692"/>
  <c r="H691"/>
  <c r="H690"/>
  <c r="H689"/>
  <c r="H688"/>
  <c r="H687"/>
  <c r="H686"/>
  <c r="H685"/>
  <c r="H684"/>
  <c r="H683"/>
  <c r="H682"/>
  <c r="H681"/>
  <c r="H680"/>
  <c r="H679"/>
  <c r="H678"/>
  <c r="H677"/>
  <c r="H676"/>
  <c r="H675"/>
  <c r="H674"/>
  <c r="H673"/>
  <c r="H672"/>
  <c r="H671"/>
  <c r="H670"/>
  <c r="H669"/>
  <c r="H668"/>
  <c r="H667"/>
  <c r="H666"/>
  <c r="H665"/>
  <c r="H664"/>
  <c r="H663"/>
  <c r="H662"/>
  <c r="H661"/>
  <c r="H660"/>
  <c r="H659"/>
  <c r="H658"/>
  <c r="H657"/>
  <c r="H656"/>
  <c r="H655"/>
  <c r="H654"/>
  <c r="H653"/>
  <c r="H652"/>
  <c r="H651"/>
  <c r="H650"/>
  <c r="H649"/>
  <c r="H648"/>
  <c r="H647"/>
  <c r="H646"/>
  <c r="H645"/>
  <c r="H644"/>
  <c r="H643"/>
  <c r="H642"/>
  <c r="H641"/>
  <c r="H640"/>
  <c r="H639"/>
  <c r="H638"/>
  <c r="H637"/>
  <c r="H636"/>
  <c r="H635"/>
  <c r="H634"/>
  <c r="H633"/>
  <c r="H632"/>
  <c r="H631"/>
  <c r="H630"/>
  <c r="H629"/>
  <c r="H628"/>
  <c r="H627"/>
  <c r="K1285"/>
  <c r="K1284"/>
  <c r="K1283"/>
  <c r="K1282"/>
  <c r="K1281"/>
  <c r="K1280"/>
  <c r="K1279"/>
  <c r="K1278"/>
  <c r="K1277"/>
  <c r="K1276"/>
  <c r="K1275"/>
  <c r="K1274"/>
  <c r="K1273"/>
  <c r="K1272"/>
  <c r="K1271"/>
  <c r="K1270"/>
  <c r="K1269"/>
  <c r="K1268"/>
  <c r="K1267"/>
  <c r="K1266"/>
  <c r="K1265"/>
  <c r="K1264"/>
  <c r="K1263"/>
  <c r="K1262"/>
  <c r="K1261"/>
  <c r="K1260"/>
  <c r="K1259"/>
  <c r="K1258"/>
  <c r="K1257"/>
  <c r="K1256"/>
  <c r="K1255"/>
  <c r="K1254"/>
  <c r="K1253"/>
  <c r="K1252"/>
  <c r="K1251"/>
  <c r="K1250"/>
  <c r="K1249"/>
  <c r="K1248"/>
  <c r="K1247"/>
  <c r="K1246"/>
  <c r="K1245"/>
  <c r="K1244"/>
  <c r="K1243"/>
  <c r="K1242"/>
  <c r="K1241"/>
  <c r="K1240"/>
  <c r="K1239"/>
  <c r="K1238"/>
  <c r="K1237"/>
  <c r="K1236"/>
  <c r="K1235"/>
  <c r="K1234"/>
  <c r="K1233"/>
  <c r="K1232"/>
  <c r="K1231"/>
  <c r="K1230"/>
  <c r="K1229"/>
  <c r="K1228"/>
  <c r="K1227"/>
  <c r="K1226"/>
  <c r="K1225"/>
  <c r="K1224"/>
  <c r="K1223"/>
  <c r="K1222"/>
  <c r="K1221"/>
  <c r="K1220"/>
  <c r="K1219"/>
  <c r="K1218"/>
  <c r="K1217"/>
  <c r="K1216"/>
  <c r="K1215"/>
  <c r="K1214"/>
  <c r="K1213"/>
  <c r="K1212"/>
  <c r="K1211"/>
  <c r="K1210"/>
  <c r="K1209"/>
  <c r="K1208"/>
  <c r="K1207"/>
  <c r="K1206"/>
  <c r="K1205"/>
  <c r="K1204"/>
  <c r="K1203"/>
  <c r="K1202"/>
  <c r="K1201"/>
  <c r="K1200"/>
  <c r="K1199"/>
  <c r="K1198"/>
  <c r="K1197"/>
  <c r="K1196"/>
  <c r="K1195"/>
  <c r="K1194"/>
  <c r="K1193"/>
  <c r="K1192"/>
  <c r="K1191"/>
  <c r="K1190"/>
  <c r="K1189"/>
  <c r="K1188"/>
  <c r="K1187"/>
  <c r="K1186"/>
  <c r="K1185"/>
  <c r="K1184"/>
  <c r="K1183"/>
  <c r="K1182"/>
  <c r="K1181"/>
  <c r="K1180"/>
  <c r="K1179"/>
  <c r="K1178"/>
  <c r="K1177"/>
  <c r="K1176"/>
  <c r="K1175"/>
  <c r="K1174"/>
  <c r="K1173"/>
  <c r="K1172"/>
  <c r="K1171"/>
  <c r="K1170"/>
  <c r="K1169"/>
  <c r="K1168"/>
  <c r="K1167"/>
  <c r="K1166"/>
  <c r="K1165"/>
  <c r="K1164"/>
  <c r="K1163"/>
  <c r="K1162"/>
  <c r="K1161"/>
  <c r="K1160"/>
  <c r="K1159"/>
  <c r="K1158"/>
  <c r="K1157"/>
  <c r="K1156"/>
  <c r="K1155"/>
  <c r="K1154"/>
  <c r="K1153"/>
  <c r="K1152"/>
  <c r="K1151"/>
  <c r="K1150"/>
  <c r="K1149"/>
  <c r="K1148"/>
  <c r="K1147"/>
  <c r="K1146"/>
  <c r="K1145"/>
  <c r="K1144"/>
  <c r="K1143"/>
  <c r="K1142"/>
  <c r="K1141"/>
  <c r="K1140"/>
  <c r="K1139"/>
  <c r="K1138"/>
  <c r="K1137"/>
  <c r="K1136"/>
  <c r="K1135"/>
  <c r="K1134"/>
  <c r="K1133"/>
  <c r="K1132"/>
  <c r="K1131"/>
  <c r="K1130"/>
  <c r="K1129"/>
  <c r="K1128"/>
  <c r="K1127"/>
  <c r="K1126"/>
  <c r="K1125"/>
  <c r="K1124"/>
  <c r="K1123"/>
  <c r="K1122"/>
  <c r="K1121"/>
  <c r="K1120"/>
  <c r="K1119"/>
  <c r="K1118"/>
  <c r="K1117"/>
  <c r="K1116"/>
  <c r="K1115"/>
  <c r="K1114"/>
  <c r="K1113"/>
  <c r="K1112"/>
  <c r="K1111"/>
  <c r="K1110"/>
  <c r="K1109"/>
  <c r="K1108"/>
  <c r="K1107"/>
  <c r="K1106"/>
  <c r="K1105"/>
  <c r="K1104"/>
  <c r="K1103"/>
  <c r="K1102"/>
  <c r="K1101"/>
  <c r="K1100"/>
  <c r="K1099"/>
  <c r="K1098"/>
  <c r="K1097"/>
  <c r="K1096"/>
  <c r="K1095"/>
  <c r="K1094"/>
  <c r="K1093"/>
  <c r="K1092"/>
  <c r="K1091"/>
  <c r="K1090"/>
  <c r="K1089"/>
  <c r="K1088"/>
  <c r="K1087"/>
  <c r="K1086"/>
  <c r="K1085"/>
  <c r="K1084"/>
  <c r="K1083"/>
  <c r="K1082"/>
  <c r="K1081"/>
  <c r="K1080"/>
  <c r="K1079"/>
  <c r="K1078"/>
  <c r="K1077"/>
  <c r="K1076"/>
  <c r="K1075"/>
  <c r="K1074"/>
  <c r="K1073"/>
  <c r="K1072"/>
  <c r="K1071"/>
  <c r="K1070"/>
  <c r="K1069"/>
  <c r="K1068"/>
  <c r="K1067"/>
  <c r="K1066"/>
  <c r="K1065"/>
  <c r="K1064"/>
  <c r="K1063"/>
  <c r="K1062"/>
  <c r="K1061"/>
  <c r="K1060"/>
  <c r="K1059"/>
  <c r="K1058"/>
  <c r="K1057"/>
  <c r="K1056"/>
  <c r="K1055"/>
  <c r="K1054"/>
  <c r="K1053"/>
  <c r="K1052"/>
  <c r="K1051"/>
  <c r="K1050"/>
  <c r="K1049"/>
  <c r="K1048"/>
  <c r="K1047"/>
  <c r="K1046"/>
  <c r="K1045"/>
  <c r="K1044"/>
  <c r="K1043"/>
  <c r="K1042"/>
  <c r="K1041"/>
  <c r="K1040"/>
  <c r="K1039"/>
  <c r="K1038"/>
  <c r="K1037"/>
  <c r="K1036"/>
  <c r="K1035"/>
  <c r="K1034"/>
  <c r="K1033"/>
  <c r="K1032"/>
  <c r="K1031"/>
  <c r="K1030"/>
  <c r="K1029"/>
  <c r="K1028"/>
  <c r="K1027"/>
  <c r="K1026"/>
  <c r="K1025"/>
  <c r="K1024"/>
  <c r="K1023"/>
  <c r="K1022"/>
  <c r="K1021"/>
  <c r="K1020"/>
  <c r="K1019"/>
  <c r="K1018"/>
  <c r="K1017"/>
  <c r="K1016"/>
  <c r="K1015"/>
  <c r="K1014"/>
  <c r="K1013"/>
  <c r="K1012"/>
  <c r="K1011"/>
  <c r="K1010"/>
  <c r="K1009"/>
  <c r="K1008"/>
  <c r="K1007"/>
  <c r="K1006"/>
  <c r="K1005"/>
  <c r="K1004"/>
  <c r="K1003"/>
  <c r="K1002"/>
  <c r="K1001"/>
  <c r="K1000"/>
  <c r="K999"/>
  <c r="K998"/>
  <c r="K997"/>
  <c r="K996"/>
  <c r="K995"/>
  <c r="K994"/>
  <c r="K993"/>
  <c r="K992"/>
  <c r="K991"/>
  <c r="K990"/>
  <c r="K989"/>
  <c r="K988"/>
  <c r="K987"/>
  <c r="K986"/>
  <c r="K985"/>
  <c r="K984"/>
  <c r="K983"/>
  <c r="K982"/>
  <c r="K981"/>
  <c r="K980"/>
  <c r="K979"/>
  <c r="K978"/>
  <c r="K977"/>
  <c r="K976"/>
  <c r="K975"/>
  <c r="K974"/>
  <c r="K973"/>
  <c r="K972"/>
  <c r="K971"/>
  <c r="K970"/>
  <c r="K969"/>
  <c r="K968"/>
  <c r="K967"/>
  <c r="K966"/>
  <c r="K965"/>
  <c r="K964"/>
  <c r="K963"/>
  <c r="K962"/>
  <c r="K961"/>
  <c r="K960"/>
  <c r="K959"/>
  <c r="K958"/>
  <c r="K957"/>
  <c r="K956"/>
  <c r="K955"/>
  <c r="K954"/>
  <c r="K953"/>
  <c r="K952"/>
  <c r="K951"/>
  <c r="K950"/>
  <c r="K949"/>
  <c r="K948"/>
  <c r="K947"/>
  <c r="K946"/>
  <c r="K945"/>
  <c r="K944"/>
  <c r="K943"/>
  <c r="K942"/>
  <c r="K941"/>
  <c r="K940"/>
  <c r="K939"/>
  <c r="K938"/>
  <c r="K937"/>
  <c r="K936"/>
  <c r="K935"/>
  <c r="K934"/>
  <c r="K933"/>
  <c r="K932"/>
  <c r="K931"/>
  <c r="K930"/>
  <c r="K929"/>
  <c r="K928"/>
  <c r="K927"/>
  <c r="K926"/>
  <c r="K925"/>
  <c r="K924"/>
  <c r="K923"/>
  <c r="K922"/>
  <c r="K921"/>
  <c r="K920"/>
  <c r="K919"/>
  <c r="K918"/>
  <c r="K917"/>
  <c r="K916"/>
  <c r="K915"/>
  <c r="K914"/>
  <c r="K913"/>
  <c r="K912"/>
  <c r="K911"/>
  <c r="K910"/>
  <c r="K909"/>
  <c r="K908"/>
  <c r="K907"/>
  <c r="K906"/>
  <c r="K905"/>
  <c r="K904"/>
  <c r="K903"/>
  <c r="K902"/>
  <c r="K901"/>
  <c r="K900"/>
  <c r="K899"/>
  <c r="K898"/>
  <c r="K897"/>
  <c r="K896"/>
  <c r="K895"/>
  <c r="K894"/>
  <c r="K893"/>
  <c r="K892"/>
  <c r="K891"/>
  <c r="K890"/>
  <c r="K889"/>
  <c r="K888"/>
  <c r="K887"/>
  <c r="K886"/>
  <c r="K885"/>
  <c r="K884"/>
  <c r="K883"/>
  <c r="K882"/>
  <c r="K881"/>
  <c r="K880"/>
  <c r="K879"/>
  <c r="K878"/>
  <c r="K877"/>
  <c r="K876"/>
  <c r="K875"/>
  <c r="K874"/>
  <c r="K873"/>
  <c r="K872"/>
  <c r="K871"/>
  <c r="K870"/>
  <c r="K869"/>
  <c r="K868"/>
  <c r="K867"/>
  <c r="K866"/>
  <c r="K865"/>
  <c r="K864"/>
  <c r="K863"/>
  <c r="K862"/>
  <c r="K861"/>
  <c r="K860"/>
  <c r="K859"/>
  <c r="K858"/>
  <c r="K857"/>
  <c r="K856"/>
  <c r="K855"/>
  <c r="K854"/>
  <c r="K853"/>
  <c r="K852"/>
  <c r="K851"/>
  <c r="K850"/>
  <c r="K849"/>
  <c r="K848"/>
  <c r="K847"/>
  <c r="K846"/>
  <c r="K845"/>
  <c r="K844"/>
  <c r="K843"/>
  <c r="K842"/>
  <c r="K841"/>
  <c r="K840"/>
  <c r="K839"/>
  <c r="K838"/>
  <c r="K837"/>
  <c r="K836"/>
  <c r="K835"/>
  <c r="K834"/>
  <c r="K833"/>
  <c r="K832"/>
  <c r="K831"/>
  <c r="K830"/>
  <c r="K829"/>
  <c r="K828"/>
  <c r="K827"/>
  <c r="K826"/>
  <c r="K825"/>
  <c r="K824"/>
  <c r="K823"/>
  <c r="K822"/>
  <c r="K821"/>
  <c r="K820"/>
  <c r="K819"/>
  <c r="K818"/>
  <c r="K817"/>
  <c r="K816"/>
  <c r="K815"/>
  <c r="K814"/>
  <c r="K813"/>
  <c r="K812"/>
  <c r="K811"/>
  <c r="K810"/>
  <c r="K809"/>
  <c r="K808"/>
  <c r="K807"/>
  <c r="K806"/>
  <c r="K805"/>
  <c r="K804"/>
  <c r="K803"/>
  <c r="K802"/>
  <c r="K801"/>
  <c r="K800"/>
  <c r="K799"/>
  <c r="K798"/>
  <c r="K797"/>
  <c r="K796"/>
  <c r="K795"/>
  <c r="K794"/>
  <c r="K793"/>
  <c r="K792"/>
  <c r="K791"/>
  <c r="K790"/>
  <c r="K789"/>
  <c r="K788"/>
  <c r="K787"/>
  <c r="K786"/>
  <c r="K785"/>
  <c r="K784"/>
  <c r="K783"/>
  <c r="K782"/>
  <c r="K781"/>
  <c r="K780"/>
  <c r="K779"/>
  <c r="K778"/>
  <c r="K777"/>
  <c r="K776"/>
  <c r="K775"/>
  <c r="K774"/>
  <c r="K773"/>
  <c r="K772"/>
  <c r="K771"/>
  <c r="K770"/>
  <c r="K769"/>
  <c r="K768"/>
  <c r="K767"/>
  <c r="K766"/>
  <c r="K765"/>
  <c r="K764"/>
  <c r="K763"/>
  <c r="K762"/>
  <c r="K761"/>
  <c r="K760"/>
  <c r="K759"/>
  <c r="K758"/>
  <c r="K757"/>
  <c r="K756"/>
  <c r="K755"/>
  <c r="K754"/>
  <c r="K753"/>
  <c r="K752"/>
  <c r="K751"/>
  <c r="K750"/>
  <c r="K749"/>
  <c r="K748"/>
  <c r="K747"/>
  <c r="K746"/>
  <c r="K745"/>
  <c r="K744"/>
  <c r="K743"/>
  <c r="K742"/>
  <c r="K741"/>
  <c r="K740"/>
  <c r="K739"/>
  <c r="K738"/>
  <c r="K737"/>
  <c r="K736"/>
  <c r="K735"/>
  <c r="K734"/>
  <c r="K733"/>
  <c r="K732"/>
  <c r="K731"/>
  <c r="K730"/>
  <c r="K729"/>
  <c r="K728"/>
  <c r="K727"/>
  <c r="K726"/>
  <c r="K725"/>
  <c r="K724"/>
  <c r="K723"/>
  <c r="K722"/>
  <c r="K721"/>
  <c r="K720"/>
  <c r="K719"/>
  <c r="K718"/>
  <c r="K717"/>
  <c r="K716"/>
  <c r="K715"/>
  <c r="K714"/>
  <c r="K713"/>
  <c r="K712"/>
  <c r="K711"/>
  <c r="K710"/>
  <c r="K709"/>
  <c r="K708"/>
  <c r="K707"/>
  <c r="K706"/>
  <c r="K705"/>
  <c r="K704"/>
  <c r="K703"/>
  <c r="K702"/>
  <c r="K701"/>
  <c r="K700"/>
  <c r="K699"/>
  <c r="K698"/>
  <c r="K697"/>
  <c r="K696"/>
  <c r="K695"/>
  <c r="K694"/>
  <c r="K693"/>
  <c r="K692"/>
  <c r="K691"/>
  <c r="K690"/>
  <c r="K689"/>
  <c r="K688"/>
  <c r="K687"/>
  <c r="K686"/>
  <c r="K685"/>
  <c r="K684"/>
  <c r="K683"/>
  <c r="K682"/>
  <c r="K681"/>
  <c r="K680"/>
  <c r="K679"/>
  <c r="K678"/>
  <c r="K677"/>
  <c r="K676"/>
  <c r="K675"/>
  <c r="K674"/>
  <c r="K673"/>
  <c r="K672"/>
  <c r="K671"/>
  <c r="K670"/>
  <c r="K669"/>
  <c r="K668"/>
  <c r="K667"/>
  <c r="K666"/>
  <c r="K665"/>
  <c r="K664"/>
  <c r="K663"/>
  <c r="K662"/>
  <c r="K661"/>
  <c r="K660"/>
  <c r="K659"/>
  <c r="K658"/>
  <c r="K657"/>
  <c r="K656"/>
  <c r="K655"/>
  <c r="K654"/>
  <c r="K653"/>
  <c r="K652"/>
  <c r="K651"/>
  <c r="K650"/>
  <c r="K649"/>
  <c r="K648"/>
  <c r="K647"/>
  <c r="K646"/>
  <c r="K645"/>
  <c r="K644"/>
  <c r="K643"/>
  <c r="K642"/>
  <c r="K641"/>
  <c r="K640"/>
  <c r="K639"/>
  <c r="K638"/>
  <c r="K637"/>
  <c r="K636"/>
  <c r="K635"/>
  <c r="K634"/>
  <c r="K633"/>
  <c r="K632"/>
  <c r="K631"/>
  <c r="K630"/>
  <c r="K629"/>
  <c r="K628"/>
  <c r="K627"/>
  <c r="K626"/>
  <c r="K625"/>
  <c r="K624"/>
  <c r="K623"/>
  <c r="K622"/>
  <c r="K621"/>
  <c r="K620"/>
  <c r="K619"/>
  <c r="K618"/>
  <c r="K617"/>
  <c r="K616"/>
  <c r="K615"/>
  <c r="K614"/>
  <c r="K613"/>
  <c r="K612"/>
  <c r="K611"/>
  <c r="K610"/>
  <c r="K609"/>
  <c r="K608"/>
  <c r="K607"/>
  <c r="K606"/>
  <c r="K605"/>
  <c r="K604"/>
  <c r="K603"/>
  <c r="K602"/>
  <c r="K601"/>
  <c r="K600"/>
  <c r="K599"/>
  <c r="K598"/>
  <c r="K597"/>
  <c r="K596"/>
  <c r="K595"/>
  <c r="K594"/>
  <c r="K593"/>
  <c r="K592"/>
  <c r="K591"/>
  <c r="K590"/>
  <c r="K589"/>
  <c r="K588"/>
  <c r="K587"/>
  <c r="K586"/>
  <c r="K585"/>
  <c r="K584"/>
  <c r="K583"/>
  <c r="K582"/>
  <c r="K581"/>
  <c r="K580"/>
  <c r="K579"/>
  <c r="K578"/>
  <c r="K577"/>
  <c r="K576"/>
  <c r="K575"/>
  <c r="K574"/>
  <c r="K573"/>
  <c r="K572"/>
  <c r="K571"/>
  <c r="K570"/>
  <c r="K569"/>
  <c r="K568"/>
  <c r="K567"/>
  <c r="K566"/>
  <c r="K565"/>
  <c r="K564"/>
  <c r="K563"/>
  <c r="K562"/>
  <c r="K561"/>
  <c r="K560"/>
  <c r="K559"/>
  <c r="K558"/>
  <c r="K557"/>
  <c r="K556"/>
  <c r="K555"/>
  <c r="K554"/>
  <c r="K553"/>
  <c r="K552"/>
  <c r="K551"/>
  <c r="K550"/>
  <c r="K549"/>
  <c r="K548"/>
  <c r="K547"/>
  <c r="K546"/>
  <c r="K545"/>
  <c r="K544"/>
  <c r="K543"/>
  <c r="K542"/>
  <c r="K541"/>
  <c r="K540"/>
  <c r="K539"/>
  <c r="K538"/>
  <c r="K537"/>
  <c r="K536"/>
  <c r="K535"/>
  <c r="K534"/>
  <c r="K533"/>
  <c r="K532"/>
  <c r="K531"/>
  <c r="K530"/>
  <c r="K529"/>
  <c r="K528"/>
  <c r="K527"/>
  <c r="K526"/>
  <c r="K525"/>
  <c r="K524"/>
  <c r="K523"/>
  <c r="K522"/>
  <c r="K521"/>
  <c r="K520"/>
  <c r="K519"/>
  <c r="K518"/>
  <c r="K517"/>
  <c r="K516"/>
  <c r="K515"/>
  <c r="K514"/>
  <c r="K513"/>
  <c r="K512"/>
  <c r="K511"/>
  <c r="K510"/>
  <c r="K509"/>
  <c r="K508"/>
  <c r="K507"/>
  <c r="K506"/>
  <c r="K505"/>
  <c r="K504"/>
  <c r="K503"/>
  <c r="K502"/>
  <c r="K501"/>
  <c r="K500"/>
  <c r="K499"/>
  <c r="K498"/>
  <c r="K497"/>
  <c r="K496"/>
  <c r="K495"/>
  <c r="K494"/>
  <c r="K493"/>
  <c r="K492"/>
  <c r="K491"/>
  <c r="K490"/>
  <c r="K489"/>
  <c r="K488"/>
  <c r="K487"/>
  <c r="K486"/>
  <c r="K485"/>
  <c r="K484"/>
  <c r="K483"/>
  <c r="K482"/>
  <c r="K481"/>
  <c r="K480"/>
  <c r="K479"/>
  <c r="K478"/>
  <c r="K477"/>
  <c r="K476"/>
  <c r="K475"/>
  <c r="K474"/>
  <c r="K473"/>
  <c r="K472"/>
  <c r="K471"/>
  <c r="K470"/>
  <c r="K469"/>
  <c r="K468"/>
  <c r="K467"/>
  <c r="K466"/>
  <c r="K465"/>
  <c r="K464"/>
  <c r="K463"/>
  <c r="K462"/>
  <c r="K461"/>
  <c r="K460"/>
  <c r="K459"/>
  <c r="K458"/>
  <c r="K457"/>
  <c r="K456"/>
  <c r="K455"/>
  <c r="K454"/>
  <c r="K453"/>
  <c r="K452"/>
  <c r="K451"/>
  <c r="K450"/>
  <c r="K449"/>
  <c r="K448"/>
  <c r="K447"/>
  <c r="K446"/>
  <c r="K445"/>
  <c r="K444"/>
  <c r="K443"/>
  <c r="K442"/>
  <c r="K441"/>
  <c r="K440"/>
  <c r="K439"/>
  <c r="K438"/>
  <c r="K437"/>
  <c r="K436"/>
  <c r="K435"/>
  <c r="K434"/>
  <c r="K433"/>
  <c r="K432"/>
  <c r="K431"/>
  <c r="K430"/>
  <c r="K429"/>
  <c r="K428"/>
  <c r="K427"/>
  <c r="K426"/>
  <c r="K425"/>
  <c r="K424"/>
  <c r="K423"/>
  <c r="K422"/>
  <c r="K421"/>
  <c r="K420"/>
  <c r="K419"/>
  <c r="K418"/>
  <c r="K417"/>
  <c r="K416"/>
  <c r="K415"/>
  <c r="K414"/>
  <c r="K413"/>
  <c r="K412"/>
  <c r="K411"/>
  <c r="K410"/>
  <c r="K409"/>
  <c r="K408"/>
  <c r="K407"/>
  <c r="K406"/>
  <c r="K405"/>
  <c r="K404"/>
  <c r="K403"/>
  <c r="K402"/>
  <c r="K401"/>
  <c r="K400"/>
  <c r="K399"/>
  <c r="K398"/>
  <c r="K397"/>
  <c r="K396"/>
  <c r="K395"/>
  <c r="K394"/>
  <c r="K393"/>
  <c r="K392"/>
  <c r="K391"/>
  <c r="K390"/>
  <c r="K389"/>
  <c r="K388"/>
  <c r="K387"/>
  <c r="K386"/>
  <c r="K385"/>
  <c r="K384"/>
  <c r="K383"/>
  <c r="K382"/>
  <c r="K381"/>
  <c r="K380"/>
  <c r="K379"/>
  <c r="K378"/>
  <c r="K377"/>
  <c r="K376"/>
  <c r="K375"/>
  <c r="K374"/>
  <c r="K373"/>
  <c r="K372"/>
  <c r="K371"/>
  <c r="K370"/>
  <c r="K369"/>
  <c r="K368"/>
  <c r="K367"/>
  <c r="K366"/>
  <c r="K365"/>
  <c r="K364"/>
  <c r="K363"/>
  <c r="K362"/>
  <c r="K361"/>
  <c r="K360"/>
  <c r="K359"/>
  <c r="K358"/>
  <c r="K357"/>
  <c r="K356"/>
  <c r="K355"/>
  <c r="K354"/>
  <c r="K353"/>
  <c r="K352"/>
  <c r="K351"/>
  <c r="K350"/>
  <c r="K349"/>
  <c r="K348"/>
  <c r="K347"/>
  <c r="K346"/>
  <c r="K345"/>
  <c r="K344"/>
  <c r="K343"/>
  <c r="K342"/>
  <c r="K341"/>
  <c r="K340"/>
  <c r="K339"/>
  <c r="K338"/>
  <c r="K337"/>
  <c r="K336"/>
  <c r="K335"/>
  <c r="K334"/>
  <c r="K333"/>
  <c r="K332"/>
  <c r="K331"/>
  <c r="K330"/>
  <c r="K329"/>
  <c r="K328"/>
  <c r="K327"/>
  <c r="K326"/>
  <c r="K325"/>
  <c r="K324"/>
  <c r="K323"/>
  <c r="K322"/>
  <c r="K321"/>
  <c r="K320"/>
  <c r="K319"/>
  <c r="K318"/>
  <c r="K317"/>
  <c r="K316"/>
  <c r="K315"/>
  <c r="K314"/>
  <c r="K313"/>
  <c r="K312"/>
  <c r="K311"/>
  <c r="K310"/>
  <c r="K309"/>
  <c r="K308"/>
  <c r="K307"/>
  <c r="K306"/>
  <c r="K305"/>
  <c r="K304"/>
  <c r="K303"/>
  <c r="K302"/>
  <c r="K301"/>
  <c r="K300"/>
  <c r="K299"/>
  <c r="K298"/>
  <c r="K297"/>
  <c r="K296"/>
  <c r="K295"/>
  <c r="K294"/>
  <c r="K293"/>
  <c r="K292"/>
  <c r="K291"/>
  <c r="K290"/>
  <c r="K289"/>
  <c r="K288"/>
  <c r="K287"/>
  <c r="K286"/>
  <c r="K285"/>
  <c r="K284"/>
  <c r="K283"/>
  <c r="K282"/>
  <c r="K281"/>
  <c r="K280"/>
  <c r="K279"/>
  <c r="K278"/>
  <c r="K277"/>
  <c r="K276"/>
  <c r="K275"/>
  <c r="K274"/>
  <c r="K273"/>
  <c r="K272"/>
  <c r="K271"/>
  <c r="K270"/>
  <c r="K269"/>
  <c r="K268"/>
  <c r="K267"/>
  <c r="K266"/>
  <c r="K265"/>
  <c r="K264"/>
  <c r="K263"/>
  <c r="K262"/>
  <c r="K261"/>
  <c r="K260"/>
  <c r="K259"/>
  <c r="K258"/>
  <c r="K257"/>
  <c r="K256"/>
  <c r="K255"/>
  <c r="K254"/>
  <c r="K253"/>
  <c r="K252"/>
  <c r="K251"/>
  <c r="K250"/>
  <c r="K249"/>
  <c r="K248"/>
  <c r="K247"/>
  <c r="K246"/>
  <c r="K245"/>
  <c r="K244"/>
  <c r="K243"/>
  <c r="K242"/>
  <c r="K241"/>
  <c r="K240"/>
  <c r="K239"/>
  <c r="K238"/>
  <c r="K237"/>
  <c r="K236"/>
  <c r="K235"/>
  <c r="K234"/>
  <c r="K233"/>
  <c r="K232"/>
  <c r="K231"/>
  <c r="K230"/>
  <c r="K229"/>
  <c r="K228"/>
  <c r="K227"/>
  <c r="K226"/>
  <c r="K225"/>
  <c r="K224"/>
  <c r="K223"/>
  <c r="K222"/>
  <c r="K221"/>
  <c r="K220"/>
  <c r="K219"/>
  <c r="K218"/>
  <c r="K217"/>
  <c r="K216"/>
  <c r="K215"/>
  <c r="K214"/>
  <c r="K213"/>
  <c r="K212"/>
  <c r="K211"/>
  <c r="K210"/>
  <c r="K209"/>
  <c r="K208"/>
  <c r="K207"/>
  <c r="K206"/>
  <c r="K205"/>
  <c r="K204"/>
  <c r="K203"/>
  <c r="K202"/>
  <c r="K201"/>
  <c r="K200"/>
  <c r="K199"/>
  <c r="K198"/>
  <c r="K197"/>
  <c r="K196"/>
  <c r="K195"/>
  <c r="K194"/>
  <c r="K193"/>
  <c r="K192"/>
  <c r="K191"/>
  <c r="K190"/>
  <c r="K189"/>
  <c r="K188"/>
  <c r="K187"/>
  <c r="K186"/>
  <c r="K185"/>
  <c r="K184"/>
  <c r="K183"/>
  <c r="K182"/>
  <c r="K181"/>
  <c r="K180"/>
  <c r="K179"/>
  <c r="K178"/>
  <c r="K177"/>
  <c r="K176"/>
  <c r="K175"/>
  <c r="K174"/>
  <c r="K173"/>
  <c r="K172"/>
  <c r="K171"/>
  <c r="K170"/>
  <c r="K169"/>
  <c r="K168"/>
  <c r="K167"/>
  <c r="K166"/>
  <c r="K165"/>
  <c r="K164"/>
  <c r="K163"/>
  <c r="K162"/>
  <c r="K161"/>
  <c r="K160"/>
  <c r="K159"/>
  <c r="K158"/>
  <c r="K157"/>
  <c r="K156"/>
  <c r="K155"/>
  <c r="K154"/>
  <c r="K153"/>
  <c r="K152"/>
  <c r="K151"/>
  <c r="K150"/>
  <c r="K149"/>
  <c r="K148"/>
  <c r="K147"/>
  <c r="K146"/>
  <c r="K145"/>
  <c r="K144"/>
  <c r="K143"/>
  <c r="K142"/>
  <c r="K141"/>
  <c r="K140"/>
  <c r="K139"/>
  <c r="K138"/>
  <c r="K137"/>
  <c r="K136"/>
  <c r="K135"/>
  <c r="K134"/>
  <c r="K133"/>
  <c r="K132"/>
  <c r="K131"/>
  <c r="K130"/>
  <c r="K129"/>
  <c r="K128"/>
  <c r="K127"/>
  <c r="K126"/>
  <c r="K125"/>
  <c r="K124"/>
  <c r="K123"/>
  <c r="K122"/>
  <c r="K121"/>
  <c r="K120"/>
  <c r="K119"/>
  <c r="K118"/>
  <c r="K117"/>
  <c r="K116"/>
  <c r="K115"/>
  <c r="K114"/>
  <c r="K113"/>
  <c r="K112"/>
  <c r="K111"/>
  <c r="K110"/>
  <c r="K109"/>
  <c r="K108"/>
  <c r="K107"/>
  <c r="K106"/>
  <c r="K105"/>
  <c r="K104"/>
  <c r="K103"/>
  <c r="K102"/>
  <c r="K101"/>
  <c r="K100"/>
  <c r="K99"/>
  <c r="K98"/>
  <c r="K97"/>
  <c r="K96"/>
  <c r="K95"/>
  <c r="K94"/>
  <c r="K93"/>
  <c r="K92"/>
  <c r="K91"/>
  <c r="K90"/>
  <c r="K89"/>
  <c r="K88"/>
  <c r="K87"/>
  <c r="K86"/>
  <c r="J493"/>
  <c r="J492"/>
  <c r="J491"/>
  <c r="J490"/>
  <c r="J489"/>
  <c r="J488"/>
  <c r="J487"/>
  <c r="J486"/>
  <c r="J485"/>
  <c r="J484"/>
  <c r="J483"/>
  <c r="J482"/>
  <c r="J481"/>
  <c r="J480"/>
  <c r="J479"/>
  <c r="J478"/>
  <c r="J477"/>
  <c r="J476"/>
  <c r="J475"/>
  <c r="J474"/>
  <c r="J473"/>
  <c r="J472"/>
  <c r="J471"/>
  <c r="J470"/>
  <c r="J469"/>
  <c r="J468"/>
  <c r="J467"/>
  <c r="J466"/>
  <c r="J465"/>
  <c r="J464"/>
  <c r="J463"/>
  <c r="J462"/>
  <c r="J461"/>
  <c r="J460"/>
  <c r="J459"/>
  <c r="J458"/>
  <c r="J457"/>
  <c r="J456"/>
  <c r="J455"/>
  <c r="J454"/>
  <c r="J453"/>
  <c r="J452"/>
  <c r="J451"/>
  <c r="J450"/>
  <c r="J449"/>
  <c r="J448"/>
  <c r="J447"/>
  <c r="J446"/>
  <c r="J445"/>
  <c r="J444"/>
  <c r="J443"/>
  <c r="J442"/>
  <c r="J441"/>
  <c r="J440"/>
  <c r="J439"/>
  <c r="J438"/>
  <c r="J437"/>
  <c r="J436"/>
  <c r="J435"/>
  <c r="J434"/>
  <c r="J433"/>
  <c r="J432"/>
  <c r="J431"/>
  <c r="J430"/>
  <c r="J429"/>
  <c r="J428"/>
  <c r="J427"/>
  <c r="J426"/>
  <c r="J425"/>
  <c r="J424"/>
  <c r="J423"/>
  <c r="J422"/>
  <c r="J421"/>
  <c r="J420"/>
  <c r="J419"/>
  <c r="J418"/>
  <c r="J417"/>
  <c r="J416"/>
  <c r="J415"/>
  <c r="J414"/>
  <c r="J413"/>
  <c r="J412"/>
  <c r="J411"/>
  <c r="J410"/>
  <c r="J409"/>
  <c r="J408"/>
  <c r="J407"/>
  <c r="J406"/>
  <c r="J405"/>
  <c r="J404"/>
  <c r="J403"/>
  <c r="J402"/>
  <c r="J401"/>
  <c r="J400"/>
  <c r="J399"/>
  <c r="J398"/>
  <c r="J397"/>
  <c r="J396"/>
  <c r="J395"/>
  <c r="J394"/>
  <c r="J393"/>
  <c r="J392"/>
  <c r="J391"/>
  <c r="J390"/>
  <c r="J389"/>
  <c r="J388"/>
  <c r="J387"/>
  <c r="J386"/>
  <c r="J385"/>
  <c r="J384"/>
  <c r="J383"/>
  <c r="J382"/>
  <c r="J381"/>
  <c r="J380"/>
  <c r="J379"/>
  <c r="J378"/>
  <c r="J377"/>
  <c r="J376"/>
  <c r="J375"/>
  <c r="J374"/>
  <c r="J373"/>
  <c r="J372"/>
  <c r="J371"/>
  <c r="J370"/>
  <c r="J369"/>
  <c r="J368"/>
  <c r="J367"/>
  <c r="J366"/>
  <c r="J365"/>
  <c r="J364"/>
  <c r="J363"/>
  <c r="J362"/>
  <c r="J361"/>
  <c r="J360"/>
  <c r="J359"/>
  <c r="J358"/>
  <c r="J357"/>
  <c r="J356"/>
  <c r="J355"/>
  <c r="J354"/>
  <c r="J353"/>
  <c r="J352"/>
  <c r="J351"/>
  <c r="J350"/>
  <c r="J349"/>
  <c r="J348"/>
  <c r="J347"/>
  <c r="J346"/>
  <c r="J345"/>
  <c r="J344"/>
  <c r="J343"/>
  <c r="J342"/>
  <c r="J341"/>
  <c r="J340"/>
  <c r="J339"/>
  <c r="J338"/>
  <c r="J337"/>
  <c r="J336"/>
  <c r="J335"/>
  <c r="J334"/>
  <c r="J333"/>
  <c r="J332"/>
  <c r="J331"/>
  <c r="J330"/>
  <c r="J329"/>
  <c r="J328"/>
  <c r="J327"/>
  <c r="J326"/>
  <c r="J325"/>
  <c r="J324"/>
  <c r="J323"/>
  <c r="J322"/>
  <c r="J321"/>
  <c r="J320"/>
  <c r="J319"/>
  <c r="J318"/>
  <c r="J317"/>
  <c r="J316"/>
  <c r="J315"/>
  <c r="J314"/>
  <c r="J313"/>
  <c r="J312"/>
  <c r="J311"/>
  <c r="J310"/>
  <c r="J309"/>
  <c r="J308"/>
  <c r="J307"/>
  <c r="J306"/>
  <c r="J305"/>
  <c r="J304"/>
  <c r="J303"/>
  <c r="J302"/>
  <c r="J301"/>
  <c r="J300"/>
  <c r="J299"/>
  <c r="J298"/>
  <c r="J297"/>
  <c r="J296"/>
  <c r="J295"/>
  <c r="J294"/>
  <c r="J293"/>
  <c r="J292"/>
  <c r="J291"/>
  <c r="J290"/>
  <c r="J289"/>
  <c r="J288"/>
  <c r="J287"/>
  <c r="J286"/>
  <c r="J285"/>
  <c r="J284"/>
  <c r="J283"/>
  <c r="J282"/>
  <c r="J281"/>
  <c r="J280"/>
  <c r="J279"/>
  <c r="J278"/>
  <c r="J277"/>
  <c r="J276"/>
  <c r="J275"/>
  <c r="J274"/>
  <c r="J273"/>
  <c r="J272"/>
  <c r="J271"/>
  <c r="J270"/>
  <c r="J269"/>
  <c r="J268"/>
  <c r="J267"/>
  <c r="J266"/>
  <c r="J265"/>
  <c r="J264"/>
  <c r="J263"/>
  <c r="J262"/>
  <c r="J261"/>
  <c r="J260"/>
  <c r="J259"/>
  <c r="J258"/>
  <c r="J257"/>
  <c r="J256"/>
  <c r="J255"/>
  <c r="J254"/>
  <c r="J253"/>
  <c r="J252"/>
  <c r="J251"/>
  <c r="J250"/>
  <c r="J249"/>
  <c r="J248"/>
  <c r="J247"/>
  <c r="J246"/>
  <c r="J245"/>
  <c r="J244"/>
  <c r="J243"/>
  <c r="J242"/>
  <c r="J241"/>
  <c r="J240"/>
  <c r="J239"/>
  <c r="J238"/>
  <c r="J237"/>
  <c r="J236"/>
  <c r="J235"/>
  <c r="J234"/>
  <c r="J233"/>
  <c r="J232"/>
  <c r="J231"/>
  <c r="J230"/>
  <c r="J229"/>
  <c r="J228"/>
  <c r="J227"/>
  <c r="J226"/>
  <c r="J225"/>
  <c r="J224"/>
  <c r="J223"/>
  <c r="J222"/>
  <c r="J221"/>
  <c r="J220"/>
  <c r="J219"/>
  <c r="J218"/>
  <c r="J217"/>
  <c r="J216"/>
  <c r="J215"/>
  <c r="J214"/>
  <c r="J213"/>
  <c r="J212"/>
  <c r="J211"/>
  <c r="J210"/>
  <c r="J209"/>
  <c r="J208"/>
  <c r="J207"/>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4"/>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2"/>
  <c r="J121"/>
  <c r="J120"/>
  <c r="J119"/>
  <c r="J118"/>
  <c r="J117"/>
  <c r="J116"/>
  <c r="J115"/>
  <c r="J114"/>
  <c r="J113"/>
  <c r="J112"/>
  <c r="J111"/>
  <c r="J110"/>
  <c r="J109"/>
  <c r="J108"/>
  <c r="J107"/>
  <c r="J106"/>
  <c r="J105"/>
  <c r="J104"/>
  <c r="J103"/>
  <c r="J102"/>
  <c r="J101"/>
  <c r="J100"/>
  <c r="J99"/>
  <c r="J98"/>
  <c r="J97"/>
  <c r="J96"/>
  <c r="J95"/>
  <c r="J94"/>
  <c r="J93"/>
  <c r="J92"/>
  <c r="J91"/>
  <c r="J90"/>
  <c r="J89"/>
  <c r="J88"/>
  <c r="J87"/>
  <c r="J86"/>
  <c r="H493"/>
  <c r="H492"/>
  <c r="H491"/>
  <c r="H490"/>
  <c r="H489"/>
  <c r="H488"/>
  <c r="H487"/>
  <c r="H486"/>
  <c r="H485"/>
  <c r="H484"/>
  <c r="H483"/>
  <c r="H482"/>
  <c r="H481"/>
  <c r="H480"/>
  <c r="H479"/>
  <c r="H478"/>
  <c r="H477"/>
  <c r="H476"/>
  <c r="H475"/>
  <c r="H474"/>
  <c r="H473"/>
  <c r="H472"/>
  <c r="H471"/>
  <c r="H470"/>
  <c r="H469"/>
  <c r="H468"/>
  <c r="H467"/>
  <c r="H466"/>
  <c r="H465"/>
  <c r="H464"/>
  <c r="H463"/>
  <c r="H462"/>
  <c r="H461"/>
  <c r="H460"/>
  <c r="H459"/>
  <c r="H458"/>
  <c r="H457"/>
  <c r="H456"/>
  <c r="H455"/>
  <c r="H454"/>
  <c r="H453"/>
  <c r="H452"/>
  <c r="H451"/>
  <c r="H450"/>
  <c r="H449"/>
  <c r="H448"/>
  <c r="H447"/>
  <c r="H446"/>
  <c r="H445"/>
  <c r="H444"/>
  <c r="H443"/>
  <c r="H442"/>
  <c r="H441"/>
  <c r="H440"/>
  <c r="H439"/>
  <c r="H438"/>
  <c r="H437"/>
  <c r="H436"/>
  <c r="H435"/>
  <c r="H434"/>
  <c r="H433"/>
  <c r="H432"/>
  <c r="H431"/>
  <c r="H430"/>
  <c r="H429"/>
  <c r="H428"/>
  <c r="H427"/>
  <c r="H426"/>
  <c r="H425"/>
  <c r="H424"/>
  <c r="H423"/>
  <c r="H422"/>
  <c r="H421"/>
  <c r="H420"/>
  <c r="H419"/>
  <c r="H418"/>
  <c r="H417"/>
  <c r="H416"/>
  <c r="H415"/>
  <c r="H414"/>
  <c r="H413"/>
  <c r="H412"/>
  <c r="H411"/>
  <c r="H410"/>
  <c r="H409"/>
  <c r="H408"/>
  <c r="H407"/>
  <c r="H406"/>
  <c r="H405"/>
  <c r="H404"/>
  <c r="H403"/>
  <c r="H402"/>
  <c r="H401"/>
  <c r="H400"/>
  <c r="H399"/>
  <c r="H398"/>
  <c r="H397"/>
  <c r="H396"/>
  <c r="H395"/>
  <c r="H394"/>
  <c r="H393"/>
  <c r="H392"/>
  <c r="H391"/>
  <c r="H390"/>
  <c r="H389"/>
  <c r="H388"/>
  <c r="H387"/>
  <c r="H386"/>
  <c r="H385"/>
  <c r="H384"/>
  <c r="H383"/>
  <c r="H382"/>
  <c r="H381"/>
  <c r="H380"/>
  <c r="H379"/>
  <c r="H378"/>
  <c r="H377"/>
  <c r="H376"/>
  <c r="H375"/>
  <c r="H374"/>
  <c r="H373"/>
  <c r="H372"/>
  <c r="H371"/>
  <c r="H370"/>
  <c r="H369"/>
  <c r="H368"/>
  <c r="H367"/>
  <c r="H366"/>
  <c r="H365"/>
  <c r="H364"/>
  <c r="H363"/>
  <c r="H362"/>
  <c r="H361"/>
  <c r="H360"/>
  <c r="H359"/>
  <c r="H358"/>
  <c r="H357"/>
  <c r="H356"/>
  <c r="H355"/>
  <c r="H354"/>
  <c r="H353"/>
  <c r="H352"/>
  <c r="H351"/>
  <c r="H350"/>
  <c r="H349"/>
  <c r="H348"/>
  <c r="H347"/>
  <c r="H346"/>
  <c r="H345"/>
  <c r="H344"/>
  <c r="H343"/>
  <c r="H342"/>
  <c r="H341"/>
  <c r="H340"/>
  <c r="H339"/>
  <c r="H338"/>
  <c r="H337"/>
  <c r="H336"/>
  <c r="H335"/>
  <c r="H334"/>
  <c r="H333"/>
  <c r="H332"/>
  <c r="H331"/>
  <c r="H330"/>
  <c r="H329"/>
  <c r="H328"/>
  <c r="H327"/>
  <c r="H326"/>
  <c r="H325"/>
  <c r="H324"/>
  <c r="H323"/>
  <c r="H322"/>
  <c r="H321"/>
  <c r="H320"/>
  <c r="H319"/>
  <c r="H318"/>
  <c r="H317"/>
  <c r="H316"/>
  <c r="H315"/>
  <c r="H314"/>
  <c r="H313"/>
  <c r="H312"/>
  <c r="H311"/>
  <c r="H310"/>
  <c r="H309"/>
  <c r="H308"/>
  <c r="H307"/>
  <c r="H306"/>
  <c r="H305"/>
  <c r="H304"/>
  <c r="H303"/>
  <c r="H302"/>
  <c r="H301"/>
  <c r="H300"/>
  <c r="H299"/>
  <c r="H298"/>
  <c r="H297"/>
  <c r="H296"/>
  <c r="H295"/>
  <c r="H294"/>
  <c r="H293"/>
  <c r="H292"/>
  <c r="H291"/>
  <c r="H290"/>
  <c r="H289"/>
  <c r="H288"/>
  <c r="H287"/>
  <c r="H286"/>
  <c r="H285"/>
  <c r="H284"/>
  <c r="H283"/>
  <c r="H282"/>
  <c r="H281"/>
  <c r="H280"/>
  <c r="H279"/>
  <c r="H278"/>
  <c r="H277"/>
  <c r="H276"/>
  <c r="H275"/>
  <c r="H274"/>
  <c r="H273"/>
  <c r="H272"/>
  <c r="H271"/>
  <c r="H270"/>
  <c r="H269"/>
  <c r="H268"/>
  <c r="H267"/>
  <c r="H266"/>
  <c r="H265"/>
  <c r="H264"/>
  <c r="H263"/>
  <c r="H262"/>
  <c r="H261"/>
  <c r="H260"/>
  <c r="H259"/>
  <c r="H258"/>
  <c r="H257"/>
  <c r="H256"/>
  <c r="H255"/>
  <c r="H254"/>
  <c r="H253"/>
  <c r="H252"/>
  <c r="H251"/>
  <c r="H250"/>
  <c r="H249"/>
  <c r="H248"/>
  <c r="H247"/>
  <c r="H246"/>
  <c r="H245"/>
  <c r="H244"/>
  <c r="H243"/>
  <c r="H242"/>
  <c r="H241"/>
  <c r="H240"/>
  <c r="H239"/>
  <c r="H238"/>
  <c r="H237"/>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J284" i="87"/>
  <c r="J283"/>
  <c r="J282"/>
  <c r="J281"/>
  <c r="J280"/>
  <c r="J279"/>
  <c r="J278"/>
  <c r="J277"/>
  <c r="J276"/>
  <c r="J275"/>
  <c r="J274"/>
  <c r="J273"/>
  <c r="J272"/>
  <c r="J271"/>
  <c r="J270"/>
  <c r="J269"/>
  <c r="J268"/>
  <c r="J267"/>
  <c r="J266"/>
  <c r="J265"/>
  <c r="J264"/>
  <c r="J263"/>
  <c r="J262"/>
  <c r="J261"/>
  <c r="J260"/>
  <c r="J259"/>
  <c r="J258"/>
  <c r="J257"/>
  <c r="J256"/>
  <c r="J255"/>
  <c r="J254"/>
  <c r="J253"/>
  <c r="J252"/>
  <c r="J251"/>
  <c r="J250"/>
  <c r="J249"/>
  <c r="J248"/>
  <c r="J247"/>
  <c r="J246"/>
  <c r="J245"/>
  <c r="J244"/>
  <c r="J243"/>
  <c r="J242"/>
  <c r="J241"/>
  <c r="J240"/>
  <c r="J238"/>
  <c r="J237"/>
  <c r="J236"/>
  <c r="J235"/>
  <c r="J234"/>
  <c r="J233"/>
  <c r="J232"/>
  <c r="J231"/>
  <c r="J230"/>
  <c r="J229"/>
  <c r="J228"/>
  <c r="H284"/>
  <c r="H283"/>
  <c r="H282"/>
  <c r="H281"/>
  <c r="H280"/>
  <c r="H279"/>
  <c r="H278"/>
  <c r="H277"/>
  <c r="H276"/>
  <c r="H275"/>
  <c r="H274"/>
  <c r="H273"/>
  <c r="H272"/>
  <c r="H271"/>
  <c r="H270"/>
  <c r="H269"/>
  <c r="H268"/>
  <c r="H267"/>
  <c r="H266"/>
  <c r="H265"/>
  <c r="H264"/>
  <c r="H263"/>
  <c r="H262"/>
  <c r="H261"/>
  <c r="H260"/>
  <c r="H259"/>
  <c r="H258"/>
  <c r="H257"/>
  <c r="H256"/>
  <c r="H255"/>
  <c r="H254"/>
  <c r="H253"/>
  <c r="H252"/>
  <c r="H251"/>
  <c r="H250"/>
  <c r="H249"/>
  <c r="H248"/>
  <c r="H247"/>
  <c r="H246"/>
  <c r="H245"/>
  <c r="H244"/>
  <c r="H243"/>
  <c r="H242"/>
  <c r="H241"/>
  <c r="H240"/>
  <c r="H238"/>
  <c r="H237"/>
  <c r="H236"/>
  <c r="H235"/>
  <c r="H234"/>
  <c r="H233"/>
  <c r="H232"/>
  <c r="H231"/>
  <c r="H230"/>
  <c r="H229"/>
  <c r="H228"/>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8"/>
  <c r="F237"/>
  <c r="F236"/>
  <c r="F235"/>
  <c r="F234"/>
  <c r="F233"/>
  <c r="F232"/>
  <c r="F231"/>
  <c r="F230"/>
  <c r="F229"/>
  <c r="F228"/>
  <c r="J223"/>
  <c r="J222"/>
  <c r="J221"/>
  <c r="J220"/>
  <c r="J219"/>
  <c r="J218"/>
  <c r="J217"/>
  <c r="J216"/>
  <c r="J215"/>
  <c r="J214"/>
  <c r="J213"/>
  <c r="J212"/>
  <c r="J211"/>
  <c r="J210"/>
  <c r="J209"/>
  <c r="J208"/>
  <c r="J207"/>
  <c r="J206"/>
  <c r="J205"/>
  <c r="J204"/>
  <c r="H223"/>
  <c r="H222"/>
  <c r="H221"/>
  <c r="H220"/>
  <c r="H219"/>
  <c r="H218"/>
  <c r="H217"/>
  <c r="H216"/>
  <c r="H215"/>
  <c r="H214"/>
  <c r="H213"/>
  <c r="H212"/>
  <c r="H211"/>
  <c r="H210"/>
  <c r="H209"/>
  <c r="H208"/>
  <c r="H207"/>
  <c r="H206"/>
  <c r="H205"/>
  <c r="H204"/>
  <c r="H224" s="1"/>
  <c r="H300" s="1"/>
  <c r="F223"/>
  <c r="F222"/>
  <c r="F221"/>
  <c r="F220"/>
  <c r="F219"/>
  <c r="F218"/>
  <c r="F217"/>
  <c r="F216"/>
  <c r="F215"/>
  <c r="F214"/>
  <c r="F213"/>
  <c r="F212"/>
  <c r="F211"/>
  <c r="F210"/>
  <c r="F209"/>
  <c r="F208"/>
  <c r="F207"/>
  <c r="F206"/>
  <c r="F205"/>
  <c r="F204"/>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4"/>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2"/>
  <c r="J121"/>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K296"/>
  <c r="K295"/>
  <c r="K294"/>
  <c r="K293"/>
  <c r="K292"/>
  <c r="K291"/>
  <c r="K290"/>
  <c r="K289"/>
  <c r="K288"/>
  <c r="K287"/>
  <c r="K286"/>
  <c r="K285"/>
  <c r="K284"/>
  <c r="K283"/>
  <c r="K282"/>
  <c r="K281"/>
  <c r="K280"/>
  <c r="K279"/>
  <c r="K278"/>
  <c r="K277"/>
  <c r="K276"/>
  <c r="K275"/>
  <c r="K274"/>
  <c r="K273"/>
  <c r="K272"/>
  <c r="K271"/>
  <c r="K270"/>
  <c r="K269"/>
  <c r="K268"/>
  <c r="K267"/>
  <c r="K266"/>
  <c r="K265"/>
  <c r="K264"/>
  <c r="K263"/>
  <c r="K262"/>
  <c r="K261"/>
  <c r="K260"/>
  <c r="K259"/>
  <c r="K258"/>
  <c r="K257"/>
  <c r="K256"/>
  <c r="K255"/>
  <c r="K254"/>
  <c r="K253"/>
  <c r="K252"/>
  <c r="K251"/>
  <c r="K250"/>
  <c r="K249"/>
  <c r="K248"/>
  <c r="K247"/>
  <c r="K246"/>
  <c r="K245"/>
  <c r="K244"/>
  <c r="K243"/>
  <c r="K242"/>
  <c r="K241"/>
  <c r="K240"/>
  <c r="K238"/>
  <c r="K237"/>
  <c r="K236"/>
  <c r="K235"/>
  <c r="K234"/>
  <c r="K233"/>
  <c r="K232"/>
  <c r="K231"/>
  <c r="K230"/>
  <c r="K229"/>
  <c r="K228"/>
  <c r="K227"/>
  <c r="K226"/>
  <c r="K225"/>
  <c r="K224"/>
  <c r="K223"/>
  <c r="K222"/>
  <c r="K221"/>
  <c r="K220"/>
  <c r="K219"/>
  <c r="K218"/>
  <c r="K217"/>
  <c r="K216"/>
  <c r="K215"/>
  <c r="K214"/>
  <c r="K213"/>
  <c r="K212"/>
  <c r="K211"/>
  <c r="K210"/>
  <c r="K209"/>
  <c r="K208"/>
  <c r="K207"/>
  <c r="K206"/>
  <c r="K205"/>
  <c r="K204"/>
  <c r="K203"/>
  <c r="K202"/>
  <c r="K201"/>
  <c r="K200"/>
  <c r="K199"/>
  <c r="K198"/>
  <c r="K197"/>
  <c r="K196"/>
  <c r="K195"/>
  <c r="K194"/>
  <c r="K193"/>
  <c r="K192"/>
  <c r="K191"/>
  <c r="K190"/>
  <c r="K189"/>
  <c r="K188"/>
  <c r="K187"/>
  <c r="K186"/>
  <c r="K185"/>
  <c r="K184"/>
  <c r="K183"/>
  <c r="K182"/>
  <c r="K181"/>
  <c r="K180"/>
  <c r="K179"/>
  <c r="K178"/>
  <c r="K177"/>
  <c r="K176"/>
  <c r="K175"/>
  <c r="K174"/>
  <c r="K173"/>
  <c r="K172"/>
  <c r="K171"/>
  <c r="K170"/>
  <c r="K169"/>
  <c r="K168"/>
  <c r="K167"/>
  <c r="K166"/>
  <c r="K165"/>
  <c r="K164"/>
  <c r="K163"/>
  <c r="K162"/>
  <c r="K161"/>
  <c r="K160"/>
  <c r="K159"/>
  <c r="K158"/>
  <c r="K157"/>
  <c r="K156"/>
  <c r="K155"/>
  <c r="K154"/>
  <c r="K153"/>
  <c r="K152"/>
  <c r="K151"/>
  <c r="K150"/>
  <c r="K149"/>
  <c r="K148"/>
  <c r="K147"/>
  <c r="K146"/>
  <c r="K145"/>
  <c r="K144"/>
  <c r="K143"/>
  <c r="K142"/>
  <c r="K141"/>
  <c r="K140"/>
  <c r="K139"/>
  <c r="K138"/>
  <c r="K137"/>
  <c r="K136"/>
  <c r="K135"/>
  <c r="K134"/>
  <c r="K133"/>
  <c r="K132"/>
  <c r="K131"/>
  <c r="K130"/>
  <c r="K129"/>
  <c r="K128"/>
  <c r="K127"/>
  <c r="K126"/>
  <c r="K125"/>
  <c r="K124"/>
  <c r="K123"/>
  <c r="K122"/>
  <c r="K121"/>
  <c r="K120"/>
  <c r="K119"/>
  <c r="K118"/>
  <c r="K117"/>
  <c r="K116"/>
  <c r="K115"/>
  <c r="K114"/>
  <c r="K113"/>
  <c r="K112"/>
  <c r="K111"/>
  <c r="K110"/>
  <c r="K109"/>
  <c r="K108"/>
  <c r="K107"/>
  <c r="K106"/>
  <c r="K105"/>
  <c r="K104"/>
  <c r="K103"/>
  <c r="K102"/>
  <c r="K101"/>
  <c r="K100"/>
  <c r="K99"/>
  <c r="K98"/>
  <c r="K97"/>
  <c r="K96"/>
  <c r="K95"/>
  <c r="K94"/>
  <c r="K93"/>
  <c r="K92"/>
  <c r="K91"/>
  <c r="K90"/>
  <c r="K89"/>
  <c r="K88"/>
  <c r="K87"/>
  <c r="K86"/>
  <c r="K85"/>
  <c r="K84"/>
  <c r="K83"/>
  <c r="K82"/>
  <c r="K81"/>
  <c r="K80"/>
  <c r="K79"/>
  <c r="K78"/>
  <c r="K77"/>
  <c r="K76"/>
  <c r="K75"/>
  <c r="K74"/>
  <c r="K73"/>
  <c r="K72"/>
  <c r="K71"/>
  <c r="K70"/>
  <c r="K69"/>
  <c r="K68"/>
  <c r="K67"/>
  <c r="K66"/>
  <c r="K65"/>
  <c r="K64"/>
  <c r="K63"/>
  <c r="K62"/>
  <c r="K61"/>
  <c r="K60"/>
  <c r="K59"/>
  <c r="K58"/>
  <c r="K57"/>
  <c r="K56"/>
  <c r="K55"/>
  <c r="K54"/>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K424" i="92"/>
  <c r="K423"/>
  <c r="K422"/>
  <c r="K421"/>
  <c r="K420"/>
  <c r="K419"/>
  <c r="K418"/>
  <c r="K417"/>
  <c r="K416"/>
  <c r="K415"/>
  <c r="K414"/>
  <c r="K413"/>
  <c r="K412"/>
  <c r="K411"/>
  <c r="K410"/>
  <c r="K409"/>
  <c r="K408"/>
  <c r="K407"/>
  <c r="K406"/>
  <c r="K405"/>
  <c r="K404"/>
  <c r="K403"/>
  <c r="K402"/>
  <c r="K401"/>
  <c r="K400"/>
  <c r="K399"/>
  <c r="K398"/>
  <c r="K397"/>
  <c r="K396"/>
  <c r="K395"/>
  <c r="K394"/>
  <c r="K393"/>
  <c r="K392"/>
  <c r="K391"/>
  <c r="K390"/>
  <c r="K389"/>
  <c r="K388"/>
  <c r="K387"/>
  <c r="K386"/>
  <c r="K385"/>
  <c r="K384"/>
  <c r="K383"/>
  <c r="K382"/>
  <c r="K381"/>
  <c r="K380"/>
  <c r="K379"/>
  <c r="K378"/>
  <c r="K377"/>
  <c r="K376"/>
  <c r="K375"/>
  <c r="K374"/>
  <c r="K373"/>
  <c r="K372"/>
  <c r="K371"/>
  <c r="K370"/>
  <c r="K369"/>
  <c r="K368"/>
  <c r="K367"/>
  <c r="K366"/>
  <c r="K365"/>
  <c r="K364"/>
  <c r="K363"/>
  <c r="K362"/>
  <c r="K361"/>
  <c r="K360"/>
  <c r="K359"/>
  <c r="K358"/>
  <c r="K357"/>
  <c r="K356"/>
  <c r="K355"/>
  <c r="K354"/>
  <c r="K353"/>
  <c r="K352"/>
  <c r="K351"/>
  <c r="K350"/>
  <c r="K349"/>
  <c r="K348"/>
  <c r="K347"/>
  <c r="K346"/>
  <c r="K345"/>
  <c r="K344"/>
  <c r="K343"/>
  <c r="K342"/>
  <c r="K341"/>
  <c r="K340"/>
  <c r="K339"/>
  <c r="K338"/>
  <c r="K337"/>
  <c r="K336"/>
  <c r="K335"/>
  <c r="K334"/>
  <c r="K333"/>
  <c r="K332"/>
  <c r="K331"/>
  <c r="K330"/>
  <c r="K329"/>
  <c r="K328"/>
  <c r="K327"/>
  <c r="K326"/>
  <c r="K325"/>
  <c r="K324"/>
  <c r="K323"/>
  <c r="K322"/>
  <c r="K321"/>
  <c r="K320"/>
  <c r="K319"/>
  <c r="K318"/>
  <c r="K317"/>
  <c r="K316"/>
  <c r="K315"/>
  <c r="K314"/>
  <c r="K313"/>
  <c r="K312"/>
  <c r="K311"/>
  <c r="K310"/>
  <c r="K309"/>
  <c r="K308"/>
  <c r="K307"/>
  <c r="K306"/>
  <c r="K305"/>
  <c r="K304"/>
  <c r="K303"/>
  <c r="K302"/>
  <c r="K301"/>
  <c r="K300"/>
  <c r="K299"/>
  <c r="K298"/>
  <c r="K297"/>
  <c r="K296"/>
  <c r="K295"/>
  <c r="K294"/>
  <c r="K293"/>
  <c r="K292"/>
  <c r="K291"/>
  <c r="K290"/>
  <c r="K289"/>
  <c r="K288"/>
  <c r="K287"/>
  <c r="K286"/>
  <c r="K285"/>
  <c r="K284"/>
  <c r="K283"/>
  <c r="K282"/>
  <c r="K281"/>
  <c r="K280"/>
  <c r="K279"/>
  <c r="K278"/>
  <c r="K277"/>
  <c r="K276"/>
  <c r="K275"/>
  <c r="K274"/>
  <c r="K273"/>
  <c r="K272"/>
  <c r="K271"/>
  <c r="K270"/>
  <c r="K269"/>
  <c r="K268"/>
  <c r="K267"/>
  <c r="K266"/>
  <c r="K265"/>
  <c r="K264"/>
  <c r="K263"/>
  <c r="K262"/>
  <c r="K261"/>
  <c r="K260"/>
  <c r="K259"/>
  <c r="K258"/>
  <c r="K257"/>
  <c r="K256"/>
  <c r="K255"/>
  <c r="K254"/>
  <c r="K253"/>
  <c r="K252"/>
  <c r="K251"/>
  <c r="K250"/>
  <c r="K249"/>
  <c r="K248"/>
  <c r="K247"/>
  <c r="K246"/>
  <c r="K245"/>
  <c r="K244"/>
  <c r="K243"/>
  <c r="K242"/>
  <c r="K241"/>
  <c r="K240"/>
  <c r="K239"/>
  <c r="K238"/>
  <c r="K237"/>
  <c r="K236"/>
  <c r="K235"/>
  <c r="K234"/>
  <c r="K233"/>
  <c r="K232"/>
  <c r="K231"/>
  <c r="K230"/>
  <c r="K229"/>
  <c r="K228"/>
  <c r="K227"/>
  <c r="K226"/>
  <c r="K225"/>
  <c r="K224"/>
  <c r="K223"/>
  <c r="K222"/>
  <c r="K221"/>
  <c r="K220"/>
  <c r="K219"/>
  <c r="K218"/>
  <c r="K217"/>
  <c r="K216"/>
  <c r="K215"/>
  <c r="K214"/>
  <c r="K213"/>
  <c r="K212"/>
  <c r="K211"/>
  <c r="K210"/>
  <c r="K209"/>
  <c r="K208"/>
  <c r="K207"/>
  <c r="K206"/>
  <c r="K205"/>
  <c r="K204"/>
  <c r="K203"/>
  <c r="K202"/>
  <c r="K201"/>
  <c r="K200"/>
  <c r="K199"/>
  <c r="K198"/>
  <c r="K197"/>
  <c r="K196"/>
  <c r="K195"/>
  <c r="K194"/>
  <c r="K193"/>
  <c r="K192"/>
  <c r="K191"/>
  <c r="K190"/>
  <c r="K189"/>
  <c r="K188"/>
  <c r="K187"/>
  <c r="K186"/>
  <c r="K185"/>
  <c r="K184"/>
  <c r="K183"/>
  <c r="K182"/>
  <c r="K181"/>
  <c r="K180"/>
  <c r="K179"/>
  <c r="K178"/>
  <c r="K177"/>
  <c r="K176"/>
  <c r="K175"/>
  <c r="K174"/>
  <c r="K173"/>
  <c r="K172"/>
  <c r="K171"/>
  <c r="K170"/>
  <c r="K169"/>
  <c r="K168"/>
  <c r="K167"/>
  <c r="K166"/>
  <c r="K165"/>
  <c r="K164"/>
  <c r="K163"/>
  <c r="K162"/>
  <c r="K161"/>
  <c r="K160"/>
  <c r="K159"/>
  <c r="K158"/>
  <c r="K157"/>
  <c r="K156"/>
  <c r="K155"/>
  <c r="K154"/>
  <c r="K153"/>
  <c r="K152"/>
  <c r="K151"/>
  <c r="K150"/>
  <c r="K149"/>
  <c r="K148"/>
  <c r="K147"/>
  <c r="K146"/>
  <c r="K145"/>
  <c r="K144"/>
  <c r="K143"/>
  <c r="K142"/>
  <c r="K141"/>
  <c r="K140"/>
  <c r="K139"/>
  <c r="K138"/>
  <c r="K137"/>
  <c r="K136"/>
  <c r="K135"/>
  <c r="K134"/>
  <c r="K133"/>
  <c r="K132"/>
  <c r="K131"/>
  <c r="K130"/>
  <c r="K129"/>
  <c r="K128"/>
  <c r="K127"/>
  <c r="K126"/>
  <c r="K125"/>
  <c r="K124"/>
  <c r="K123"/>
  <c r="K122"/>
  <c r="K121"/>
  <c r="K120"/>
  <c r="K119"/>
  <c r="K118"/>
  <c r="K117"/>
  <c r="K116"/>
  <c r="K115"/>
  <c r="K114"/>
  <c r="K113"/>
  <c r="K112"/>
  <c r="K111"/>
  <c r="K110"/>
  <c r="K109"/>
  <c r="K108"/>
  <c r="K107"/>
  <c r="K106"/>
  <c r="K105"/>
  <c r="K104"/>
  <c r="K103"/>
  <c r="K102"/>
  <c r="K101"/>
  <c r="K100"/>
  <c r="K99"/>
  <c r="K98"/>
  <c r="K97"/>
  <c r="K96"/>
  <c r="K95"/>
  <c r="K94"/>
  <c r="K93"/>
  <c r="K92"/>
  <c r="K91"/>
  <c r="K90"/>
  <c r="K89"/>
  <c r="K88"/>
  <c r="K87"/>
  <c r="K86"/>
  <c r="K85"/>
  <c r="K84"/>
  <c r="K83"/>
  <c r="K82"/>
  <c r="K81"/>
  <c r="K80"/>
  <c r="K79"/>
  <c r="K78"/>
  <c r="K77"/>
  <c r="K76"/>
  <c r="K75"/>
  <c r="K74"/>
  <c r="K73"/>
  <c r="K72"/>
  <c r="K71"/>
  <c r="K70"/>
  <c r="K69"/>
  <c r="K68"/>
  <c r="K67"/>
  <c r="K66"/>
  <c r="K65"/>
  <c r="K64"/>
  <c r="K63"/>
  <c r="K62"/>
  <c r="K61"/>
  <c r="K60"/>
  <c r="K59"/>
  <c r="K58"/>
  <c r="K57"/>
  <c r="K56"/>
  <c r="K55"/>
  <c r="K54"/>
  <c r="K53"/>
  <c r="K52"/>
  <c r="K51"/>
  <c r="K50"/>
  <c r="K49"/>
  <c r="K48"/>
  <c r="K47"/>
  <c r="K46"/>
  <c r="K45"/>
  <c r="K44"/>
  <c r="K43"/>
  <c r="K42"/>
  <c r="K41"/>
  <c r="K40"/>
  <c r="K39"/>
  <c r="K38"/>
  <c r="K37"/>
  <c r="K36"/>
  <c r="K35"/>
  <c r="K34"/>
  <c r="K33"/>
  <c r="K32"/>
  <c r="K31"/>
  <c r="K30"/>
  <c r="K29"/>
  <c r="K28"/>
  <c r="K27"/>
  <c r="K26"/>
  <c r="K25"/>
  <c r="K24"/>
  <c r="K23"/>
  <c r="K22"/>
  <c r="K21"/>
  <c r="K20"/>
  <c r="K19"/>
  <c r="K18"/>
  <c r="K17"/>
  <c r="K16"/>
  <c r="K15"/>
  <c r="K14"/>
  <c r="K13"/>
  <c r="K12"/>
  <c r="K10"/>
  <c r="K9"/>
  <c r="K8"/>
  <c r="K7"/>
  <c r="K6"/>
  <c r="K493"/>
  <c r="K492"/>
  <c r="K491"/>
  <c r="K490"/>
  <c r="K489"/>
  <c r="K488"/>
  <c r="K487"/>
  <c r="K486"/>
  <c r="K485"/>
  <c r="K484"/>
  <c r="K483"/>
  <c r="K482"/>
  <c r="K481"/>
  <c r="K480"/>
  <c r="K479"/>
  <c r="K478"/>
  <c r="K477"/>
  <c r="K476"/>
  <c r="K475"/>
  <c r="K474"/>
  <c r="K473"/>
  <c r="K472"/>
  <c r="K471"/>
  <c r="K470"/>
  <c r="K469"/>
  <c r="K468"/>
  <c r="K467"/>
  <c r="K466"/>
  <c r="K465"/>
  <c r="K464"/>
  <c r="K463"/>
  <c r="K462"/>
  <c r="K461"/>
  <c r="K460"/>
  <c r="K459"/>
  <c r="K458"/>
  <c r="K457"/>
  <c r="K456"/>
  <c r="K455"/>
  <c r="K454"/>
  <c r="K453"/>
  <c r="K452"/>
  <c r="K451"/>
  <c r="K450"/>
  <c r="K449"/>
  <c r="K448"/>
  <c r="K447"/>
  <c r="K446"/>
  <c r="K445"/>
  <c r="K444"/>
  <c r="K443"/>
  <c r="K442"/>
  <c r="K441"/>
  <c r="K440"/>
  <c r="K439"/>
  <c r="K438"/>
  <c r="K437"/>
  <c r="K436"/>
  <c r="K435"/>
  <c r="K434"/>
  <c r="K433"/>
  <c r="K432"/>
  <c r="K431"/>
  <c r="K430"/>
  <c r="K429"/>
  <c r="K428"/>
  <c r="K427"/>
  <c r="K426"/>
  <c r="K425"/>
  <c r="J1756"/>
  <c r="J1755"/>
  <c r="J1754"/>
  <c r="J1753"/>
  <c r="J1752"/>
  <c r="J1751"/>
  <c r="J1750"/>
  <c r="J1749"/>
  <c r="J1748"/>
  <c r="J1747"/>
  <c r="J1746"/>
  <c r="J1745"/>
  <c r="J1744"/>
  <c r="J1743"/>
  <c r="J1742"/>
  <c r="J1741"/>
  <c r="J1740"/>
  <c r="J1739"/>
  <c r="J1738"/>
  <c r="J1737"/>
  <c r="J1736"/>
  <c r="J1735"/>
  <c r="J1734"/>
  <c r="J1733"/>
  <c r="J1732"/>
  <c r="J1731"/>
  <c r="J1730"/>
  <c r="J1729"/>
  <c r="J1728"/>
  <c r="J1727"/>
  <c r="J1726"/>
  <c r="J1725"/>
  <c r="J1724"/>
  <c r="J1723"/>
  <c r="J1722"/>
  <c r="J1721"/>
  <c r="J1720"/>
  <c r="H1756"/>
  <c r="H1755"/>
  <c r="H1754"/>
  <c r="H1753"/>
  <c r="H1752"/>
  <c r="H1751"/>
  <c r="H1750"/>
  <c r="H1749"/>
  <c r="H1748"/>
  <c r="H1747"/>
  <c r="H1746"/>
  <c r="H1745"/>
  <c r="H1744"/>
  <c r="H1743"/>
  <c r="H1742"/>
  <c r="H1741"/>
  <c r="H1740"/>
  <c r="H1739"/>
  <c r="H1738"/>
  <c r="H1737"/>
  <c r="H1736"/>
  <c r="H1735"/>
  <c r="H1734"/>
  <c r="H1733"/>
  <c r="H1732"/>
  <c r="H1731"/>
  <c r="H1730"/>
  <c r="H1729"/>
  <c r="H1728"/>
  <c r="H1727"/>
  <c r="H1726"/>
  <c r="H1725"/>
  <c r="H1724"/>
  <c r="H1723"/>
  <c r="H1722"/>
  <c r="H1721"/>
  <c r="H1720"/>
  <c r="J1713"/>
  <c r="J1712"/>
  <c r="J1711"/>
  <c r="J1710"/>
  <c r="J1709"/>
  <c r="J1708"/>
  <c r="J1707"/>
  <c r="J1706"/>
  <c r="J1705"/>
  <c r="J1704"/>
  <c r="J1703"/>
  <c r="H1713"/>
  <c r="H1712"/>
  <c r="H1711"/>
  <c r="H1710"/>
  <c r="H1709"/>
  <c r="H1708"/>
  <c r="H1707"/>
  <c r="H1706"/>
  <c r="H1705"/>
  <c r="H1704"/>
  <c r="H1703"/>
  <c r="J1698"/>
  <c r="J1697"/>
  <c r="J1696"/>
  <c r="J1695"/>
  <c r="J1694"/>
  <c r="J1693"/>
  <c r="J1692"/>
  <c r="J1691"/>
  <c r="J1690"/>
  <c r="J1689"/>
  <c r="J1688"/>
  <c r="J1687"/>
  <c r="J1686"/>
  <c r="J1685"/>
  <c r="J1684"/>
  <c r="J1683"/>
  <c r="J1682"/>
  <c r="J1681"/>
  <c r="J1680"/>
  <c r="J1679"/>
  <c r="J1678"/>
  <c r="J1677"/>
  <c r="J1676"/>
  <c r="J1675"/>
  <c r="J1674"/>
  <c r="J1673"/>
  <c r="J1672"/>
  <c r="J1671"/>
  <c r="J1670"/>
  <c r="J1669"/>
  <c r="J1668"/>
  <c r="J1667"/>
  <c r="J1666"/>
  <c r="J1665"/>
  <c r="J1664"/>
  <c r="J1663"/>
  <c r="J1662"/>
  <c r="J1661"/>
  <c r="J1660"/>
  <c r="J1659"/>
  <c r="J1658"/>
  <c r="J1657"/>
  <c r="J1656"/>
  <c r="J1655"/>
  <c r="J1654"/>
  <c r="J1653"/>
  <c r="J1652"/>
  <c r="J1651"/>
  <c r="J1650"/>
  <c r="J1649"/>
  <c r="J1648"/>
  <c r="J1647"/>
  <c r="J1646"/>
  <c r="J1645"/>
  <c r="J1644"/>
  <c r="J1643"/>
  <c r="J1642"/>
  <c r="J1641"/>
  <c r="J1640"/>
  <c r="J1639"/>
  <c r="J1638"/>
  <c r="J1637"/>
  <c r="J1636"/>
  <c r="J1635"/>
  <c r="J1634"/>
  <c r="J1633"/>
  <c r="J1632"/>
  <c r="J1631"/>
  <c r="J1630"/>
  <c r="J1629"/>
  <c r="J1628"/>
  <c r="J1626"/>
  <c r="J1625"/>
  <c r="J1624"/>
  <c r="J1623"/>
  <c r="J1622"/>
  <c r="J1621"/>
  <c r="J1620"/>
  <c r="J1619"/>
  <c r="J1618"/>
  <c r="J1617"/>
  <c r="J1616"/>
  <c r="J1615"/>
  <c r="J1614"/>
  <c r="J1613"/>
  <c r="J1612"/>
  <c r="J1611"/>
  <c r="J1610"/>
  <c r="J1609"/>
  <c r="J1608"/>
  <c r="J1607"/>
  <c r="J1606"/>
  <c r="J1605"/>
  <c r="J1604"/>
  <c r="J1603"/>
  <c r="J1602"/>
  <c r="J1601"/>
  <c r="J1600"/>
  <c r="J1599"/>
  <c r="J1598"/>
  <c r="J1597"/>
  <c r="J1596"/>
  <c r="J1595"/>
  <c r="J1594"/>
  <c r="J1593"/>
  <c r="J1592"/>
  <c r="J1591"/>
  <c r="J1590"/>
  <c r="J1589"/>
  <c r="J1588"/>
  <c r="J1587"/>
  <c r="J1586"/>
  <c r="J1585"/>
  <c r="J1584"/>
  <c r="J1583"/>
  <c r="J1582"/>
  <c r="J1581"/>
  <c r="J1580"/>
  <c r="J1579"/>
  <c r="J1578"/>
  <c r="J1577"/>
  <c r="J1576"/>
  <c r="J1575"/>
  <c r="J1574"/>
  <c r="J1573"/>
  <c r="J1572"/>
  <c r="J1571"/>
  <c r="J1570"/>
  <c r="J1569"/>
  <c r="J1568"/>
  <c r="J1567"/>
  <c r="J1566"/>
  <c r="J1565"/>
  <c r="J1564"/>
  <c r="J1563"/>
  <c r="J1562"/>
  <c r="J1561"/>
  <c r="J1560"/>
  <c r="J1559"/>
  <c r="J1558"/>
  <c r="J1557"/>
  <c r="J1556"/>
  <c r="J1555"/>
  <c r="J1554"/>
  <c r="H1698"/>
  <c r="H1697"/>
  <c r="H1696"/>
  <c r="H1695"/>
  <c r="H1694"/>
  <c r="H1693"/>
  <c r="H1692"/>
  <c r="H1691"/>
  <c r="H1690"/>
  <c r="H1689"/>
  <c r="H1688"/>
  <c r="H1687"/>
  <c r="H1686"/>
  <c r="H1685"/>
  <c r="H1684"/>
  <c r="H1683"/>
  <c r="H1682"/>
  <c r="H1681"/>
  <c r="H1680"/>
  <c r="H1679"/>
  <c r="H1678"/>
  <c r="H1677"/>
  <c r="H1676"/>
  <c r="H1675"/>
  <c r="H1674"/>
  <c r="H1673"/>
  <c r="H1672"/>
  <c r="H1671"/>
  <c r="H1670"/>
  <c r="H1669"/>
  <c r="H1668"/>
  <c r="H1667"/>
  <c r="H1666"/>
  <c r="H1665"/>
  <c r="H1664"/>
  <c r="H1663"/>
  <c r="H1662"/>
  <c r="H1661"/>
  <c r="H1660"/>
  <c r="H1659"/>
  <c r="H1658"/>
  <c r="H1657"/>
  <c r="H1656"/>
  <c r="H1655"/>
  <c r="H1654"/>
  <c r="H1653"/>
  <c r="H1652"/>
  <c r="H1651"/>
  <c r="H1650"/>
  <c r="H1649"/>
  <c r="H1648"/>
  <c r="H1647"/>
  <c r="H1646"/>
  <c r="H1645"/>
  <c r="H1644"/>
  <c r="H1643"/>
  <c r="H1642"/>
  <c r="H1641"/>
  <c r="H1640"/>
  <c r="H1639"/>
  <c r="H1638"/>
  <c r="H1637"/>
  <c r="H1636"/>
  <c r="H1635"/>
  <c r="H1634"/>
  <c r="H1633"/>
  <c r="H1632"/>
  <c r="H1631"/>
  <c r="H1630"/>
  <c r="H1629"/>
  <c r="H1628"/>
  <c r="H1626"/>
  <c r="H1625"/>
  <c r="H1624"/>
  <c r="H1623"/>
  <c r="H1622"/>
  <c r="H1621"/>
  <c r="H1620"/>
  <c r="H1619"/>
  <c r="H1618"/>
  <c r="H1617"/>
  <c r="H1616"/>
  <c r="H1615"/>
  <c r="H1614"/>
  <c r="H1613"/>
  <c r="H1612"/>
  <c r="H1611"/>
  <c r="H1610"/>
  <c r="H1609"/>
  <c r="H1608"/>
  <c r="H1607"/>
  <c r="H1606"/>
  <c r="H1605"/>
  <c r="H1604"/>
  <c r="H1603"/>
  <c r="H1602"/>
  <c r="H1601"/>
  <c r="H1600"/>
  <c r="H1599"/>
  <c r="H1598"/>
  <c r="H1597"/>
  <c r="H1596"/>
  <c r="H1595"/>
  <c r="H1594"/>
  <c r="H1593"/>
  <c r="H1592"/>
  <c r="H1591"/>
  <c r="H1590"/>
  <c r="H1589"/>
  <c r="H1588"/>
  <c r="H1587"/>
  <c r="H1586"/>
  <c r="H1585"/>
  <c r="H1584"/>
  <c r="H1583"/>
  <c r="H1582"/>
  <c r="H1581"/>
  <c r="H1580"/>
  <c r="H1579"/>
  <c r="H1578"/>
  <c r="H1577"/>
  <c r="H1576"/>
  <c r="H1575"/>
  <c r="H1574"/>
  <c r="H1573"/>
  <c r="H1572"/>
  <c r="H1571"/>
  <c r="H1570"/>
  <c r="H1569"/>
  <c r="H1568"/>
  <c r="H1567"/>
  <c r="H1566"/>
  <c r="H1565"/>
  <c r="H1564"/>
  <c r="H1563"/>
  <c r="H1562"/>
  <c r="H1561"/>
  <c r="H1560"/>
  <c r="H1559"/>
  <c r="H1558"/>
  <c r="H1557"/>
  <c r="H1556"/>
  <c r="H1555"/>
  <c r="H1554"/>
  <c r="J1546"/>
  <c r="J1545"/>
  <c r="J1544"/>
  <c r="J1543"/>
  <c r="J1542"/>
  <c r="J1541"/>
  <c r="J1540"/>
  <c r="J1539"/>
  <c r="J1538"/>
  <c r="J1537"/>
  <c r="J1536"/>
  <c r="J1535"/>
  <c r="J1534"/>
  <c r="H1546"/>
  <c r="H1545"/>
  <c r="H1544"/>
  <c r="H1543"/>
  <c r="H1542"/>
  <c r="H1541"/>
  <c r="H1540"/>
  <c r="H1539"/>
  <c r="H1538"/>
  <c r="H1537"/>
  <c r="H1536"/>
  <c r="H1535"/>
  <c r="H1534"/>
  <c r="J1525"/>
  <c r="J1528" s="1"/>
  <c r="J1766" s="1"/>
  <c r="J1798" s="1"/>
  <c r="H1525"/>
  <c r="H1528" s="1"/>
  <c r="H1766" s="1"/>
  <c r="H1798" s="1"/>
  <c r="J1519"/>
  <c r="J1518"/>
  <c r="J1517"/>
  <c r="J1520" s="1"/>
  <c r="J1765" s="1"/>
  <c r="J1797" s="1"/>
  <c r="H1518"/>
  <c r="H1517"/>
  <c r="H1520" s="1"/>
  <c r="H1765" s="1"/>
  <c r="H1797" s="1"/>
  <c r="J1508"/>
  <c r="J1507"/>
  <c r="J1506"/>
  <c r="J1505"/>
  <c r="J1504"/>
  <c r="J1503"/>
  <c r="J1502"/>
  <c r="J1501"/>
  <c r="J1500"/>
  <c r="J1499"/>
  <c r="J1498"/>
  <c r="J1497"/>
  <c r="J1496"/>
  <c r="J1495"/>
  <c r="J1494"/>
  <c r="J1493"/>
  <c r="J1492"/>
  <c r="J1491"/>
  <c r="J1490"/>
  <c r="J1489"/>
  <c r="J1488"/>
  <c r="J1487"/>
  <c r="J1486"/>
  <c r="J1485"/>
  <c r="J1484"/>
  <c r="J1483"/>
  <c r="J1482"/>
  <c r="J1481"/>
  <c r="J1480"/>
  <c r="J1479"/>
  <c r="J1478"/>
  <c r="J1477"/>
  <c r="J1476"/>
  <c r="J1475"/>
  <c r="J1474"/>
  <c r="J1473"/>
  <c r="J1472"/>
  <c r="J1471"/>
  <c r="J1470"/>
  <c r="J1469"/>
  <c r="J1468"/>
  <c r="J1467"/>
  <c r="J1466"/>
  <c r="J1465"/>
  <c r="J1464"/>
  <c r="J1463"/>
  <c r="J1462"/>
  <c r="J1461"/>
  <c r="J1460"/>
  <c r="J1459"/>
  <c r="J1458"/>
  <c r="J1457"/>
  <c r="J1456"/>
  <c r="J1455"/>
  <c r="J1454"/>
  <c r="H1508"/>
  <c r="H1507"/>
  <c r="H1506"/>
  <c r="H1505"/>
  <c r="H1504"/>
  <c r="H1503"/>
  <c r="H1502"/>
  <c r="H1501"/>
  <c r="H1500"/>
  <c r="H1499"/>
  <c r="H1498"/>
  <c r="H1497"/>
  <c r="H1496"/>
  <c r="H1495"/>
  <c r="H1494"/>
  <c r="H1493"/>
  <c r="H1492"/>
  <c r="H1491"/>
  <c r="H1490"/>
  <c r="H1489"/>
  <c r="H1488"/>
  <c r="H1487"/>
  <c r="H1486"/>
  <c r="H1485"/>
  <c r="H1484"/>
  <c r="H1483"/>
  <c r="H1482"/>
  <c r="H1481"/>
  <c r="H1480"/>
  <c r="H1479"/>
  <c r="H1478"/>
  <c r="H1477"/>
  <c r="H1476"/>
  <c r="H1475"/>
  <c r="H1474"/>
  <c r="H1473"/>
  <c r="H1472"/>
  <c r="H1471"/>
  <c r="H1470"/>
  <c r="H1469"/>
  <c r="H1468"/>
  <c r="H1467"/>
  <c r="H1466"/>
  <c r="H1465"/>
  <c r="H1464"/>
  <c r="H1463"/>
  <c r="H1462"/>
  <c r="H1461"/>
  <c r="H1460"/>
  <c r="H1459"/>
  <c r="H1458"/>
  <c r="H1457"/>
  <c r="H1456"/>
  <c r="H1455"/>
  <c r="H1454"/>
  <c r="J1444"/>
  <c r="J1443"/>
  <c r="J1442"/>
  <c r="J1441"/>
  <c r="J1440"/>
  <c r="J1439"/>
  <c r="J1438"/>
  <c r="J1437"/>
  <c r="J1436"/>
  <c r="J1435"/>
  <c r="J1434"/>
  <c r="J1433"/>
  <c r="J1432"/>
  <c r="J1431"/>
  <c r="J1430"/>
  <c r="J1429"/>
  <c r="J1428"/>
  <c r="J1427"/>
  <c r="J1426"/>
  <c r="J1425"/>
  <c r="J1424"/>
  <c r="J1423"/>
  <c r="J1422"/>
  <c r="J1421"/>
  <c r="J1420"/>
  <c r="J1419"/>
  <c r="J1418"/>
  <c r="J1417"/>
  <c r="J1416"/>
  <c r="J1415"/>
  <c r="J1414"/>
  <c r="J1413"/>
  <c r="J1412"/>
  <c r="J1411"/>
  <c r="J1410"/>
  <c r="J1409"/>
  <c r="J1408"/>
  <c r="J1407"/>
  <c r="J1406"/>
  <c r="J1405"/>
  <c r="J1404"/>
  <c r="J1403"/>
  <c r="J1402"/>
  <c r="J1401"/>
  <c r="J1400"/>
  <c r="J1399"/>
  <c r="J1398"/>
  <c r="J1397"/>
  <c r="J1396"/>
  <c r="J1395"/>
  <c r="J1394"/>
  <c r="J1393"/>
  <c r="J1392"/>
  <c r="J1391"/>
  <c r="J1390"/>
  <c r="J1389"/>
  <c r="J1388"/>
  <c r="J1387"/>
  <c r="J1386"/>
  <c r="J1385"/>
  <c r="J1384"/>
  <c r="J1383"/>
  <c r="J1382"/>
  <c r="J1381"/>
  <c r="J1380"/>
  <c r="J1379"/>
  <c r="J1378"/>
  <c r="J1377"/>
  <c r="J1376"/>
  <c r="J1375"/>
  <c r="J1374"/>
  <c r="J1373"/>
  <c r="J1372"/>
  <c r="J1371"/>
  <c r="J1370"/>
  <c r="J1369"/>
  <c r="J1368"/>
  <c r="J1367"/>
  <c r="J1366"/>
  <c r="J1365"/>
  <c r="J1364"/>
  <c r="J1363"/>
  <c r="J1362"/>
  <c r="J1361"/>
  <c r="J1360"/>
  <c r="J1359"/>
  <c r="J1358"/>
  <c r="J1357"/>
  <c r="J1356"/>
  <c r="J1355"/>
  <c r="J1354"/>
  <c r="J1353"/>
  <c r="J1352"/>
  <c r="J1351"/>
  <c r="J1350"/>
  <c r="J1349"/>
  <c r="J1348"/>
  <c r="J1347"/>
  <c r="J1346"/>
  <c r="J1345"/>
  <c r="J1344"/>
  <c r="J1343"/>
  <c r="J1342"/>
  <c r="J1341"/>
  <c r="J1340"/>
  <c r="J1339"/>
  <c r="J1338"/>
  <c r="J1337"/>
  <c r="J1336"/>
  <c r="J1335"/>
  <c r="J1334"/>
  <c r="J1333"/>
  <c r="J1332"/>
  <c r="J1331"/>
  <c r="J1330"/>
  <c r="J1329"/>
  <c r="J1328"/>
  <c r="J1327"/>
  <c r="J1326"/>
  <c r="J1325"/>
  <c r="J1324"/>
  <c r="J1323"/>
  <c r="J1322"/>
  <c r="J1321"/>
  <c r="J1320"/>
  <c r="J1319"/>
  <c r="J1318"/>
  <c r="J1317"/>
  <c r="J1316"/>
  <c r="J1315"/>
  <c r="J1314"/>
  <c r="J1313"/>
  <c r="J1312"/>
  <c r="J1311"/>
  <c r="J1310"/>
  <c r="J1309"/>
  <c r="J1308"/>
  <c r="J1307"/>
  <c r="J1306"/>
  <c r="J1305"/>
  <c r="J1304"/>
  <c r="J1303"/>
  <c r="J1302"/>
  <c r="J1301"/>
  <c r="J1300"/>
  <c r="J1299"/>
  <c r="J1298"/>
  <c r="J1297"/>
  <c r="J1296"/>
  <c r="J1295"/>
  <c r="J1294"/>
  <c r="J1293"/>
  <c r="J1292"/>
  <c r="J1291"/>
  <c r="J1290"/>
  <c r="H1444"/>
  <c r="H1443"/>
  <c r="H1442"/>
  <c r="H1441"/>
  <c r="H1440"/>
  <c r="H1439"/>
  <c r="H1438"/>
  <c r="H1437"/>
  <c r="H1436"/>
  <c r="H1435"/>
  <c r="H1434"/>
  <c r="H1433"/>
  <c r="H1432"/>
  <c r="H1431"/>
  <c r="H1430"/>
  <c r="H1429"/>
  <c r="H1428"/>
  <c r="H1427"/>
  <c r="H1426"/>
  <c r="H1425"/>
  <c r="H1424"/>
  <c r="H1423"/>
  <c r="H1422"/>
  <c r="H1421"/>
  <c r="H1420"/>
  <c r="H1419"/>
  <c r="H1418"/>
  <c r="H1417"/>
  <c r="H1416"/>
  <c r="H1415"/>
  <c r="H1414"/>
  <c r="H1413"/>
  <c r="H1412"/>
  <c r="H1411"/>
  <c r="H1410"/>
  <c r="H1409"/>
  <c r="H1408"/>
  <c r="H1407"/>
  <c r="H1406"/>
  <c r="H1405"/>
  <c r="H1404"/>
  <c r="H1403"/>
  <c r="H1402"/>
  <c r="H1401"/>
  <c r="H1400"/>
  <c r="H1399"/>
  <c r="H1398"/>
  <c r="H1397"/>
  <c r="H1396"/>
  <c r="H1395"/>
  <c r="H1394"/>
  <c r="H1393"/>
  <c r="H1392"/>
  <c r="H1391"/>
  <c r="H1390"/>
  <c r="H1389"/>
  <c r="H1388"/>
  <c r="H1387"/>
  <c r="H1386"/>
  <c r="H1385"/>
  <c r="H1384"/>
  <c r="H1383"/>
  <c r="H1382"/>
  <c r="H1381"/>
  <c r="H1380"/>
  <c r="H1379"/>
  <c r="H1378"/>
  <c r="H1377"/>
  <c r="H1376"/>
  <c r="H1375"/>
  <c r="H1374"/>
  <c r="H1373"/>
  <c r="H1372"/>
  <c r="H1371"/>
  <c r="H1370"/>
  <c r="H1369"/>
  <c r="H1368"/>
  <c r="H1367"/>
  <c r="H1366"/>
  <c r="H1365"/>
  <c r="H1364"/>
  <c r="H1363"/>
  <c r="H1362"/>
  <c r="H1361"/>
  <c r="H1360"/>
  <c r="H1359"/>
  <c r="H1358"/>
  <c r="H1357"/>
  <c r="H1356"/>
  <c r="H1355"/>
  <c r="H1354"/>
  <c r="H1353"/>
  <c r="H1352"/>
  <c r="H1351"/>
  <c r="H1350"/>
  <c r="H1349"/>
  <c r="H1348"/>
  <c r="H1347"/>
  <c r="H1346"/>
  <c r="H1345"/>
  <c r="H1344"/>
  <c r="H1343"/>
  <c r="H1342"/>
  <c r="H1341"/>
  <c r="H1340"/>
  <c r="H1339"/>
  <c r="H1338"/>
  <c r="H1337"/>
  <c r="H1336"/>
  <c r="H1335"/>
  <c r="H1334"/>
  <c r="H1333"/>
  <c r="H1332"/>
  <c r="H1331"/>
  <c r="H1330"/>
  <c r="H1329"/>
  <c r="H1328"/>
  <c r="H1327"/>
  <c r="H1326"/>
  <c r="H1325"/>
  <c r="H1324"/>
  <c r="H1323"/>
  <c r="H1322"/>
  <c r="H1321"/>
  <c r="H1320"/>
  <c r="H1319"/>
  <c r="H1318"/>
  <c r="H1317"/>
  <c r="H1316"/>
  <c r="H1315"/>
  <c r="H1314"/>
  <c r="H1313"/>
  <c r="H1312"/>
  <c r="H1311"/>
  <c r="H1310"/>
  <c r="H1309"/>
  <c r="H1308"/>
  <c r="H1307"/>
  <c r="H1306"/>
  <c r="H1305"/>
  <c r="H1304"/>
  <c r="H1303"/>
  <c r="H1302"/>
  <c r="H1301"/>
  <c r="H1300"/>
  <c r="H1299"/>
  <c r="H1298"/>
  <c r="H1297"/>
  <c r="H1296"/>
  <c r="H1295"/>
  <c r="H1294"/>
  <c r="H1293"/>
  <c r="H1292"/>
  <c r="H1291"/>
  <c r="H1290"/>
  <c r="J1265"/>
  <c r="J1264"/>
  <c r="J1263"/>
  <c r="J1262"/>
  <c r="J1261"/>
  <c r="J1260"/>
  <c r="J1259"/>
  <c r="J1258"/>
  <c r="J1257"/>
  <c r="J1256"/>
  <c r="J1255"/>
  <c r="J1254"/>
  <c r="J1253"/>
  <c r="J1252"/>
  <c r="J1251"/>
  <c r="J1250"/>
  <c r="J1249"/>
  <c r="J1248"/>
  <c r="J1247"/>
  <c r="J1246"/>
  <c r="J1245"/>
  <c r="J1244"/>
  <c r="J1243"/>
  <c r="J1242"/>
  <c r="J1241"/>
  <c r="J1240"/>
  <c r="J1239"/>
  <c r="J1238"/>
  <c r="J1237"/>
  <c r="J1236"/>
  <c r="J1235"/>
  <c r="J1234"/>
  <c r="J1233"/>
  <c r="J1232"/>
  <c r="J1231"/>
  <c r="J1230"/>
  <c r="J1229"/>
  <c r="J1228"/>
  <c r="J1227"/>
  <c r="H1265"/>
  <c r="H1264"/>
  <c r="H1263"/>
  <c r="H1262"/>
  <c r="H1261"/>
  <c r="H1260"/>
  <c r="H1259"/>
  <c r="H1258"/>
  <c r="H1257"/>
  <c r="H1256"/>
  <c r="H1255"/>
  <c r="H1254"/>
  <c r="H1253"/>
  <c r="H1252"/>
  <c r="H1251"/>
  <c r="H1250"/>
  <c r="H1249"/>
  <c r="H1248"/>
  <c r="H1247"/>
  <c r="H1246"/>
  <c r="H1245"/>
  <c r="H1244"/>
  <c r="H1243"/>
  <c r="H1242"/>
  <c r="H1241"/>
  <c r="H1240"/>
  <c r="H1239"/>
  <c r="H1238"/>
  <c r="H1237"/>
  <c r="H1236"/>
  <c r="H1235"/>
  <c r="H1234"/>
  <c r="H1233"/>
  <c r="H1232"/>
  <c r="H1231"/>
  <c r="H1230"/>
  <c r="H1229"/>
  <c r="H1228"/>
  <c r="H1227"/>
  <c r="J1216"/>
  <c r="J1215"/>
  <c r="J1214"/>
  <c r="J1213"/>
  <c r="J1212"/>
  <c r="J1211"/>
  <c r="J1210"/>
  <c r="J1209"/>
  <c r="J1208"/>
  <c r="J1207"/>
  <c r="J1206"/>
  <c r="J1205"/>
  <c r="J1204"/>
  <c r="J1203"/>
  <c r="J1202"/>
  <c r="J1201"/>
  <c r="J1200"/>
  <c r="J1199"/>
  <c r="J1198"/>
  <c r="J1197"/>
  <c r="J1196"/>
  <c r="J1195"/>
  <c r="J1194"/>
  <c r="J1193"/>
  <c r="J1192"/>
  <c r="J1191"/>
  <c r="J1190"/>
  <c r="J1189"/>
  <c r="J1188"/>
  <c r="J1187"/>
  <c r="J1186"/>
  <c r="J1185"/>
  <c r="J1184"/>
  <c r="J1183"/>
  <c r="J1182"/>
  <c r="J1181"/>
  <c r="J1180"/>
  <c r="J1179"/>
  <c r="J1178"/>
  <c r="J1177"/>
  <c r="J1176"/>
  <c r="J1175"/>
  <c r="J1174"/>
  <c r="J1173"/>
  <c r="J1172"/>
  <c r="J1171"/>
  <c r="J1170"/>
  <c r="J1169"/>
  <c r="J1168"/>
  <c r="J1167"/>
  <c r="J1166"/>
  <c r="J1165"/>
  <c r="J1164"/>
  <c r="J1163"/>
  <c r="J1162"/>
  <c r="J1161"/>
  <c r="J1160"/>
  <c r="J1159"/>
  <c r="J1158"/>
  <c r="J1157"/>
  <c r="J1156"/>
  <c r="J1155"/>
  <c r="J1154"/>
  <c r="J1153"/>
  <c r="J1152"/>
  <c r="J1151"/>
  <c r="J1150"/>
  <c r="J1149"/>
  <c r="J1148"/>
  <c r="J1147"/>
  <c r="J1146"/>
  <c r="J1145"/>
  <c r="J1144"/>
  <c r="J1143"/>
  <c r="J1142"/>
  <c r="J1141"/>
  <c r="J1140"/>
  <c r="J1139"/>
  <c r="J1138"/>
  <c r="J1137"/>
  <c r="J1136"/>
  <c r="J1135"/>
  <c r="J1134"/>
  <c r="H1216"/>
  <c r="H1215"/>
  <c r="H1214"/>
  <c r="H1213"/>
  <c r="H1212"/>
  <c r="H1211"/>
  <c r="H1210"/>
  <c r="H1209"/>
  <c r="H1208"/>
  <c r="H1207"/>
  <c r="H1206"/>
  <c r="H1205"/>
  <c r="H1204"/>
  <c r="H1203"/>
  <c r="H1202"/>
  <c r="H1201"/>
  <c r="H1200"/>
  <c r="H1199"/>
  <c r="H1198"/>
  <c r="H1197"/>
  <c r="H1196"/>
  <c r="H1195"/>
  <c r="H1194"/>
  <c r="H1193"/>
  <c r="H1192"/>
  <c r="H1191"/>
  <c r="H1190"/>
  <c r="H1189"/>
  <c r="H1188"/>
  <c r="H1187"/>
  <c r="H1186"/>
  <c r="H1185"/>
  <c r="H1184"/>
  <c r="H1183"/>
  <c r="H1182"/>
  <c r="H1181"/>
  <c r="H1180"/>
  <c r="H1179"/>
  <c r="H1178"/>
  <c r="H1177"/>
  <c r="H1176"/>
  <c r="H1175"/>
  <c r="H1174"/>
  <c r="H1173"/>
  <c r="H1172"/>
  <c r="H1171"/>
  <c r="H1170"/>
  <c r="H1169"/>
  <c r="H1168"/>
  <c r="H1167"/>
  <c r="H1166"/>
  <c r="H1165"/>
  <c r="H1164"/>
  <c r="H1163"/>
  <c r="H1162"/>
  <c r="H1161"/>
  <c r="H1160"/>
  <c r="H1159"/>
  <c r="H1158"/>
  <c r="H1157"/>
  <c r="H1156"/>
  <c r="H1155"/>
  <c r="H1154"/>
  <c r="H1153"/>
  <c r="H1152"/>
  <c r="H1151"/>
  <c r="H1150"/>
  <c r="H1149"/>
  <c r="H1148"/>
  <c r="H1147"/>
  <c r="H1146"/>
  <c r="H1145"/>
  <c r="H1144"/>
  <c r="H1143"/>
  <c r="H1142"/>
  <c r="H1141"/>
  <c r="H1140"/>
  <c r="H1139"/>
  <c r="H1138"/>
  <c r="H1137"/>
  <c r="H1136"/>
  <c r="H1135"/>
  <c r="H1134"/>
  <c r="J1121"/>
  <c r="J1120"/>
  <c r="J1119"/>
  <c r="J1118"/>
  <c r="J1117"/>
  <c r="J1116"/>
  <c r="J1115"/>
  <c r="J1114"/>
  <c r="J1113"/>
  <c r="J1112"/>
  <c r="J1111"/>
  <c r="J1110"/>
  <c r="J1109"/>
  <c r="J1108"/>
  <c r="J1107"/>
  <c r="J1106"/>
  <c r="J1105"/>
  <c r="J1104"/>
  <c r="J1103"/>
  <c r="J1102"/>
  <c r="J1101"/>
  <c r="J1100"/>
  <c r="J1099"/>
  <c r="H1120"/>
  <c r="H1119"/>
  <c r="H1118"/>
  <c r="H1117"/>
  <c r="H1116"/>
  <c r="H1115"/>
  <c r="H1114"/>
  <c r="H1113"/>
  <c r="H1112"/>
  <c r="H1111"/>
  <c r="H1110"/>
  <c r="H1109"/>
  <c r="H1108"/>
  <c r="H1107"/>
  <c r="H1106"/>
  <c r="H1105"/>
  <c r="H1104"/>
  <c r="H1103"/>
  <c r="H1102"/>
  <c r="H1101"/>
  <c r="H1100"/>
  <c r="H1099"/>
  <c r="J1084"/>
  <c r="J1083"/>
  <c r="J1082"/>
  <c r="J1081"/>
  <c r="J1080"/>
  <c r="J1079"/>
  <c r="J1078"/>
  <c r="J1077"/>
  <c r="J1076"/>
  <c r="J1075"/>
  <c r="J1074"/>
  <c r="J1073"/>
  <c r="J1072"/>
  <c r="J1071"/>
  <c r="J1070"/>
  <c r="J1069"/>
  <c r="J1068"/>
  <c r="J1067"/>
  <c r="J1066"/>
  <c r="J1065"/>
  <c r="J1064"/>
  <c r="J1063"/>
  <c r="J1062"/>
  <c r="J1061"/>
  <c r="J1060"/>
  <c r="J1059"/>
  <c r="J1058"/>
  <c r="J1057"/>
  <c r="J1056"/>
  <c r="J1055"/>
  <c r="J1054"/>
  <c r="J1053"/>
  <c r="J1052"/>
  <c r="J1051"/>
  <c r="J1050"/>
  <c r="J1049"/>
  <c r="J1048"/>
  <c r="J1047"/>
  <c r="J1046"/>
  <c r="J1045"/>
  <c r="J1044"/>
  <c r="J1043"/>
  <c r="J1042"/>
  <c r="J1041"/>
  <c r="J1040"/>
  <c r="J1039"/>
  <c r="J1038"/>
  <c r="J1037"/>
  <c r="J1036"/>
  <c r="J1035"/>
  <c r="J1034"/>
  <c r="J1033"/>
  <c r="J1032"/>
  <c r="J1031"/>
  <c r="J1030"/>
  <c r="J1029"/>
  <c r="J1028"/>
  <c r="J1027"/>
  <c r="J1026"/>
  <c r="J1025"/>
  <c r="J1024"/>
  <c r="J1023"/>
  <c r="J1022"/>
  <c r="J1021"/>
  <c r="J1020"/>
  <c r="J1019"/>
  <c r="J1018"/>
  <c r="J1017"/>
  <c r="J1016"/>
  <c r="J1015"/>
  <c r="J1014"/>
  <c r="J1013"/>
  <c r="J1012"/>
  <c r="J1011"/>
  <c r="J1010"/>
  <c r="J1009"/>
  <c r="J1008"/>
  <c r="J1007"/>
  <c r="J1006"/>
  <c r="J1005"/>
  <c r="J1004"/>
  <c r="J1003"/>
  <c r="J1002"/>
  <c r="J1001"/>
  <c r="J1000"/>
  <c r="J999"/>
  <c r="J998"/>
  <c r="J997"/>
  <c r="J996"/>
  <c r="J995"/>
  <c r="J994"/>
  <c r="J993"/>
  <c r="J992"/>
  <c r="J991"/>
  <c r="J990"/>
  <c r="J989"/>
  <c r="J988"/>
  <c r="J987"/>
  <c r="J986"/>
  <c r="J985"/>
  <c r="J984"/>
  <c r="J983"/>
  <c r="J982"/>
  <c r="J981"/>
  <c r="J980"/>
  <c r="J979"/>
  <c r="J978"/>
  <c r="J977"/>
  <c r="J976"/>
  <c r="J975"/>
  <c r="J974"/>
  <c r="J973"/>
  <c r="J972"/>
  <c r="J971"/>
  <c r="J970"/>
  <c r="J969"/>
  <c r="J968"/>
  <c r="J967"/>
  <c r="J966"/>
  <c r="J965"/>
  <c r="J964"/>
  <c r="J963"/>
  <c r="J962"/>
  <c r="J961"/>
  <c r="J960"/>
  <c r="J959"/>
  <c r="J958"/>
  <c r="J957"/>
  <c r="J956"/>
  <c r="J955"/>
  <c r="J954"/>
  <c r="J953"/>
  <c r="J952"/>
  <c r="J951"/>
  <c r="J950"/>
  <c r="J949"/>
  <c r="J948"/>
  <c r="J947"/>
  <c r="J946"/>
  <c r="J945"/>
  <c r="J944"/>
  <c r="J943"/>
  <c r="J942"/>
  <c r="J941"/>
  <c r="J940"/>
  <c r="J939"/>
  <c r="J938"/>
  <c r="J937"/>
  <c r="J936"/>
  <c r="J935"/>
  <c r="J934"/>
  <c r="J933"/>
  <c r="J932"/>
  <c r="J931"/>
  <c r="J930"/>
  <c r="J929"/>
  <c r="J928"/>
  <c r="J927"/>
  <c r="J926"/>
  <c r="J925"/>
  <c r="J924"/>
  <c r="J923"/>
  <c r="J922"/>
  <c r="J921"/>
  <c r="J920"/>
  <c r="J919"/>
  <c r="J918"/>
  <c r="J917"/>
  <c r="J916"/>
  <c r="J915"/>
  <c r="J914"/>
  <c r="J913"/>
  <c r="J912"/>
  <c r="J911"/>
  <c r="J910"/>
  <c r="J909"/>
  <c r="J908"/>
  <c r="J907"/>
  <c r="J906"/>
  <c r="J905"/>
  <c r="J904"/>
  <c r="J903"/>
  <c r="J902"/>
  <c r="J901"/>
  <c r="J900"/>
  <c r="J899"/>
  <c r="J898"/>
  <c r="J897"/>
  <c r="J896"/>
  <c r="J895"/>
  <c r="J894"/>
  <c r="J893"/>
  <c r="J892"/>
  <c r="J891"/>
  <c r="J890"/>
  <c r="J889"/>
  <c r="J888"/>
  <c r="J887"/>
  <c r="J886"/>
  <c r="J885"/>
  <c r="J884"/>
  <c r="J883"/>
  <c r="J882"/>
  <c r="J881"/>
  <c r="J880"/>
  <c r="J879"/>
  <c r="J878"/>
  <c r="J877"/>
  <c r="J876"/>
  <c r="J875"/>
  <c r="J874"/>
  <c r="J873"/>
  <c r="J872"/>
  <c r="J871"/>
  <c r="J870"/>
  <c r="J869"/>
  <c r="J868"/>
  <c r="J867"/>
  <c r="J866"/>
  <c r="J865"/>
  <c r="J864"/>
  <c r="J863"/>
  <c r="J862"/>
  <c r="J861"/>
  <c r="J860"/>
  <c r="J859"/>
  <c r="J858"/>
  <c r="J857"/>
  <c r="J856"/>
  <c r="J855"/>
  <c r="J854"/>
  <c r="J853"/>
  <c r="J852"/>
  <c r="J851"/>
  <c r="J850"/>
  <c r="J849"/>
  <c r="J848"/>
  <c r="J847"/>
  <c r="J846"/>
  <c r="J845"/>
  <c r="J844"/>
  <c r="J843"/>
  <c r="J842"/>
  <c r="J841"/>
  <c r="J840"/>
  <c r="J839"/>
  <c r="J838"/>
  <c r="J837"/>
  <c r="J836"/>
  <c r="J835"/>
  <c r="J834"/>
  <c r="J833"/>
  <c r="J832"/>
  <c r="J831"/>
  <c r="J830"/>
  <c r="J829"/>
  <c r="J828"/>
  <c r="J827"/>
  <c r="J826"/>
  <c r="J825"/>
  <c r="J824"/>
  <c r="J823"/>
  <c r="J822"/>
  <c r="J821"/>
  <c r="J820"/>
  <c r="J819"/>
  <c r="J818"/>
  <c r="J817"/>
  <c r="J816"/>
  <c r="J815"/>
  <c r="J814"/>
  <c r="J813"/>
  <c r="J812"/>
  <c r="J811"/>
  <c r="J810"/>
  <c r="J809"/>
  <c r="J808"/>
  <c r="J807"/>
  <c r="J806"/>
  <c r="J805"/>
  <c r="J804"/>
  <c r="J803"/>
  <c r="J802"/>
  <c r="J801"/>
  <c r="J800"/>
  <c r="J799"/>
  <c r="J798"/>
  <c r="J797"/>
  <c r="J796"/>
  <c r="J795"/>
  <c r="H1084"/>
  <c r="H1083"/>
  <c r="H1082"/>
  <c r="H1081"/>
  <c r="H1080"/>
  <c r="H1079"/>
  <c r="H1078"/>
  <c r="H1077"/>
  <c r="H1076"/>
  <c r="H1075"/>
  <c r="H1074"/>
  <c r="H1073"/>
  <c r="H1072"/>
  <c r="H1071"/>
  <c r="H1070"/>
  <c r="H1069"/>
  <c r="H1068"/>
  <c r="H1067"/>
  <c r="H1066"/>
  <c r="H1065"/>
  <c r="H1064"/>
  <c r="H1063"/>
  <c r="H1062"/>
  <c r="H1061"/>
  <c r="H1060"/>
  <c r="H1059"/>
  <c r="H1058"/>
  <c r="H1057"/>
  <c r="H1056"/>
  <c r="H1055"/>
  <c r="H1054"/>
  <c r="H1053"/>
  <c r="H1052"/>
  <c r="H1051"/>
  <c r="H1050"/>
  <c r="H1049"/>
  <c r="H1048"/>
  <c r="H1047"/>
  <c r="H1046"/>
  <c r="H1045"/>
  <c r="H1044"/>
  <c r="H1043"/>
  <c r="H1042"/>
  <c r="H1041"/>
  <c r="H1040"/>
  <c r="H1039"/>
  <c r="H1038"/>
  <c r="H1037"/>
  <c r="H1036"/>
  <c r="H1035"/>
  <c r="H1034"/>
  <c r="H1033"/>
  <c r="H1032"/>
  <c r="H1031"/>
  <c r="H1030"/>
  <c r="H1029"/>
  <c r="H1028"/>
  <c r="H1027"/>
  <c r="H1026"/>
  <c r="H1025"/>
  <c r="H1024"/>
  <c r="H1023"/>
  <c r="H1022"/>
  <c r="H1021"/>
  <c r="H1020"/>
  <c r="H1019"/>
  <c r="H1018"/>
  <c r="H1017"/>
  <c r="H1016"/>
  <c r="H1015"/>
  <c r="H1014"/>
  <c r="H1013"/>
  <c r="H1012"/>
  <c r="H1011"/>
  <c r="H1010"/>
  <c r="H1009"/>
  <c r="H1008"/>
  <c r="H1007"/>
  <c r="H1006"/>
  <c r="H1005"/>
  <c r="H1004"/>
  <c r="H1003"/>
  <c r="H1002"/>
  <c r="H1001"/>
  <c r="H1000"/>
  <c r="H999"/>
  <c r="H998"/>
  <c r="H997"/>
  <c r="H996"/>
  <c r="H995"/>
  <c r="H994"/>
  <c r="H993"/>
  <c r="H992"/>
  <c r="H991"/>
  <c r="H990"/>
  <c r="H989"/>
  <c r="H988"/>
  <c r="H987"/>
  <c r="H986"/>
  <c r="H985"/>
  <c r="H984"/>
  <c r="H983"/>
  <c r="H982"/>
  <c r="H981"/>
  <c r="H980"/>
  <c r="H979"/>
  <c r="H978"/>
  <c r="H977"/>
  <c r="H976"/>
  <c r="H975"/>
  <c r="H974"/>
  <c r="H973"/>
  <c r="H972"/>
  <c r="H971"/>
  <c r="H970"/>
  <c r="H969"/>
  <c r="H968"/>
  <c r="H967"/>
  <c r="H966"/>
  <c r="H965"/>
  <c r="H964"/>
  <c r="H963"/>
  <c r="H962"/>
  <c r="H961"/>
  <c r="H960"/>
  <c r="H959"/>
  <c r="H958"/>
  <c r="H957"/>
  <c r="H956"/>
  <c r="H955"/>
  <c r="H954"/>
  <c r="H953"/>
  <c r="H952"/>
  <c r="H951"/>
  <c r="H950"/>
  <c r="H949"/>
  <c r="H948"/>
  <c r="H947"/>
  <c r="H946"/>
  <c r="H945"/>
  <c r="H944"/>
  <c r="H943"/>
  <c r="H942"/>
  <c r="H941"/>
  <c r="H940"/>
  <c r="H939"/>
  <c r="H938"/>
  <c r="H937"/>
  <c r="H936"/>
  <c r="H935"/>
  <c r="H934"/>
  <c r="H933"/>
  <c r="H932"/>
  <c r="H931"/>
  <c r="H930"/>
  <c r="H929"/>
  <c r="H928"/>
  <c r="H927"/>
  <c r="H926"/>
  <c r="H925"/>
  <c r="H924"/>
  <c r="H923"/>
  <c r="H922"/>
  <c r="H921"/>
  <c r="H920"/>
  <c r="H919"/>
  <c r="H918"/>
  <c r="H917"/>
  <c r="H916"/>
  <c r="H915"/>
  <c r="H914"/>
  <c r="H913"/>
  <c r="H912"/>
  <c r="H911"/>
  <c r="H910"/>
  <c r="H909"/>
  <c r="H908"/>
  <c r="H907"/>
  <c r="H906"/>
  <c r="H905"/>
  <c r="H904"/>
  <c r="H903"/>
  <c r="H902"/>
  <c r="H901"/>
  <c r="H900"/>
  <c r="H899"/>
  <c r="H898"/>
  <c r="H897"/>
  <c r="H896"/>
  <c r="H895"/>
  <c r="H894"/>
  <c r="H893"/>
  <c r="H892"/>
  <c r="H891"/>
  <c r="H890"/>
  <c r="H889"/>
  <c r="H888"/>
  <c r="H887"/>
  <c r="H886"/>
  <c r="H885"/>
  <c r="H884"/>
  <c r="H883"/>
  <c r="H882"/>
  <c r="H881"/>
  <c r="H880"/>
  <c r="H879"/>
  <c r="H878"/>
  <c r="H877"/>
  <c r="H876"/>
  <c r="H875"/>
  <c r="H874"/>
  <c r="H873"/>
  <c r="H872"/>
  <c r="H871"/>
  <c r="H870"/>
  <c r="H869"/>
  <c r="H868"/>
  <c r="H867"/>
  <c r="H866"/>
  <c r="H865"/>
  <c r="H864"/>
  <c r="H863"/>
  <c r="H862"/>
  <c r="H861"/>
  <c r="H860"/>
  <c r="H859"/>
  <c r="H858"/>
  <c r="H857"/>
  <c r="H856"/>
  <c r="H855"/>
  <c r="H854"/>
  <c r="H853"/>
  <c r="H852"/>
  <c r="H851"/>
  <c r="H850"/>
  <c r="H849"/>
  <c r="H848"/>
  <c r="H847"/>
  <c r="H846"/>
  <c r="H845"/>
  <c r="H844"/>
  <c r="H843"/>
  <c r="H842"/>
  <c r="H841"/>
  <c r="H840"/>
  <c r="H839"/>
  <c r="H838"/>
  <c r="H837"/>
  <c r="H836"/>
  <c r="H835"/>
  <c r="H834"/>
  <c r="H833"/>
  <c r="H832"/>
  <c r="H831"/>
  <c r="H830"/>
  <c r="H829"/>
  <c r="H828"/>
  <c r="H827"/>
  <c r="H826"/>
  <c r="H825"/>
  <c r="H824"/>
  <c r="H823"/>
  <c r="H822"/>
  <c r="H821"/>
  <c r="H820"/>
  <c r="H819"/>
  <c r="H818"/>
  <c r="H817"/>
  <c r="H816"/>
  <c r="H815"/>
  <c r="H814"/>
  <c r="H813"/>
  <c r="H812"/>
  <c r="H811"/>
  <c r="H810"/>
  <c r="H809"/>
  <c r="H808"/>
  <c r="H807"/>
  <c r="H806"/>
  <c r="H805"/>
  <c r="H804"/>
  <c r="H803"/>
  <c r="H802"/>
  <c r="H801"/>
  <c r="H800"/>
  <c r="H799"/>
  <c r="H798"/>
  <c r="H797"/>
  <c r="H796"/>
  <c r="H795"/>
  <c r="J778"/>
  <c r="J777"/>
  <c r="J776"/>
  <c r="J775"/>
  <c r="J774"/>
  <c r="J773"/>
  <c r="J772"/>
  <c r="J771"/>
  <c r="J770"/>
  <c r="J769"/>
  <c r="J768"/>
  <c r="J767"/>
  <c r="J766"/>
  <c r="J765"/>
  <c r="J764"/>
  <c r="J763"/>
  <c r="J762"/>
  <c r="H778"/>
  <c r="H777"/>
  <c r="H776"/>
  <c r="H775"/>
  <c r="H774"/>
  <c r="H773"/>
  <c r="H772"/>
  <c r="H771"/>
  <c r="H770"/>
  <c r="H769"/>
  <c r="H768"/>
  <c r="H767"/>
  <c r="H766"/>
  <c r="H765"/>
  <c r="H764"/>
  <c r="H763"/>
  <c r="H762"/>
  <c r="J737"/>
  <c r="J736"/>
  <c r="J735"/>
  <c r="J734"/>
  <c r="J733"/>
  <c r="J732"/>
  <c r="J731"/>
  <c r="H736"/>
  <c r="H735"/>
  <c r="H734"/>
  <c r="H733"/>
  <c r="H732"/>
  <c r="H737"/>
  <c r="J719"/>
  <c r="J718"/>
  <c r="J717"/>
  <c r="J716"/>
  <c r="J715"/>
  <c r="J714"/>
  <c r="J713"/>
  <c r="J712"/>
  <c r="J711"/>
  <c r="J710"/>
  <c r="J709"/>
  <c r="J708"/>
  <c r="J707"/>
  <c r="J706"/>
  <c r="J705"/>
  <c r="J704"/>
  <c r="J703"/>
  <c r="J702"/>
  <c r="J701"/>
  <c r="J700"/>
  <c r="J699"/>
  <c r="J698"/>
  <c r="J697"/>
  <c r="J696"/>
  <c r="J695"/>
  <c r="J694"/>
  <c r="J693"/>
  <c r="J692"/>
  <c r="J691"/>
  <c r="J690"/>
  <c r="J689"/>
  <c r="J688"/>
  <c r="J687"/>
  <c r="J686"/>
  <c r="J685"/>
  <c r="J684"/>
  <c r="J683"/>
  <c r="J682"/>
  <c r="J681"/>
  <c r="J680"/>
  <c r="J679"/>
  <c r="J678"/>
  <c r="H719"/>
  <c r="H718"/>
  <c r="H717"/>
  <c r="H716"/>
  <c r="H715"/>
  <c r="H714"/>
  <c r="H713"/>
  <c r="H712"/>
  <c r="H711"/>
  <c r="H710"/>
  <c r="H709"/>
  <c r="H708"/>
  <c r="H707"/>
  <c r="H706"/>
  <c r="H705"/>
  <c r="H704"/>
  <c r="H703"/>
  <c r="H702"/>
  <c r="H701"/>
  <c r="H700"/>
  <c r="H699"/>
  <c r="H698"/>
  <c r="H697"/>
  <c r="H696"/>
  <c r="H695"/>
  <c r="H694"/>
  <c r="H693"/>
  <c r="H692"/>
  <c r="H691"/>
  <c r="H690"/>
  <c r="H689"/>
  <c r="H688"/>
  <c r="H687"/>
  <c r="H686"/>
  <c r="H685"/>
  <c r="H684"/>
  <c r="H683"/>
  <c r="H682"/>
  <c r="H681"/>
  <c r="H680"/>
  <c r="H679"/>
  <c r="H678"/>
  <c r="J649"/>
  <c r="J648"/>
  <c r="J647"/>
  <c r="J646"/>
  <c r="J645"/>
  <c r="J644"/>
  <c r="J643"/>
  <c r="H649"/>
  <c r="H648"/>
  <c r="H647"/>
  <c r="H646"/>
  <c r="H645"/>
  <c r="H644"/>
  <c r="H643"/>
  <c r="J638"/>
  <c r="J637"/>
  <c r="J636"/>
  <c r="J635"/>
  <c r="J634"/>
  <c r="J633"/>
  <c r="J632"/>
  <c r="J631"/>
  <c r="J630"/>
  <c r="J629"/>
  <c r="J628"/>
  <c r="J627"/>
  <c r="J626"/>
  <c r="J625"/>
  <c r="J624"/>
  <c r="J623"/>
  <c r="J622"/>
  <c r="J621"/>
  <c r="J620"/>
  <c r="J619"/>
  <c r="J618"/>
  <c r="J617"/>
  <c r="J616"/>
  <c r="J615"/>
  <c r="J614"/>
  <c r="J613"/>
  <c r="J612"/>
  <c r="J611"/>
  <c r="J610"/>
  <c r="J609"/>
  <c r="J608"/>
  <c r="J607"/>
  <c r="J606"/>
  <c r="J605"/>
  <c r="J604"/>
  <c r="J603"/>
  <c r="J602"/>
  <c r="J601"/>
  <c r="J600"/>
  <c r="J599"/>
  <c r="J598"/>
  <c r="J597"/>
  <c r="J596"/>
  <c r="J595"/>
  <c r="J594"/>
  <c r="J593"/>
  <c r="J592"/>
  <c r="J591"/>
  <c r="J590"/>
  <c r="J589"/>
  <c r="J588"/>
  <c r="J587"/>
  <c r="J586"/>
  <c r="J585"/>
  <c r="J584"/>
  <c r="J583"/>
  <c r="J582"/>
  <c r="J581"/>
  <c r="J580"/>
  <c r="J579"/>
  <c r="J578"/>
  <c r="H637"/>
  <c r="H636"/>
  <c r="H635"/>
  <c r="H634"/>
  <c r="H633"/>
  <c r="H632"/>
  <c r="H631"/>
  <c r="H630"/>
  <c r="H629"/>
  <c r="H628"/>
  <c r="H627"/>
  <c r="H626"/>
  <c r="H625"/>
  <c r="H624"/>
  <c r="H623"/>
  <c r="H622"/>
  <c r="H621"/>
  <c r="H620"/>
  <c r="H619"/>
  <c r="H618"/>
  <c r="H617"/>
  <c r="H616"/>
  <c r="H615"/>
  <c r="H614"/>
  <c r="H613"/>
  <c r="H612"/>
  <c r="H611"/>
  <c r="H610"/>
  <c r="H609"/>
  <c r="H608"/>
  <c r="H607"/>
  <c r="H606"/>
  <c r="H605"/>
  <c r="H604"/>
  <c r="H603"/>
  <c r="H602"/>
  <c r="H601"/>
  <c r="H600"/>
  <c r="H599"/>
  <c r="H598"/>
  <c r="H597"/>
  <c r="H596"/>
  <c r="H595"/>
  <c r="H594"/>
  <c r="H593"/>
  <c r="H592"/>
  <c r="H591"/>
  <c r="H590"/>
  <c r="H589"/>
  <c r="H588"/>
  <c r="H587"/>
  <c r="H586"/>
  <c r="H585"/>
  <c r="H584"/>
  <c r="H583"/>
  <c r="H582"/>
  <c r="H581"/>
  <c r="H580"/>
  <c r="H579"/>
  <c r="H578"/>
  <c r="J532"/>
  <c r="K531"/>
  <c r="K530"/>
  <c r="K529"/>
  <c r="K528"/>
  <c r="K527"/>
  <c r="K526"/>
  <c r="K525"/>
  <c r="K524"/>
  <c r="K523"/>
  <c r="K522"/>
  <c r="K521"/>
  <c r="K520"/>
  <c r="K519"/>
  <c r="K518"/>
  <c r="K517"/>
  <c r="K516"/>
  <c r="K515"/>
  <c r="K514"/>
  <c r="K513"/>
  <c r="K512"/>
  <c r="K511"/>
  <c r="K510"/>
  <c r="K509"/>
  <c r="K508"/>
  <c r="K507"/>
  <c r="K506"/>
  <c r="K505"/>
  <c r="K504"/>
  <c r="K503"/>
  <c r="K502"/>
  <c r="K501"/>
  <c r="K500"/>
  <c r="K499"/>
  <c r="K498"/>
  <c r="K497"/>
  <c r="K496"/>
  <c r="K495"/>
  <c r="K494"/>
  <c r="K2062"/>
  <c r="K2061"/>
  <c r="K2060"/>
  <c r="K2059"/>
  <c r="K2058"/>
  <c r="K2057"/>
  <c r="K2056"/>
  <c r="K2055"/>
  <c r="K2054"/>
  <c r="K2053"/>
  <c r="K2052"/>
  <c r="K2051"/>
  <c r="K2050"/>
  <c r="K2049"/>
  <c r="K2048"/>
  <c r="K2047"/>
  <c r="K2046"/>
  <c r="K2045"/>
  <c r="K2044"/>
  <c r="K2043"/>
  <c r="K2042"/>
  <c r="K2041"/>
  <c r="K2040"/>
  <c r="K2039"/>
  <c r="K2038"/>
  <c r="K2037"/>
  <c r="K2036"/>
  <c r="K2035"/>
  <c r="K2034"/>
  <c r="K2033"/>
  <c r="K2032"/>
  <c r="K2031"/>
  <c r="K2030"/>
  <c r="K2029"/>
  <c r="K2028"/>
  <c r="K2027"/>
  <c r="K2026"/>
  <c r="K2025"/>
  <c r="K2024"/>
  <c r="K2023"/>
  <c r="K2022"/>
  <c r="K2021"/>
  <c r="K2020"/>
  <c r="K2019"/>
  <c r="K2018"/>
  <c r="K2017"/>
  <c r="K2016"/>
  <c r="K2015"/>
  <c r="K2014"/>
  <c r="K2013"/>
  <c r="K2012"/>
  <c r="K2011"/>
  <c r="K2010"/>
  <c r="K2009"/>
  <c r="K2008"/>
  <c r="K2007"/>
  <c r="K2006"/>
  <c r="K2005"/>
  <c r="K2004"/>
  <c r="K2003"/>
  <c r="K2002"/>
  <c r="K2001"/>
  <c r="K2000"/>
  <c r="K1999"/>
  <c r="K1998"/>
  <c r="K1997"/>
  <c r="K1996"/>
  <c r="K1995"/>
  <c r="K1994"/>
  <c r="K1993"/>
  <c r="K1992"/>
  <c r="K1991"/>
  <c r="K1990"/>
  <c r="K1989"/>
  <c r="K1988"/>
  <c r="K1987"/>
  <c r="K1986"/>
  <c r="K1985"/>
  <c r="K1984"/>
  <c r="K1983"/>
  <c r="K1982"/>
  <c r="K1981"/>
  <c r="K1980"/>
  <c r="K1979"/>
  <c r="K1978"/>
  <c r="K1977"/>
  <c r="K1976"/>
  <c r="K1975"/>
  <c r="K1974"/>
  <c r="K1973"/>
  <c r="K1972"/>
  <c r="K1971"/>
  <c r="K1970"/>
  <c r="K1969"/>
  <c r="K1968"/>
  <c r="K1967"/>
  <c r="K1966"/>
  <c r="K1965"/>
  <c r="K1964"/>
  <c r="K1963"/>
  <c r="K1962"/>
  <c r="K1961"/>
  <c r="K1960"/>
  <c r="K1959"/>
  <c r="K1958"/>
  <c r="K1957"/>
  <c r="K1956"/>
  <c r="K1955"/>
  <c r="K1954"/>
  <c r="K1953"/>
  <c r="K1952"/>
  <c r="K1951"/>
  <c r="K1950"/>
  <c r="K1949"/>
  <c r="K1948"/>
  <c r="K1947"/>
  <c r="K1946"/>
  <c r="K1945"/>
  <c r="K1944"/>
  <c r="K1943"/>
  <c r="K1942"/>
  <c r="K1941"/>
  <c r="K1940"/>
  <c r="K1939"/>
  <c r="K1938"/>
  <c r="K1937"/>
  <c r="K1936"/>
  <c r="K1935"/>
  <c r="K1934"/>
  <c r="K1933"/>
  <c r="K1932"/>
  <c r="K1931"/>
  <c r="K1930"/>
  <c r="K1929"/>
  <c r="K1928"/>
  <c r="K1927"/>
  <c r="K1926"/>
  <c r="K1925"/>
  <c r="K1924"/>
  <c r="K1923"/>
  <c r="K1922"/>
  <c r="K1921"/>
  <c r="K1920"/>
  <c r="K1919"/>
  <c r="K1918"/>
  <c r="K1917"/>
  <c r="K1916"/>
  <c r="K1915"/>
  <c r="K1914"/>
  <c r="K1913"/>
  <c r="K1912"/>
  <c r="K1911"/>
  <c r="K1910"/>
  <c r="K1909"/>
  <c r="K1908"/>
  <c r="K1907"/>
  <c r="K1906"/>
  <c r="K1905"/>
  <c r="K1904"/>
  <c r="K1903"/>
  <c r="K1902"/>
  <c r="K1901"/>
  <c r="K1900"/>
  <c r="K1899"/>
  <c r="K1898"/>
  <c r="K1897"/>
  <c r="K1896"/>
  <c r="K1895"/>
  <c r="K1894"/>
  <c r="K1893"/>
  <c r="K1892"/>
  <c r="K1891"/>
  <c r="K1890"/>
  <c r="K1889"/>
  <c r="K1888"/>
  <c r="K1887"/>
  <c r="K1886"/>
  <c r="K1885"/>
  <c r="K1884"/>
  <c r="K1883"/>
  <c r="K1882"/>
  <c r="K1881"/>
  <c r="K1880"/>
  <c r="K1879"/>
  <c r="K1878"/>
  <c r="K1877"/>
  <c r="K1876"/>
  <c r="K1875"/>
  <c r="K1874"/>
  <c r="K1873"/>
  <c r="K1872"/>
  <c r="K1871"/>
  <c r="K1870"/>
  <c r="K1869"/>
  <c r="K1868"/>
  <c r="K1867"/>
  <c r="K1866"/>
  <c r="K1865"/>
  <c r="K1864"/>
  <c r="K1863"/>
  <c r="K1862"/>
  <c r="K1861"/>
  <c r="K1860"/>
  <c r="K1859"/>
  <c r="K1858"/>
  <c r="K1857"/>
  <c r="K1856"/>
  <c r="K1855"/>
  <c r="K1854"/>
  <c r="K1853"/>
  <c r="K1852"/>
  <c r="K1851"/>
  <c r="K1850"/>
  <c r="K1849"/>
  <c r="K1848"/>
  <c r="K1847"/>
  <c r="K1846"/>
  <c r="K1845"/>
  <c r="K1844"/>
  <c r="K1843"/>
  <c r="K1842"/>
  <c r="K1841"/>
  <c r="K1840"/>
  <c r="K1839"/>
  <c r="K1838"/>
  <c r="K1837"/>
  <c r="K1836"/>
  <c r="K1835"/>
  <c r="K1834"/>
  <c r="K1833"/>
  <c r="K1832"/>
  <c r="K1831"/>
  <c r="K1830"/>
  <c r="K1829"/>
  <c r="K1828"/>
  <c r="K1827"/>
  <c r="K1826"/>
  <c r="K1825"/>
  <c r="K1824"/>
  <c r="K1823"/>
  <c r="K1822"/>
  <c r="K1821"/>
  <c r="K1820"/>
  <c r="K1819"/>
  <c r="K1818"/>
  <c r="K1817"/>
  <c r="K1816"/>
  <c r="K1815"/>
  <c r="K1814"/>
  <c r="K1813"/>
  <c r="K1812"/>
  <c r="K1811"/>
  <c r="K1810"/>
  <c r="K1809"/>
  <c r="K1808"/>
  <c r="K1807"/>
  <c r="K1806"/>
  <c r="K1805"/>
  <c r="K1804"/>
  <c r="K1803"/>
  <c r="K1802"/>
  <c r="K1801"/>
  <c r="K1800"/>
  <c r="K1799"/>
  <c r="K1798"/>
  <c r="K1797"/>
  <c r="K1796"/>
  <c r="K1795"/>
  <c r="K1794"/>
  <c r="K1793"/>
  <c r="K1792"/>
  <c r="K1791"/>
  <c r="K1790"/>
  <c r="K1789"/>
  <c r="K1788"/>
  <c r="K1787"/>
  <c r="K1786"/>
  <c r="K1785"/>
  <c r="K1784"/>
  <c r="K1783"/>
  <c r="K1782"/>
  <c r="K1781"/>
  <c r="K1780"/>
  <c r="K1779"/>
  <c r="K1778"/>
  <c r="K1777"/>
  <c r="K1776"/>
  <c r="K1775"/>
  <c r="K1774"/>
  <c r="K1773"/>
  <c r="K1772"/>
  <c r="K1771"/>
  <c r="K1770"/>
  <c r="K1769"/>
  <c r="K1768"/>
  <c r="K1767"/>
  <c r="K1766"/>
  <c r="K1765"/>
  <c r="K1764"/>
  <c r="K1763"/>
  <c r="K1762"/>
  <c r="K1761"/>
  <c r="K1760"/>
  <c r="K1759"/>
  <c r="K1758"/>
  <c r="K1757"/>
  <c r="K1756"/>
  <c r="K1755"/>
  <c r="K1754"/>
  <c r="K1753"/>
  <c r="K1752"/>
  <c r="K1751"/>
  <c r="K1750"/>
  <c r="K1749"/>
  <c r="K1748"/>
  <c r="K1747"/>
  <c r="K1746"/>
  <c r="K1745"/>
  <c r="K1744"/>
  <c r="K1743"/>
  <c r="K1742"/>
  <c r="K1741"/>
  <c r="K1740"/>
  <c r="K1739"/>
  <c r="K1738"/>
  <c r="K1737"/>
  <c r="K1736"/>
  <c r="K1735"/>
  <c r="K1734"/>
  <c r="K1733"/>
  <c r="K1732"/>
  <c r="K1731"/>
  <c r="K1730"/>
  <c r="K1729"/>
  <c r="K1728"/>
  <c r="K1727"/>
  <c r="K1726"/>
  <c r="K1725"/>
  <c r="K1724"/>
  <c r="K1723"/>
  <c r="K1722"/>
  <c r="K1721"/>
  <c r="K1720"/>
  <c r="K1719"/>
  <c r="K1718"/>
  <c r="K1717"/>
  <c r="K1716"/>
  <c r="K1715"/>
  <c r="K1714"/>
  <c r="K1713"/>
  <c r="K1712"/>
  <c r="K1711"/>
  <c r="K1710"/>
  <c r="K1709"/>
  <c r="K1708"/>
  <c r="K1707"/>
  <c r="K1706"/>
  <c r="K1705"/>
  <c r="K1704"/>
  <c r="K1703"/>
  <c r="K1702"/>
  <c r="K1701"/>
  <c r="K1700"/>
  <c r="K1699"/>
  <c r="K1698"/>
  <c r="K1697"/>
  <c r="K1696"/>
  <c r="K1695"/>
  <c r="K1694"/>
  <c r="K1693"/>
  <c r="K1692"/>
  <c r="K1691"/>
  <c r="K1690"/>
  <c r="K1689"/>
  <c r="K1688"/>
  <c r="K1687"/>
  <c r="K1686"/>
  <c r="K1685"/>
  <c r="K1684"/>
  <c r="K1683"/>
  <c r="K1682"/>
  <c r="K1681"/>
  <c r="K1680"/>
  <c r="K1679"/>
  <c r="K1678"/>
  <c r="K1677"/>
  <c r="K1676"/>
  <c r="K1675"/>
  <c r="K1674"/>
  <c r="K1673"/>
  <c r="K1672"/>
  <c r="K1671"/>
  <c r="K1670"/>
  <c r="K1669"/>
  <c r="K1668"/>
  <c r="K1667"/>
  <c r="K1666"/>
  <c r="K1665"/>
  <c r="K1664"/>
  <c r="K1663"/>
  <c r="K1662"/>
  <c r="K1661"/>
  <c r="K1660"/>
  <c r="K1659"/>
  <c r="K1658"/>
  <c r="K1657"/>
  <c r="K1656"/>
  <c r="K1655"/>
  <c r="K1654"/>
  <c r="K1653"/>
  <c r="K1652"/>
  <c r="K1651"/>
  <c r="K1650"/>
  <c r="K1649"/>
  <c r="K1648"/>
  <c r="K1647"/>
  <c r="K1646"/>
  <c r="K1645"/>
  <c r="K1644"/>
  <c r="K1643"/>
  <c r="K1642"/>
  <c r="K1641"/>
  <c r="K1640"/>
  <c r="K1639"/>
  <c r="K1638"/>
  <c r="K1637"/>
  <c r="K1636"/>
  <c r="K1635"/>
  <c r="K1634"/>
  <c r="K1633"/>
  <c r="K1632"/>
  <c r="K1631"/>
  <c r="K1630"/>
  <c r="K1629"/>
  <c r="K1628"/>
  <c r="K1626"/>
  <c r="K1625"/>
  <c r="K1624"/>
  <c r="K1623"/>
  <c r="K1622"/>
  <c r="K1621"/>
  <c r="K1620"/>
  <c r="K1619"/>
  <c r="K1618"/>
  <c r="K1617"/>
  <c r="K1616"/>
  <c r="K1615"/>
  <c r="K1614"/>
  <c r="K1613"/>
  <c r="K1612"/>
  <c r="K1611"/>
  <c r="K1610"/>
  <c r="K1609"/>
  <c r="K1608"/>
  <c r="K1607"/>
  <c r="K1606"/>
  <c r="K1605"/>
  <c r="K1604"/>
  <c r="K1603"/>
  <c r="K1602"/>
  <c r="K1601"/>
  <c r="K1600"/>
  <c r="K1599"/>
  <c r="K1598"/>
  <c r="K1597"/>
  <c r="K1596"/>
  <c r="K1595"/>
  <c r="K1594"/>
  <c r="K1593"/>
  <c r="K1592"/>
  <c r="K1591"/>
  <c r="K1590"/>
  <c r="K1589"/>
  <c r="K1588"/>
  <c r="K1587"/>
  <c r="K1586"/>
  <c r="K1585"/>
  <c r="K1584"/>
  <c r="K1583"/>
  <c r="K1582"/>
  <c r="K1581"/>
  <c r="K1580"/>
  <c r="K1579"/>
  <c r="K1578"/>
  <c r="K1577"/>
  <c r="K1576"/>
  <c r="K1575"/>
  <c r="K1574"/>
  <c r="K1573"/>
  <c r="K1572"/>
  <c r="K1571"/>
  <c r="K1570"/>
  <c r="K1569"/>
  <c r="K1568"/>
  <c r="K1567"/>
  <c r="K1566"/>
  <c r="K1565"/>
  <c r="K1564"/>
  <c r="K1563"/>
  <c r="K1562"/>
  <c r="K1561"/>
  <c r="K1560"/>
  <c r="K1559"/>
  <c r="K1558"/>
  <c r="K1557"/>
  <c r="K1556"/>
  <c r="K1555"/>
  <c r="K1554"/>
  <c r="K1553"/>
  <c r="K1552"/>
  <c r="K1551"/>
  <c r="K1550"/>
  <c r="K1549"/>
  <c r="K1548"/>
  <c r="K1547"/>
  <c r="K1546"/>
  <c r="K1545"/>
  <c r="K1544"/>
  <c r="K1543"/>
  <c r="K1542"/>
  <c r="K1541"/>
  <c r="K1540"/>
  <c r="K1539"/>
  <c r="K1538"/>
  <c r="K1537"/>
  <c r="K1536"/>
  <c r="K1535"/>
  <c r="K1534"/>
  <c r="K1533"/>
  <c r="K1532"/>
  <c r="K1531"/>
  <c r="K1530"/>
  <c r="K1529"/>
  <c r="K1528"/>
  <c r="K1527"/>
  <c r="K1526"/>
  <c r="K1525"/>
  <c r="K1524"/>
  <c r="K1523"/>
  <c r="K1522"/>
  <c r="K1521"/>
  <c r="K1520"/>
  <c r="K1519"/>
  <c r="K1518"/>
  <c r="K1517"/>
  <c r="K1516"/>
  <c r="K1515"/>
  <c r="K1514"/>
  <c r="K1513"/>
  <c r="K1512"/>
  <c r="K1511"/>
  <c r="K1510"/>
  <c r="K1509"/>
  <c r="K1508"/>
  <c r="K1507"/>
  <c r="K1506"/>
  <c r="K1505"/>
  <c r="K1504"/>
  <c r="K1503"/>
  <c r="K1502"/>
  <c r="K1501"/>
  <c r="K1500"/>
  <c r="K1499"/>
  <c r="K1498"/>
  <c r="K1497"/>
  <c r="K1496"/>
  <c r="K1495"/>
  <c r="K1494"/>
  <c r="K1493"/>
  <c r="K1492"/>
  <c r="K1491"/>
  <c r="K1490"/>
  <c r="K1489"/>
  <c r="K1488"/>
  <c r="K1487"/>
  <c r="K1486"/>
  <c r="K1485"/>
  <c r="K1484"/>
  <c r="K1483"/>
  <c r="K1482"/>
  <c r="K1481"/>
  <c r="K1480"/>
  <c r="K1479"/>
  <c r="K1478"/>
  <c r="K1477"/>
  <c r="K1476"/>
  <c r="K1475"/>
  <c r="K1474"/>
  <c r="K1473"/>
  <c r="K1472"/>
  <c r="K1471"/>
  <c r="K1470"/>
  <c r="K1469"/>
  <c r="K1468"/>
  <c r="K1467"/>
  <c r="K1466"/>
  <c r="K1465"/>
  <c r="K1464"/>
  <c r="K1463"/>
  <c r="K1462"/>
  <c r="K1461"/>
  <c r="K1460"/>
  <c r="K1459"/>
  <c r="K1458"/>
  <c r="K1457"/>
  <c r="K1456"/>
  <c r="K1455"/>
  <c r="K1454"/>
  <c r="K1453"/>
  <c r="K1452"/>
  <c r="K1451"/>
  <c r="K1450"/>
  <c r="K1449"/>
  <c r="K1448"/>
  <c r="K1447"/>
  <c r="K1446"/>
  <c r="K1445"/>
  <c r="K1444"/>
  <c r="K1443"/>
  <c r="K1442"/>
  <c r="K1441"/>
  <c r="K1440"/>
  <c r="K1439"/>
  <c r="K1438"/>
  <c r="K1437"/>
  <c r="K1436"/>
  <c r="K1435"/>
  <c r="K1434"/>
  <c r="K1433"/>
  <c r="K1432"/>
  <c r="K1431"/>
  <c r="K1430"/>
  <c r="K1429"/>
  <c r="K1428"/>
  <c r="K1427"/>
  <c r="K1426"/>
  <c r="K1425"/>
  <c r="K1424"/>
  <c r="K1423"/>
  <c r="K1422"/>
  <c r="K1421"/>
  <c r="K1420"/>
  <c r="K1419"/>
  <c r="K1418"/>
  <c r="K1417"/>
  <c r="K1416"/>
  <c r="K1415"/>
  <c r="K1414"/>
  <c r="K1413"/>
  <c r="K1412"/>
  <c r="K1411"/>
  <c r="K1410"/>
  <c r="K1409"/>
  <c r="K1408"/>
  <c r="K1407"/>
  <c r="K1406"/>
  <c r="K1405"/>
  <c r="K1404"/>
  <c r="K1403"/>
  <c r="K1402"/>
  <c r="K1401"/>
  <c r="K1400"/>
  <c r="K1399"/>
  <c r="K1398"/>
  <c r="K1397"/>
  <c r="K1396"/>
  <c r="K1395"/>
  <c r="K1394"/>
  <c r="K1393"/>
  <c r="K1392"/>
  <c r="K1391"/>
  <c r="K1390"/>
  <c r="K1389"/>
  <c r="K1388"/>
  <c r="K1387"/>
  <c r="K1386"/>
  <c r="K1385"/>
  <c r="K1384"/>
  <c r="K1383"/>
  <c r="K1382"/>
  <c r="K1381"/>
  <c r="K1380"/>
  <c r="K1379"/>
  <c r="K1378"/>
  <c r="K1377"/>
  <c r="K1376"/>
  <c r="K1375"/>
  <c r="K1374"/>
  <c r="K1373"/>
  <c r="K1372"/>
  <c r="K1371"/>
  <c r="K1370"/>
  <c r="K1369"/>
  <c r="K1368"/>
  <c r="K1367"/>
  <c r="K1366"/>
  <c r="K1365"/>
  <c r="K1364"/>
  <c r="K1363"/>
  <c r="K1362"/>
  <c r="K1361"/>
  <c r="K1360"/>
  <c r="K1359"/>
  <c r="K1358"/>
  <c r="K1357"/>
  <c r="K1356"/>
  <c r="K1355"/>
  <c r="K1354"/>
  <c r="K1353"/>
  <c r="K1352"/>
  <c r="K1351"/>
  <c r="K1350"/>
  <c r="K1349"/>
  <c r="K1348"/>
  <c r="K1347"/>
  <c r="K1346"/>
  <c r="K1345"/>
  <c r="K1344"/>
  <c r="K1343"/>
  <c r="K1342"/>
  <c r="K1341"/>
  <c r="K1340"/>
  <c r="K1339"/>
  <c r="K1338"/>
  <c r="K1337"/>
  <c r="K1336"/>
  <c r="K1335"/>
  <c r="K1334"/>
  <c r="K1333"/>
  <c r="K1332"/>
  <c r="K1331"/>
  <c r="K1330"/>
  <c r="K1329"/>
  <c r="K1328"/>
  <c r="K1327"/>
  <c r="K1326"/>
  <c r="K1325"/>
  <c r="K1324"/>
  <c r="K1323"/>
  <c r="K1322"/>
  <c r="K1321"/>
  <c r="K1320"/>
  <c r="K1319"/>
  <c r="K1318"/>
  <c r="K1317"/>
  <c r="K1316"/>
  <c r="K1315"/>
  <c r="K1314"/>
  <c r="K1313"/>
  <c r="K1312"/>
  <c r="K1311"/>
  <c r="K1310"/>
  <c r="K1309"/>
  <c r="K1308"/>
  <c r="K1307"/>
  <c r="K1306"/>
  <c r="K1305"/>
  <c r="K1304"/>
  <c r="K1303"/>
  <c r="K1302"/>
  <c r="K1301"/>
  <c r="K1300"/>
  <c r="K1299"/>
  <c r="K1298"/>
  <c r="K1297"/>
  <c r="K1296"/>
  <c r="K1295"/>
  <c r="K1294"/>
  <c r="K1293"/>
  <c r="K1292"/>
  <c r="K1291"/>
  <c r="K1290"/>
  <c r="K1289"/>
  <c r="K1288"/>
  <c r="K1287"/>
  <c r="K1286"/>
  <c r="K1285"/>
  <c r="K1284"/>
  <c r="K1283"/>
  <c r="K1282"/>
  <c r="K1281"/>
  <c r="K1280"/>
  <c r="K1279"/>
  <c r="K1278"/>
  <c r="K1277"/>
  <c r="K1276"/>
  <c r="K1275"/>
  <c r="K1274"/>
  <c r="K1273"/>
  <c r="K1272"/>
  <c r="K1271"/>
  <c r="K1270"/>
  <c r="K1269"/>
  <c r="K1268"/>
  <c r="K1267"/>
  <c r="K1266"/>
  <c r="K1265"/>
  <c r="K1264"/>
  <c r="K1263"/>
  <c r="K1262"/>
  <c r="K1261"/>
  <c r="K1260"/>
  <c r="K1259"/>
  <c r="K1258"/>
  <c r="K1257"/>
  <c r="K1256"/>
  <c r="K1255"/>
  <c r="K1254"/>
  <c r="K1253"/>
  <c r="K1252"/>
  <c r="K1251"/>
  <c r="K1250"/>
  <c r="K1249"/>
  <c r="K1248"/>
  <c r="K1247"/>
  <c r="K1246"/>
  <c r="K1245"/>
  <c r="K1244"/>
  <c r="K1243"/>
  <c r="K1242"/>
  <c r="K1241"/>
  <c r="K1240"/>
  <c r="K1239"/>
  <c r="K1238"/>
  <c r="K1237"/>
  <c r="K1236"/>
  <c r="K1235"/>
  <c r="K1234"/>
  <c r="K1233"/>
  <c r="K1232"/>
  <c r="K1231"/>
  <c r="K1230"/>
  <c r="K1229"/>
  <c r="K1228"/>
  <c r="K1227"/>
  <c r="K1226"/>
  <c r="K1225"/>
  <c r="K1224"/>
  <c r="K1223"/>
  <c r="K1222"/>
  <c r="K1221"/>
  <c r="K1220"/>
  <c r="K1219"/>
  <c r="K1218"/>
  <c r="K1217"/>
  <c r="K1216"/>
  <c r="K1215"/>
  <c r="K1214"/>
  <c r="K1213"/>
  <c r="K1212"/>
  <c r="K1211"/>
  <c r="K1210"/>
  <c r="K1209"/>
  <c r="K1208"/>
  <c r="K1207"/>
  <c r="K1206"/>
  <c r="K1205"/>
  <c r="K1204"/>
  <c r="K1203"/>
  <c r="K1202"/>
  <c r="K1201"/>
  <c r="K1200"/>
  <c r="K1199"/>
  <c r="K1198"/>
  <c r="K1197"/>
  <c r="K1196"/>
  <c r="K1195"/>
  <c r="K1194"/>
  <c r="K1193"/>
  <c r="K1192"/>
  <c r="K1191"/>
  <c r="K1190"/>
  <c r="K1189"/>
  <c r="K1188"/>
  <c r="K1187"/>
  <c r="K1186"/>
  <c r="K1185"/>
  <c r="K1184"/>
  <c r="K1183"/>
  <c r="K1182"/>
  <c r="K1181"/>
  <c r="K1180"/>
  <c r="K1179"/>
  <c r="K1178"/>
  <c r="K1177"/>
  <c r="K1176"/>
  <c r="K1175"/>
  <c r="K1174"/>
  <c r="K1173"/>
  <c r="K1172"/>
  <c r="K1171"/>
  <c r="K1170"/>
  <c r="K1169"/>
  <c r="K1168"/>
  <c r="K1167"/>
  <c r="K1166"/>
  <c r="K1165"/>
  <c r="K1164"/>
  <c r="K1163"/>
  <c r="K1162"/>
  <c r="K1161"/>
  <c r="K1160"/>
  <c r="K1159"/>
  <c r="K1158"/>
  <c r="K1157"/>
  <c r="K1156"/>
  <c r="K1155"/>
  <c r="K1154"/>
  <c r="K1153"/>
  <c r="K1152"/>
  <c r="K1151"/>
  <c r="K1150"/>
  <c r="K1149"/>
  <c r="K1148"/>
  <c r="K1147"/>
  <c r="K1146"/>
  <c r="K1145"/>
  <c r="K1144"/>
  <c r="K1143"/>
  <c r="K1142"/>
  <c r="K1141"/>
  <c r="K1140"/>
  <c r="K1139"/>
  <c r="K1138"/>
  <c r="K1137"/>
  <c r="K1136"/>
  <c r="K1135"/>
  <c r="K1134"/>
  <c r="K1133"/>
  <c r="K1132"/>
  <c r="K1131"/>
  <c r="K1130"/>
  <c r="K1129"/>
  <c r="K1128"/>
  <c r="K1127"/>
  <c r="K1126"/>
  <c r="K1125"/>
  <c r="K1124"/>
  <c r="K1123"/>
  <c r="K1122"/>
  <c r="K1121"/>
  <c r="K1120"/>
  <c r="K1119"/>
  <c r="K1118"/>
  <c r="K1117"/>
  <c r="K1116"/>
  <c r="K1115"/>
  <c r="K1114"/>
  <c r="K1113"/>
  <c r="K1112"/>
  <c r="K1111"/>
  <c r="K1110"/>
  <c r="K1109"/>
  <c r="K1108"/>
  <c r="K1107"/>
  <c r="K1106"/>
  <c r="K1105"/>
  <c r="K1104"/>
  <c r="K1103"/>
  <c r="K1102"/>
  <c r="K1101"/>
  <c r="K1100"/>
  <c r="K1099"/>
  <c r="K1098"/>
  <c r="K1097"/>
  <c r="K1096"/>
  <c r="K1095"/>
  <c r="K1094"/>
  <c r="K1093"/>
  <c r="K1092"/>
  <c r="K1091"/>
  <c r="K1090"/>
  <c r="K1089"/>
  <c r="K1088"/>
  <c r="K1087"/>
  <c r="K1086"/>
  <c r="K1085"/>
  <c r="K1084"/>
  <c r="K1083"/>
  <c r="K1082"/>
  <c r="K1081"/>
  <c r="K1080"/>
  <c r="K1079"/>
  <c r="K1078"/>
  <c r="K1077"/>
  <c r="K1076"/>
  <c r="K1075"/>
  <c r="K1074"/>
  <c r="K1073"/>
  <c r="K1072"/>
  <c r="K1071"/>
  <c r="K1070"/>
  <c r="K1069"/>
  <c r="K1068"/>
  <c r="K1067"/>
  <c r="K1066"/>
  <c r="K1065"/>
  <c r="K1064"/>
  <c r="K1063"/>
  <c r="K1062"/>
  <c r="K1061"/>
  <c r="K1060"/>
  <c r="K1059"/>
  <c r="K1058"/>
  <c r="K1057"/>
  <c r="K1056"/>
  <c r="K1055"/>
  <c r="K1054"/>
  <c r="K1053"/>
  <c r="K1052"/>
  <c r="K1051"/>
  <c r="K1050"/>
  <c r="K1049"/>
  <c r="K1048"/>
  <c r="K1047"/>
  <c r="K1046"/>
  <c r="K1045"/>
  <c r="K1044"/>
  <c r="K1043"/>
  <c r="K1042"/>
  <c r="K1041"/>
  <c r="K1040"/>
  <c r="K1039"/>
  <c r="K1038"/>
  <c r="K1037"/>
  <c r="K1036"/>
  <c r="K1035"/>
  <c r="K1034"/>
  <c r="K1033"/>
  <c r="K1032"/>
  <c r="K1031"/>
  <c r="K1030"/>
  <c r="K1029"/>
  <c r="K1028"/>
  <c r="K1027"/>
  <c r="K1026"/>
  <c r="K1025"/>
  <c r="K1024"/>
  <c r="K1023"/>
  <c r="K1022"/>
  <c r="K1021"/>
  <c r="K1020"/>
  <c r="K1019"/>
  <c r="K1018"/>
  <c r="K1017"/>
  <c r="K1016"/>
  <c r="K1015"/>
  <c r="K1014"/>
  <c r="K1013"/>
  <c r="K1012"/>
  <c r="K1011"/>
  <c r="K1010"/>
  <c r="K1009"/>
  <c r="K1008"/>
  <c r="K1007"/>
  <c r="K1006"/>
  <c r="K1005"/>
  <c r="K1004"/>
  <c r="K1003"/>
  <c r="K1002"/>
  <c r="K1001"/>
  <c r="K1000"/>
  <c r="K999"/>
  <c r="K998"/>
  <c r="K997"/>
  <c r="K996"/>
  <c r="K995"/>
  <c r="K994"/>
  <c r="K993"/>
  <c r="K992"/>
  <c r="K991"/>
  <c r="K990"/>
  <c r="K989"/>
  <c r="K988"/>
  <c r="K987"/>
  <c r="K986"/>
  <c r="K985"/>
  <c r="K984"/>
  <c r="K983"/>
  <c r="K982"/>
  <c r="K981"/>
  <c r="K980"/>
  <c r="K979"/>
  <c r="K978"/>
  <c r="K977"/>
  <c r="K976"/>
  <c r="K975"/>
  <c r="K974"/>
  <c r="K973"/>
  <c r="K972"/>
  <c r="K971"/>
  <c r="K970"/>
  <c r="K969"/>
  <c r="K968"/>
  <c r="K967"/>
  <c r="K966"/>
  <c r="K965"/>
  <c r="K964"/>
  <c r="K963"/>
  <c r="K962"/>
  <c r="K961"/>
  <c r="K960"/>
  <c r="K959"/>
  <c r="K958"/>
  <c r="K957"/>
  <c r="K956"/>
  <c r="K955"/>
  <c r="K954"/>
  <c r="K953"/>
  <c r="K952"/>
  <c r="K951"/>
  <c r="K950"/>
  <c r="K949"/>
  <c r="K948"/>
  <c r="K947"/>
  <c r="K946"/>
  <c r="K945"/>
  <c r="K944"/>
  <c r="K943"/>
  <c r="K942"/>
  <c r="K941"/>
  <c r="K940"/>
  <c r="K939"/>
  <c r="K938"/>
  <c r="K937"/>
  <c r="K936"/>
  <c r="K935"/>
  <c r="K934"/>
  <c r="K933"/>
  <c r="K932"/>
  <c r="K931"/>
  <c r="K930"/>
  <c r="K929"/>
  <c r="K928"/>
  <c r="K927"/>
  <c r="K926"/>
  <c r="K925"/>
  <c r="K924"/>
  <c r="K923"/>
  <c r="K922"/>
  <c r="K921"/>
  <c r="K920"/>
  <c r="K919"/>
  <c r="K918"/>
  <c r="K917"/>
  <c r="K916"/>
  <c r="K915"/>
  <c r="K914"/>
  <c r="K913"/>
  <c r="K912"/>
  <c r="K911"/>
  <c r="K910"/>
  <c r="K909"/>
  <c r="K908"/>
  <c r="K907"/>
  <c r="K906"/>
  <c r="K905"/>
  <c r="K904"/>
  <c r="K903"/>
  <c r="K902"/>
  <c r="K901"/>
  <c r="K900"/>
  <c r="K899"/>
  <c r="K898"/>
  <c r="K897"/>
  <c r="K896"/>
  <c r="K895"/>
  <c r="K894"/>
  <c r="K893"/>
  <c r="K892"/>
  <c r="K891"/>
  <c r="K890"/>
  <c r="K889"/>
  <c r="K888"/>
  <c r="K887"/>
  <c r="K886"/>
  <c r="K885"/>
  <c r="K884"/>
  <c r="K883"/>
  <c r="K882"/>
  <c r="K881"/>
  <c r="K880"/>
  <c r="K879"/>
  <c r="K878"/>
  <c r="K877"/>
  <c r="K876"/>
  <c r="K875"/>
  <c r="K874"/>
  <c r="K873"/>
  <c r="K872"/>
  <c r="K871"/>
  <c r="K870"/>
  <c r="K869"/>
  <c r="K868"/>
  <c r="K867"/>
  <c r="K866"/>
  <c r="K865"/>
  <c r="K864"/>
  <c r="K863"/>
  <c r="K862"/>
  <c r="K861"/>
  <c r="K860"/>
  <c r="K859"/>
  <c r="K858"/>
  <c r="K857"/>
  <c r="K856"/>
  <c r="K855"/>
  <c r="K854"/>
  <c r="K853"/>
  <c r="K852"/>
  <c r="K851"/>
  <c r="K850"/>
  <c r="K849"/>
  <c r="K848"/>
  <c r="K847"/>
  <c r="K846"/>
  <c r="K845"/>
  <c r="K844"/>
  <c r="K843"/>
  <c r="K842"/>
  <c r="K841"/>
  <c r="K840"/>
  <c r="K839"/>
  <c r="K838"/>
  <c r="K837"/>
  <c r="K836"/>
  <c r="K835"/>
  <c r="K834"/>
  <c r="K833"/>
  <c r="K832"/>
  <c r="K831"/>
  <c r="K830"/>
  <c r="K829"/>
  <c r="K828"/>
  <c r="K827"/>
  <c r="K826"/>
  <c r="K825"/>
  <c r="K824"/>
  <c r="K823"/>
  <c r="K822"/>
  <c r="K821"/>
  <c r="K820"/>
  <c r="K819"/>
  <c r="K818"/>
  <c r="K817"/>
  <c r="K816"/>
  <c r="K815"/>
  <c r="K814"/>
  <c r="K813"/>
  <c r="K812"/>
  <c r="K811"/>
  <c r="K810"/>
  <c r="K809"/>
  <c r="K808"/>
  <c r="K807"/>
  <c r="K806"/>
  <c r="K805"/>
  <c r="K804"/>
  <c r="K803"/>
  <c r="K802"/>
  <c r="K801"/>
  <c r="K800"/>
  <c r="K799"/>
  <c r="K798"/>
  <c r="K797"/>
  <c r="K796"/>
  <c r="K795"/>
  <c r="K794"/>
  <c r="K793"/>
  <c r="K792"/>
  <c r="K791"/>
  <c r="K790"/>
  <c r="K789"/>
  <c r="K788"/>
  <c r="K787"/>
  <c r="K786"/>
  <c r="K785"/>
  <c r="K784"/>
  <c r="K783"/>
  <c r="K782"/>
  <c r="K781"/>
  <c r="K780"/>
  <c r="K779"/>
  <c r="K778"/>
  <c r="K777"/>
  <c r="K776"/>
  <c r="K775"/>
  <c r="K774"/>
  <c r="K773"/>
  <c r="K772"/>
  <c r="K771"/>
  <c r="K770"/>
  <c r="K769"/>
  <c r="K768"/>
  <c r="K767"/>
  <c r="K766"/>
  <c r="K765"/>
  <c r="K764"/>
  <c r="K763"/>
  <c r="K762"/>
  <c r="K761"/>
  <c r="K760"/>
  <c r="K759"/>
  <c r="K758"/>
  <c r="K757"/>
  <c r="K756"/>
  <c r="K755"/>
  <c r="K754"/>
  <c r="K753"/>
  <c r="K752"/>
  <c r="K751"/>
  <c r="K750"/>
  <c r="K749"/>
  <c r="K748"/>
  <c r="K747"/>
  <c r="K746"/>
  <c r="K745"/>
  <c r="K744"/>
  <c r="K743"/>
  <c r="K742"/>
  <c r="K741"/>
  <c r="K740"/>
  <c r="K739"/>
  <c r="K738"/>
  <c r="K737"/>
  <c r="K736"/>
  <c r="K735"/>
  <c r="K734"/>
  <c r="K733"/>
  <c r="K732"/>
  <c r="K731"/>
  <c r="K730"/>
  <c r="K729"/>
  <c r="K728"/>
  <c r="K727"/>
  <c r="K726"/>
  <c r="K725"/>
  <c r="K724"/>
  <c r="K723"/>
  <c r="K722"/>
  <c r="K721"/>
  <c r="K720"/>
  <c r="K719"/>
  <c r="K718"/>
  <c r="K717"/>
  <c r="K716"/>
  <c r="K715"/>
  <c r="K714"/>
  <c r="K713"/>
  <c r="K712"/>
  <c r="K711"/>
  <c r="K710"/>
  <c r="K709"/>
  <c r="K708"/>
  <c r="K707"/>
  <c r="K706"/>
  <c r="K705"/>
  <c r="K704"/>
  <c r="K703"/>
  <c r="K702"/>
  <c r="K701"/>
  <c r="K700"/>
  <c r="K699"/>
  <c r="K698"/>
  <c r="K697"/>
  <c r="K696"/>
  <c r="K695"/>
  <c r="K694"/>
  <c r="K693"/>
  <c r="K692"/>
  <c r="K691"/>
  <c r="K690"/>
  <c r="K689"/>
  <c r="K688"/>
  <c r="K687"/>
  <c r="K686"/>
  <c r="K685"/>
  <c r="K684"/>
  <c r="K683"/>
  <c r="K682"/>
  <c r="K681"/>
  <c r="K680"/>
  <c r="K679"/>
  <c r="K678"/>
  <c r="K677"/>
  <c r="K676"/>
  <c r="K675"/>
  <c r="K674"/>
  <c r="K673"/>
  <c r="K672"/>
  <c r="K671"/>
  <c r="K670"/>
  <c r="K669"/>
  <c r="K668"/>
  <c r="K667"/>
  <c r="K666"/>
  <c r="K665"/>
  <c r="K664"/>
  <c r="K663"/>
  <c r="K662"/>
  <c r="K661"/>
  <c r="K660"/>
  <c r="K659"/>
  <c r="K658"/>
  <c r="K657"/>
  <c r="K656"/>
  <c r="K655"/>
  <c r="K654"/>
  <c r="K653"/>
  <c r="K652"/>
  <c r="K651"/>
  <c r="K650"/>
  <c r="K649"/>
  <c r="K648"/>
  <c r="K647"/>
  <c r="K646"/>
  <c r="K645"/>
  <c r="K644"/>
  <c r="K643"/>
  <c r="K642"/>
  <c r="K641"/>
  <c r="K640"/>
  <c r="K639"/>
  <c r="K638"/>
  <c r="K637"/>
  <c r="K636"/>
  <c r="K635"/>
  <c r="K634"/>
  <c r="K633"/>
  <c r="K632"/>
  <c r="K631"/>
  <c r="K630"/>
  <c r="K629"/>
  <c r="K628"/>
  <c r="K627"/>
  <c r="K626"/>
  <c r="K625"/>
  <c r="K624"/>
  <c r="K623"/>
  <c r="K622"/>
  <c r="K621"/>
  <c r="K620"/>
  <c r="K619"/>
  <c r="K618"/>
  <c r="K617"/>
  <c r="K616"/>
  <c r="K615"/>
  <c r="K614"/>
  <c r="K613"/>
  <c r="K612"/>
  <c r="K611"/>
  <c r="K610"/>
  <c r="K609"/>
  <c r="K608"/>
  <c r="K607"/>
  <c r="K606"/>
  <c r="K605"/>
  <c r="K604"/>
  <c r="K603"/>
  <c r="K602"/>
  <c r="K601"/>
  <c r="K600"/>
  <c r="K599"/>
  <c r="K598"/>
  <c r="K597"/>
  <c r="K596"/>
  <c r="K595"/>
  <c r="K594"/>
  <c r="K593"/>
  <c r="K592"/>
  <c r="K591"/>
  <c r="K590"/>
  <c r="K589"/>
  <c r="K588"/>
  <c r="K587"/>
  <c r="K586"/>
  <c r="K585"/>
  <c r="K584"/>
  <c r="K583"/>
  <c r="K582"/>
  <c r="K581"/>
  <c r="K580"/>
  <c r="K579"/>
  <c r="K578"/>
  <c r="K577"/>
  <c r="K576"/>
  <c r="K575"/>
  <c r="K574"/>
  <c r="K573"/>
  <c r="K572"/>
  <c r="K571"/>
  <c r="K570"/>
  <c r="K569"/>
  <c r="K568"/>
  <c r="K567"/>
  <c r="K566"/>
  <c r="K565"/>
  <c r="K564"/>
  <c r="K563"/>
  <c r="K562"/>
  <c r="K561"/>
  <c r="K560"/>
  <c r="K559"/>
  <c r="K558"/>
  <c r="K557"/>
  <c r="K556"/>
  <c r="K555"/>
  <c r="K554"/>
  <c r="K553"/>
  <c r="K552"/>
  <c r="K551"/>
  <c r="K550"/>
  <c r="K549"/>
  <c r="K548"/>
  <c r="K547"/>
  <c r="K546"/>
  <c r="K545"/>
  <c r="K544"/>
  <c r="K543"/>
  <c r="K542"/>
  <c r="K541"/>
  <c r="K540"/>
  <c r="K539"/>
  <c r="K538"/>
  <c r="K537"/>
  <c r="K536"/>
  <c r="K535"/>
  <c r="K534"/>
  <c r="K533"/>
  <c r="K532"/>
  <c r="J573"/>
  <c r="J572"/>
  <c r="J571"/>
  <c r="J570"/>
  <c r="J569"/>
  <c r="J568"/>
  <c r="J567"/>
  <c r="J566"/>
  <c r="J565"/>
  <c r="J564"/>
  <c r="J563"/>
  <c r="J562"/>
  <c r="J561"/>
  <c r="J560"/>
  <c r="J559"/>
  <c r="J558"/>
  <c r="J557"/>
  <c r="J556"/>
  <c r="J555"/>
  <c r="J554"/>
  <c r="J553"/>
  <c r="J552"/>
  <c r="J551"/>
  <c r="J550"/>
  <c r="J549"/>
  <c r="J548"/>
  <c r="J547"/>
  <c r="J546"/>
  <c r="J545"/>
  <c r="J544"/>
  <c r="J543"/>
  <c r="J542"/>
  <c r="J541"/>
  <c r="J540"/>
  <c r="J539"/>
  <c r="J538"/>
  <c r="J537"/>
  <c r="J536"/>
  <c r="J535"/>
  <c r="J534"/>
  <c r="J533"/>
  <c r="J531"/>
  <c r="J530"/>
  <c r="J529"/>
  <c r="J528"/>
  <c r="J527"/>
  <c r="J526"/>
  <c r="J525"/>
  <c r="J524"/>
  <c r="J523"/>
  <c r="J522"/>
  <c r="J521"/>
  <c r="J520"/>
  <c r="J519"/>
  <c r="H573"/>
  <c r="H572"/>
  <c r="H571"/>
  <c r="H570"/>
  <c r="H569"/>
  <c r="H568"/>
  <c r="H567"/>
  <c r="H566"/>
  <c r="H565"/>
  <c r="H564"/>
  <c r="H563"/>
  <c r="H562"/>
  <c r="H561"/>
  <c r="H560"/>
  <c r="H559"/>
  <c r="H558"/>
  <c r="H557"/>
  <c r="H556"/>
  <c r="H555"/>
  <c r="H554"/>
  <c r="H553"/>
  <c r="H552"/>
  <c r="H551"/>
  <c r="H550"/>
  <c r="H549"/>
  <c r="H548"/>
  <c r="H547"/>
  <c r="H546"/>
  <c r="H545"/>
  <c r="H544"/>
  <c r="H543"/>
  <c r="H542"/>
  <c r="H541"/>
  <c r="H540"/>
  <c r="H539"/>
  <c r="H538"/>
  <c r="H537"/>
  <c r="H536"/>
  <c r="H535"/>
  <c r="H534"/>
  <c r="H533"/>
  <c r="H532"/>
  <c r="H531"/>
  <c r="H530"/>
  <c r="H529"/>
  <c r="H528"/>
  <c r="H527"/>
  <c r="H526"/>
  <c r="H525"/>
  <c r="H524"/>
  <c r="H523"/>
  <c r="H522"/>
  <c r="H521"/>
  <c r="H520"/>
  <c r="H519"/>
  <c r="J492"/>
  <c r="J495" s="1"/>
  <c r="J747" s="1"/>
  <c r="J1784" s="1"/>
  <c r="H492"/>
  <c r="H495" s="1"/>
  <c r="H747" s="1"/>
  <c r="H1784" s="1"/>
  <c r="J481"/>
  <c r="H481"/>
  <c r="J484"/>
  <c r="J483"/>
  <c r="J482"/>
  <c r="J480"/>
  <c r="J479"/>
  <c r="J478"/>
  <c r="J477"/>
  <c r="J476"/>
  <c r="J475"/>
  <c r="J474"/>
  <c r="J473"/>
  <c r="J472"/>
  <c r="J471"/>
  <c r="J470"/>
  <c r="J469"/>
  <c r="J468"/>
  <c r="J467"/>
  <c r="J466"/>
  <c r="J465"/>
  <c r="J464"/>
  <c r="J463"/>
  <c r="J462"/>
  <c r="J461"/>
  <c r="J460"/>
  <c r="J459"/>
  <c r="J458"/>
  <c r="J457"/>
  <c r="J456"/>
  <c r="J455"/>
  <c r="J454"/>
  <c r="J453"/>
  <c r="J452"/>
  <c r="J451"/>
  <c r="J450"/>
  <c r="J449"/>
  <c r="J448"/>
  <c r="J447"/>
  <c r="J446"/>
  <c r="J445"/>
  <c r="J444"/>
  <c r="J443"/>
  <c r="J442"/>
  <c r="J441"/>
  <c r="J440"/>
  <c r="J439"/>
  <c r="J438"/>
  <c r="J437"/>
  <c r="J436"/>
  <c r="J435"/>
  <c r="J434"/>
  <c r="J433"/>
  <c r="J432"/>
  <c r="J431"/>
  <c r="J430"/>
  <c r="J429"/>
  <c r="J428"/>
  <c r="J427"/>
  <c r="J426"/>
  <c r="J425"/>
  <c r="J424"/>
  <c r="J423"/>
  <c r="J422"/>
  <c r="J421"/>
  <c r="J420"/>
  <c r="J419"/>
  <c r="J418"/>
  <c r="J417"/>
  <c r="J416"/>
  <c r="J415"/>
  <c r="H483"/>
  <c r="H482"/>
  <c r="H480"/>
  <c r="H479"/>
  <c r="H478"/>
  <c r="H477"/>
  <c r="H476"/>
  <c r="H475"/>
  <c r="H474"/>
  <c r="H473"/>
  <c r="H472"/>
  <c r="H471"/>
  <c r="H470"/>
  <c r="H469"/>
  <c r="H468"/>
  <c r="H467"/>
  <c r="H466"/>
  <c r="H465"/>
  <c r="H464"/>
  <c r="H463"/>
  <c r="H462"/>
  <c r="H461"/>
  <c r="H460"/>
  <c r="H459"/>
  <c r="H458"/>
  <c r="H457"/>
  <c r="H456"/>
  <c r="H455"/>
  <c r="H454"/>
  <c r="H453"/>
  <c r="H452"/>
  <c r="H451"/>
  <c r="H450"/>
  <c r="H449"/>
  <c r="H448"/>
  <c r="H447"/>
  <c r="H446"/>
  <c r="H445"/>
  <c r="H444"/>
  <c r="H443"/>
  <c r="H442"/>
  <c r="H441"/>
  <c r="H440"/>
  <c r="H439"/>
  <c r="H438"/>
  <c r="H437"/>
  <c r="H436"/>
  <c r="H435"/>
  <c r="H434"/>
  <c r="H433"/>
  <c r="H432"/>
  <c r="H431"/>
  <c r="H430"/>
  <c r="H429"/>
  <c r="H428"/>
  <c r="H427"/>
  <c r="H426"/>
  <c r="H425"/>
  <c r="H424"/>
  <c r="H423"/>
  <c r="H422"/>
  <c r="H421"/>
  <c r="H420"/>
  <c r="H419"/>
  <c r="H418"/>
  <c r="H417"/>
  <c r="H416"/>
  <c r="H415"/>
  <c r="J387"/>
  <c r="J386"/>
  <c r="J385"/>
  <c r="J384"/>
  <c r="J383"/>
  <c r="J382"/>
  <c r="J381"/>
  <c r="J380"/>
  <c r="J379"/>
  <c r="J378"/>
  <c r="J377"/>
  <c r="J376"/>
  <c r="H388"/>
  <c r="H387"/>
  <c r="H386"/>
  <c r="H385"/>
  <c r="H384"/>
  <c r="H383"/>
  <c r="H382"/>
  <c r="H381"/>
  <c r="H380"/>
  <c r="H379"/>
  <c r="H378"/>
  <c r="H377"/>
  <c r="H376"/>
  <c r="J361"/>
  <c r="J360"/>
  <c r="J359"/>
  <c r="J358"/>
  <c r="J357"/>
  <c r="J356"/>
  <c r="J355"/>
  <c r="J354"/>
  <c r="J353"/>
  <c r="J352"/>
  <c r="J351"/>
  <c r="J350"/>
  <c r="J349"/>
  <c r="J348"/>
  <c r="J347"/>
  <c r="J346"/>
  <c r="J345"/>
  <c r="J344"/>
  <c r="J343"/>
  <c r="J342"/>
  <c r="J341"/>
  <c r="J340"/>
  <c r="J339"/>
  <c r="J338"/>
  <c r="J337"/>
  <c r="J336"/>
  <c r="J335"/>
  <c r="J334"/>
  <c r="J333"/>
  <c r="J332"/>
  <c r="J331"/>
  <c r="J330"/>
  <c r="J329"/>
  <c r="J328"/>
  <c r="J327"/>
  <c r="J326"/>
  <c r="J325"/>
  <c r="J324"/>
  <c r="J323"/>
  <c r="J322"/>
  <c r="J321"/>
  <c r="J320"/>
  <c r="J319"/>
  <c r="J318"/>
  <c r="J317"/>
  <c r="J316"/>
  <c r="J315"/>
  <c r="J314"/>
  <c r="J313"/>
  <c r="J312"/>
  <c r="J311"/>
  <c r="J310"/>
  <c r="J309"/>
  <c r="J308"/>
  <c r="J307"/>
  <c r="J306"/>
  <c r="J305"/>
  <c r="J304"/>
  <c r="J303"/>
  <c r="J302"/>
  <c r="J301"/>
  <c r="J300"/>
  <c r="J299"/>
  <c r="J298"/>
  <c r="J297"/>
  <c r="J296"/>
  <c r="J295"/>
  <c r="J294"/>
  <c r="J293"/>
  <c r="J292"/>
  <c r="J291"/>
  <c r="J290"/>
  <c r="J289"/>
  <c r="J288"/>
  <c r="J287"/>
  <c r="J286"/>
  <c r="J285"/>
  <c r="J284"/>
  <c r="J283"/>
  <c r="J282"/>
  <c r="J281"/>
  <c r="J280"/>
  <c r="J279"/>
  <c r="J278"/>
  <c r="J277"/>
  <c r="J276"/>
  <c r="J275"/>
  <c r="J274"/>
  <c r="J273"/>
  <c r="J272"/>
  <c r="J271"/>
  <c r="J270"/>
  <c r="J269"/>
  <c r="J268"/>
  <c r="J267"/>
  <c r="J266"/>
  <c r="J265"/>
  <c r="J264"/>
  <c r="J263"/>
  <c r="J262"/>
  <c r="J261"/>
  <c r="J260"/>
  <c r="J259"/>
  <c r="J258"/>
  <c r="J257"/>
  <c r="J256"/>
  <c r="J255"/>
  <c r="J254"/>
  <c r="J253"/>
  <c r="J252"/>
  <c r="J251"/>
  <c r="J250"/>
  <c r="J249"/>
  <c r="J248"/>
  <c r="J247"/>
  <c r="J246"/>
  <c r="J245"/>
  <c r="J244"/>
  <c r="J243"/>
  <c r="J242"/>
  <c r="J241"/>
  <c r="J240"/>
  <c r="J239"/>
  <c r="J238"/>
  <c r="J237"/>
  <c r="J236"/>
  <c r="J235"/>
  <c r="J234"/>
  <c r="J233"/>
  <c r="J232"/>
  <c r="J231"/>
  <c r="J230"/>
  <c r="J229"/>
  <c r="J228"/>
  <c r="J227"/>
  <c r="J226"/>
  <c r="J225"/>
  <c r="J224"/>
  <c r="J223"/>
  <c r="J222"/>
  <c r="J221"/>
  <c r="J220"/>
  <c r="J219"/>
  <c r="J218"/>
  <c r="J217"/>
  <c r="J216"/>
  <c r="J215"/>
  <c r="J214"/>
  <c r="J213"/>
  <c r="J212"/>
  <c r="J211"/>
  <c r="J210"/>
  <c r="J209"/>
  <c r="J208"/>
  <c r="J207"/>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4"/>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2"/>
  <c r="J121"/>
  <c r="J120"/>
  <c r="J119"/>
  <c r="J118"/>
  <c r="J117"/>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H361"/>
  <c r="H360"/>
  <c r="H359"/>
  <c r="H358"/>
  <c r="H357"/>
  <c r="H356"/>
  <c r="H355"/>
  <c r="H354"/>
  <c r="H353"/>
  <c r="H352"/>
  <c r="H351"/>
  <c r="H350"/>
  <c r="H349"/>
  <c r="H348"/>
  <c r="H347"/>
  <c r="H346"/>
  <c r="H345"/>
  <c r="H344"/>
  <c r="H343"/>
  <c r="H342"/>
  <c r="H341"/>
  <c r="H340"/>
  <c r="H339"/>
  <c r="H338"/>
  <c r="H337"/>
  <c r="H336"/>
  <c r="H335"/>
  <c r="H334"/>
  <c r="H333"/>
  <c r="H332"/>
  <c r="H331"/>
  <c r="H330"/>
  <c r="H329"/>
  <c r="H328"/>
  <c r="H327"/>
  <c r="H326"/>
  <c r="H325"/>
  <c r="H324"/>
  <c r="H323"/>
  <c r="H322"/>
  <c r="H321"/>
  <c r="H320"/>
  <c r="H319"/>
  <c r="H318"/>
  <c r="H317"/>
  <c r="H316"/>
  <c r="H315"/>
  <c r="H314"/>
  <c r="H313"/>
  <c r="H312"/>
  <c r="H311"/>
  <c r="H310"/>
  <c r="H309"/>
  <c r="H308"/>
  <c r="H307"/>
  <c r="H306"/>
  <c r="H305"/>
  <c r="H304"/>
  <c r="H303"/>
  <c r="H302"/>
  <c r="H301"/>
  <c r="H300"/>
  <c r="H299"/>
  <c r="H298"/>
  <c r="H297"/>
  <c r="H296"/>
  <c r="H295"/>
  <c r="H294"/>
  <c r="H293"/>
  <c r="H292"/>
  <c r="H291"/>
  <c r="H290"/>
  <c r="H289"/>
  <c r="H288"/>
  <c r="H287"/>
  <c r="H286"/>
  <c r="H285"/>
  <c r="H284"/>
  <c r="H283"/>
  <c r="H282"/>
  <c r="H281"/>
  <c r="H280"/>
  <c r="H279"/>
  <c r="H278"/>
  <c r="H277"/>
  <c r="H276"/>
  <c r="H275"/>
  <c r="H274"/>
  <c r="H273"/>
  <c r="H272"/>
  <c r="H271"/>
  <c r="H270"/>
  <c r="H269"/>
  <c r="H268"/>
  <c r="H267"/>
  <c r="H266"/>
  <c r="H265"/>
  <c r="H264"/>
  <c r="H263"/>
  <c r="H262"/>
  <c r="H261"/>
  <c r="H260"/>
  <c r="H259"/>
  <c r="H258"/>
  <c r="H257"/>
  <c r="H256"/>
  <c r="H255"/>
  <c r="H254"/>
  <c r="H253"/>
  <c r="H252"/>
  <c r="H251"/>
  <c r="H250"/>
  <c r="H249"/>
  <c r="H248"/>
  <c r="H247"/>
  <c r="H246"/>
  <c r="H245"/>
  <c r="H244"/>
  <c r="H243"/>
  <c r="H242"/>
  <c r="H241"/>
  <c r="H240"/>
  <c r="H239"/>
  <c r="H238"/>
  <c r="H237"/>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I11"/>
  <c r="J11" s="1"/>
  <c r="J14"/>
  <c r="J13"/>
  <c r="J12"/>
  <c r="J10"/>
  <c r="J9"/>
  <c r="J8"/>
  <c r="J224" i="87" l="1"/>
  <c r="J300" s="1"/>
  <c r="H1085" i="92"/>
  <c r="J1085"/>
  <c r="J1066" i="88"/>
  <c r="J1078" s="1"/>
  <c r="H1217" i="92"/>
  <c r="J494" i="88"/>
  <c r="J1076" s="1"/>
  <c r="H738" i="92"/>
  <c r="H752" s="1"/>
  <c r="H1789" s="1"/>
  <c r="J738"/>
  <c r="J752" s="1"/>
  <c r="J1789" s="1"/>
  <c r="H485"/>
  <c r="H746" s="1"/>
  <c r="H1783" s="1"/>
  <c r="J485"/>
  <c r="J746" s="1"/>
  <c r="J1783" s="1"/>
  <c r="H720"/>
  <c r="H751" s="1"/>
  <c r="H1788" s="1"/>
  <c r="H1445"/>
  <c r="H1509"/>
  <c r="H1547"/>
  <c r="H1767" s="1"/>
  <c r="H1799" s="1"/>
  <c r="H200" i="87"/>
  <c r="H297" s="1"/>
  <c r="J300" i="93"/>
  <c r="G17" i="75" s="1"/>
  <c r="J574" i="92"/>
  <c r="J748" s="1"/>
  <c r="J1785" s="1"/>
  <c r="J1547"/>
  <c r="J1767" s="1"/>
  <c r="J1799" s="1"/>
  <c r="J1714"/>
  <c r="J1769" s="1"/>
  <c r="J1801" s="1"/>
  <c r="H116" i="87"/>
  <c r="H294" s="1"/>
  <c r="H362" i="92"/>
  <c r="H744" s="1"/>
  <c r="H1781" s="1"/>
  <c r="J720"/>
  <c r="J751" s="1"/>
  <c r="J1788" s="1"/>
  <c r="J1217"/>
  <c r="H1714"/>
  <c r="H1769" s="1"/>
  <c r="H1801" s="1"/>
  <c r="K11"/>
  <c r="J362"/>
  <c r="J744" s="1"/>
  <c r="J1781" s="1"/>
  <c r="H574"/>
  <c r="H748" s="1"/>
  <c r="H1785" s="1"/>
  <c r="J1445"/>
  <c r="J1509"/>
  <c r="J200" i="87"/>
  <c r="J297" s="1"/>
  <c r="H494" i="88"/>
  <c r="H1076" s="1"/>
  <c r="H1066"/>
  <c r="H1078" s="1"/>
  <c r="H300" i="93"/>
  <c r="F17" i="75" s="1"/>
  <c r="H71" i="89"/>
  <c r="F19" i="75" s="1"/>
  <c r="G11"/>
  <c r="H285" i="87"/>
  <c r="H303" s="1"/>
  <c r="J285"/>
  <c r="J303" s="1"/>
  <c r="J116"/>
  <c r="J294" s="1"/>
  <c r="H389" i="92"/>
  <c r="H745" s="1"/>
  <c r="H1782" s="1"/>
  <c r="J389"/>
  <c r="J745" s="1"/>
  <c r="J1782" s="1"/>
  <c r="H1757"/>
  <c r="H1770" s="1"/>
  <c r="H1802" s="1"/>
  <c r="J1757"/>
  <c r="J1770" s="1"/>
  <c r="J1802" s="1"/>
  <c r="H1699"/>
  <c r="H1768" s="1"/>
  <c r="H1800" s="1"/>
  <c r="J1699"/>
  <c r="J1768" s="1"/>
  <c r="J1800" s="1"/>
  <c r="J1266"/>
  <c r="H1266"/>
  <c r="H779"/>
  <c r="H1762" s="1"/>
  <c r="J779"/>
  <c r="J1762" s="1"/>
  <c r="H650"/>
  <c r="H750" s="1"/>
  <c r="H1787" s="1"/>
  <c r="J650"/>
  <c r="J750" s="1"/>
  <c r="J1787" s="1"/>
  <c r="H639"/>
  <c r="H749" s="1"/>
  <c r="H1786" s="1"/>
  <c r="J639"/>
  <c r="J749" s="1"/>
  <c r="J1786" s="1"/>
  <c r="H14"/>
  <c r="H13"/>
  <c r="H12"/>
  <c r="H11"/>
  <c r="H10"/>
  <c r="H9"/>
  <c r="H8"/>
  <c r="J7"/>
  <c r="J16" s="1"/>
  <c r="J743" s="1"/>
  <c r="J1780" s="1"/>
  <c r="H7"/>
  <c r="J306" i="87" l="1"/>
  <c r="G7" i="75" s="1"/>
  <c r="H306" i="87"/>
  <c r="F7" i="75" s="1"/>
  <c r="J1269" i="92"/>
  <c r="J1763" s="1"/>
  <c r="J1795" s="1"/>
  <c r="H1512"/>
  <c r="H1764" s="1"/>
  <c r="H1796" s="1"/>
  <c r="J1080" i="88"/>
  <c r="G15" i="75" s="1"/>
  <c r="H1080" i="88"/>
  <c r="F15" i="75" s="1"/>
  <c r="H1269" i="92"/>
  <c r="H1763" s="1"/>
  <c r="H1795" s="1"/>
  <c r="J1512"/>
  <c r="J1764" s="1"/>
  <c r="J1796" s="1"/>
  <c r="J1794"/>
  <c r="J1791"/>
  <c r="H1794"/>
  <c r="J754"/>
  <c r="H16"/>
  <c r="H743" s="1"/>
  <c r="H1780" s="1"/>
  <c r="H1791" s="1"/>
  <c r="F535"/>
  <c r="H1772" l="1"/>
  <c r="H1804"/>
  <c r="H1807" s="1"/>
  <c r="F5" i="75" s="1"/>
  <c r="H754" i="92"/>
  <c r="J1772"/>
  <c r="J1804"/>
  <c r="J1807" s="1"/>
  <c r="G5" i="75" s="1"/>
  <c r="F1506" i="92"/>
  <c r="F1697"/>
  <c r="F482"/>
  <c r="F481"/>
  <c r="F53"/>
  <c r="F55"/>
  <c r="F59"/>
  <c r="F61"/>
  <c r="F63"/>
  <c r="F65"/>
  <c r="F67"/>
  <c r="F185" i="93"/>
  <c r="F170"/>
  <c r="F163"/>
  <c r="F156"/>
  <c r="F151"/>
  <c r="F145"/>
  <c r="F137"/>
  <c r="F126"/>
  <c r="F111"/>
  <c r="F104"/>
  <c r="F97"/>
  <c r="F91"/>
  <c r="F84"/>
  <c r="F82"/>
  <c r="F80"/>
  <c r="F76"/>
  <c r="F7" i="92"/>
  <c r="F9"/>
  <c r="F11"/>
  <c r="F13"/>
  <c r="F69"/>
  <c r="F71"/>
  <c r="F74"/>
  <c r="F75"/>
  <c r="F78"/>
  <c r="F79"/>
  <c r="F82"/>
  <c r="F83"/>
  <c r="F86"/>
  <c r="F89"/>
  <c r="F90"/>
  <c r="F92"/>
  <c r="F94"/>
  <c r="F96"/>
  <c r="F99"/>
  <c r="F101"/>
  <c r="F103"/>
  <c r="F105"/>
  <c r="F107"/>
  <c r="F109"/>
  <c r="F111"/>
  <c r="F113"/>
  <c r="F115"/>
  <c r="F117"/>
  <c r="F119"/>
  <c r="F121"/>
  <c r="F124"/>
  <c r="F125"/>
  <c r="F126"/>
  <c r="F129"/>
  <c r="F130"/>
  <c r="F131"/>
  <c r="F134"/>
  <c r="F137"/>
  <c r="F140"/>
  <c r="F141"/>
  <c r="F142"/>
  <c r="F145"/>
  <c r="F148"/>
  <c r="F149"/>
  <c r="F150"/>
  <c r="F152"/>
  <c r="F155"/>
  <c r="F157"/>
  <c r="F159"/>
  <c r="F161"/>
  <c r="F163"/>
  <c r="F165"/>
  <c r="F167"/>
  <c r="F169"/>
  <c r="F172"/>
  <c r="F173"/>
  <c r="F174"/>
  <c r="F177"/>
  <c r="F180"/>
  <c r="F181"/>
  <c r="F182"/>
  <c r="F185"/>
  <c r="F188"/>
  <c r="F189"/>
  <c r="F191"/>
  <c r="F194"/>
  <c r="F196"/>
  <c r="F199"/>
  <c r="F201"/>
  <c r="F203"/>
  <c r="F205"/>
  <c r="F207"/>
  <c r="F210"/>
  <c r="F211"/>
  <c r="F212"/>
  <c r="F215"/>
  <c r="F216"/>
  <c r="F219"/>
  <c r="F222"/>
  <c r="F223"/>
  <c r="F226"/>
  <c r="F228"/>
  <c r="F230"/>
  <c r="F232"/>
  <c r="F234"/>
  <c r="F237"/>
  <c r="F238"/>
  <c r="F239"/>
  <c r="F242"/>
  <c r="F243"/>
  <c r="F246"/>
  <c r="F249"/>
  <c r="F250"/>
  <c r="F253"/>
  <c r="F255"/>
  <c r="F257"/>
  <c r="F259"/>
  <c r="F261"/>
  <c r="F264"/>
  <c r="F265"/>
  <c r="F266"/>
  <c r="F269"/>
  <c r="F270"/>
  <c r="F273"/>
  <c r="F276"/>
  <c r="F277"/>
  <c r="F281"/>
  <c r="F283"/>
  <c r="F285"/>
  <c r="F287"/>
  <c r="F290"/>
  <c r="F291"/>
  <c r="F292"/>
  <c r="F295"/>
  <c r="F296"/>
  <c r="F299"/>
  <c r="F302"/>
  <c r="F303"/>
  <c r="F305"/>
  <c r="F308"/>
  <c r="F310"/>
  <c r="F312"/>
  <c r="F314"/>
  <c r="F316"/>
  <c r="F318"/>
  <c r="F321"/>
  <c r="F324"/>
  <c r="F328"/>
  <c r="F329"/>
  <c r="F330"/>
  <c r="F332"/>
  <c r="F334"/>
  <c r="F336"/>
  <c r="F338"/>
  <c r="F340"/>
  <c r="F342"/>
  <c r="F344"/>
  <c r="F346"/>
  <c r="F348"/>
  <c r="F350"/>
  <c r="F352"/>
  <c r="F354"/>
  <c r="F356"/>
  <c r="F358"/>
  <c r="F360"/>
  <c r="F376"/>
  <c r="F378"/>
  <c r="F380"/>
  <c r="F382"/>
  <c r="F384"/>
  <c r="F386"/>
  <c r="F415"/>
  <c r="F418"/>
  <c r="F419"/>
  <c r="F422"/>
  <c r="F425"/>
  <c r="F426"/>
  <c r="F429"/>
  <c r="F430"/>
  <c r="F432"/>
  <c r="F436"/>
  <c r="F437"/>
  <c r="F440"/>
  <c r="F441"/>
  <c r="F445"/>
  <c r="F446"/>
  <c r="F449"/>
  <c r="F450"/>
  <c r="F453"/>
  <c r="F454"/>
  <c r="F457"/>
  <c r="F458"/>
  <c r="F461"/>
  <c r="F462"/>
  <c r="F465"/>
  <c r="F466"/>
  <c r="F469"/>
  <c r="F470"/>
  <c r="F473"/>
  <c r="F474"/>
  <c r="F477"/>
  <c r="F478"/>
  <c r="F492"/>
  <c r="F519"/>
  <c r="F532"/>
  <c r="F534"/>
  <c r="F537"/>
  <c r="F539"/>
  <c r="F541"/>
  <c r="F543"/>
  <c r="F545"/>
  <c r="F547"/>
  <c r="F549"/>
  <c r="F551"/>
  <c r="F553"/>
  <c r="F555"/>
  <c r="F557"/>
  <c r="F559"/>
  <c r="F562"/>
  <c r="F563"/>
  <c r="F565"/>
  <c r="F567"/>
  <c r="F569"/>
  <c r="F571"/>
  <c r="F578"/>
  <c r="F580"/>
  <c r="F582"/>
  <c r="F584"/>
  <c r="F586"/>
  <c r="F588"/>
  <c r="F590"/>
  <c r="F592"/>
  <c r="F594"/>
  <c r="F596"/>
  <c r="F598"/>
  <c r="F600"/>
  <c r="F602"/>
  <c r="F604"/>
  <c r="F606"/>
  <c r="F608"/>
  <c r="F610"/>
  <c r="F612"/>
  <c r="F614"/>
  <c r="F616"/>
  <c r="F618"/>
  <c r="F620"/>
  <c r="F622"/>
  <c r="F624"/>
  <c r="F626"/>
  <c r="F628"/>
  <c r="F630"/>
  <c r="F632"/>
  <c r="F634"/>
  <c r="F636"/>
  <c r="F643"/>
  <c r="F645"/>
  <c r="F647"/>
  <c r="F678"/>
  <c r="F681"/>
  <c r="F710"/>
  <c r="F717"/>
  <c r="F732"/>
  <c r="F733"/>
  <c r="F735"/>
  <c r="F762"/>
  <c r="F764"/>
  <c r="F766"/>
  <c r="F768"/>
  <c r="F770"/>
  <c r="F772"/>
  <c r="F774"/>
  <c r="F776"/>
  <c r="F795"/>
  <c r="F805"/>
  <c r="F814"/>
  <c r="F823"/>
  <c r="F833"/>
  <c r="F843"/>
  <c r="F853"/>
  <c r="F862"/>
  <c r="F871"/>
  <c r="F881"/>
  <c r="F891"/>
  <c r="F901"/>
  <c r="F911"/>
  <c r="F921"/>
  <c r="F930"/>
  <c r="F939"/>
  <c r="F948"/>
  <c r="F956"/>
  <c r="F964"/>
  <c r="F973"/>
  <c r="F982"/>
  <c r="F990"/>
  <c r="F1000"/>
  <c r="F1010"/>
  <c r="F1019"/>
  <c r="F1028"/>
  <c r="F1037"/>
  <c r="F1047"/>
  <c r="F1056"/>
  <c r="F1064"/>
  <c r="F1073"/>
  <c r="F1082"/>
  <c r="F1099"/>
  <c r="F1109"/>
  <c r="F1119"/>
  <c r="F1134"/>
  <c r="F1141"/>
  <c r="F1148"/>
  <c r="F1155"/>
  <c r="F1160"/>
  <c r="F1161"/>
  <c r="F1162"/>
  <c r="F1163"/>
  <c r="F1168"/>
  <c r="F1169"/>
  <c r="F1177"/>
  <c r="F1185"/>
  <c r="F1192"/>
  <c r="F1200"/>
  <c r="F1207"/>
  <c r="F1214"/>
  <c r="F1227"/>
  <c r="F1233"/>
  <c r="F1239"/>
  <c r="F1245"/>
  <c r="F1251"/>
  <c r="F1257"/>
  <c r="F1263"/>
  <c r="F1290"/>
  <c r="F1298"/>
  <c r="F1306"/>
  <c r="F1314"/>
  <c r="F1321"/>
  <c r="F1328"/>
  <c r="F1335"/>
  <c r="F1341"/>
  <c r="F1348"/>
  <c r="F1355"/>
  <c r="F1363"/>
  <c r="F1370"/>
  <c r="F1378"/>
  <c r="F1386"/>
  <c r="F1394"/>
  <c r="F1402"/>
  <c r="F1410"/>
  <c r="F1418"/>
  <c r="F1426"/>
  <c r="F1434"/>
  <c r="F1442"/>
  <c r="F1454"/>
  <c r="F1457"/>
  <c r="F1460"/>
  <c r="F1462"/>
  <c r="F1469"/>
  <c r="F1472"/>
  <c r="F1475"/>
  <c r="F1479"/>
  <c r="F1483"/>
  <c r="F1486"/>
  <c r="F1489"/>
  <c r="F1494"/>
  <c r="F1499"/>
  <c r="F1504"/>
  <c r="F1517"/>
  <c r="F1520" s="1"/>
  <c r="F1765" s="1"/>
  <c r="F1797" s="1"/>
  <c r="F1525"/>
  <c r="F1528" s="1"/>
  <c r="F1766" s="1"/>
  <c r="F1798" s="1"/>
  <c r="F1534"/>
  <c r="F1535"/>
  <c r="F1538"/>
  <c r="F1539"/>
  <c r="F1542"/>
  <c r="F1544"/>
  <c r="F1554"/>
  <c r="F1557"/>
  <c r="F1560"/>
  <c r="F1576"/>
  <c r="F1579"/>
  <c r="F1592"/>
  <c r="F1595"/>
  <c r="F1608"/>
  <c r="F1621"/>
  <c r="F1624"/>
  <c r="F1625"/>
  <c r="F1626"/>
  <c r="F1628"/>
  <c r="F1631"/>
  <c r="F1632"/>
  <c r="F1633"/>
  <c r="F1636"/>
  <c r="F1637"/>
  <c r="F1638"/>
  <c r="F1640"/>
  <c r="F1646"/>
  <c r="F1649"/>
  <c r="F1652"/>
  <c r="F1655"/>
  <c r="F1658"/>
  <c r="F1661"/>
  <c r="F1664"/>
  <c r="F1667"/>
  <c r="F1670"/>
  <c r="F1673"/>
  <c r="F1674"/>
  <c r="F1675"/>
  <c r="F1676"/>
  <c r="F1677"/>
  <c r="F1680"/>
  <c r="F1683"/>
  <c r="F1686"/>
  <c r="F1689"/>
  <c r="F1692"/>
  <c r="F1695"/>
  <c r="F1703"/>
  <c r="F1705"/>
  <c r="F1707"/>
  <c r="F1709"/>
  <c r="F1711"/>
  <c r="F1720"/>
  <c r="F1723"/>
  <c r="F1725"/>
  <c r="F1727"/>
  <c r="F1732"/>
  <c r="F1733"/>
  <c r="F1735"/>
  <c r="F1737"/>
  <c r="F1739"/>
  <c r="F1741"/>
  <c r="F1744"/>
  <c r="F1746"/>
  <c r="F1748"/>
  <c r="F1750"/>
  <c r="F1752"/>
  <c r="F1754"/>
  <c r="F1085" l="1"/>
  <c r="F300" i="93"/>
  <c r="E17" i="75" s="1"/>
  <c r="F495" i="92"/>
  <c r="F747" s="1"/>
  <c r="F1784" s="1"/>
  <c r="F1699"/>
  <c r="F485"/>
  <c r="F746" s="1"/>
  <c r="F1783" s="1"/>
  <c r="F1445"/>
  <c r="F779"/>
  <c r="F1762" s="1"/>
  <c r="F1794" s="1"/>
  <c r="F1714"/>
  <c r="F1769" s="1"/>
  <c r="F1801" s="1"/>
  <c r="F1122"/>
  <c r="F1547"/>
  <c r="F1767" s="1"/>
  <c r="F1799" s="1"/>
  <c r="F720"/>
  <c r="F751" s="1"/>
  <c r="F1788" s="1"/>
  <c r="F362"/>
  <c r="F744" s="1"/>
  <c r="F1781" s="1"/>
  <c r="F1217"/>
  <c r="F738"/>
  <c r="F752" s="1"/>
  <c r="F1789" s="1"/>
  <c r="F574"/>
  <c r="F748" s="1"/>
  <c r="F1785" s="1"/>
  <c r="F1757"/>
  <c r="F1770" s="1"/>
  <c r="F1802" s="1"/>
  <c r="F1509"/>
  <c r="F1266"/>
  <c r="F639"/>
  <c r="F749" s="1"/>
  <c r="F1786" s="1"/>
  <c r="F1768"/>
  <c r="F1800" s="1"/>
  <c r="F650"/>
  <c r="F750" s="1"/>
  <c r="F1787" s="1"/>
  <c r="F389"/>
  <c r="F745" s="1"/>
  <c r="F1782" s="1"/>
  <c r="F16"/>
  <c r="F743" s="1"/>
  <c r="F1780" s="1"/>
  <c r="G1370" i="84"/>
  <c r="G1369"/>
  <c r="G1368"/>
  <c r="G1367"/>
  <c r="G1355"/>
  <c r="G1354"/>
  <c r="G1353"/>
  <c r="G1352"/>
  <c r="G1351"/>
  <c r="G1350"/>
  <c r="G1349"/>
  <c r="G1210"/>
  <c r="G1209"/>
  <c r="G1208"/>
  <c r="G1207"/>
  <c r="G1204"/>
  <c r="H1370" l="1"/>
  <c r="H1367"/>
  <c r="H1369"/>
  <c r="H1368"/>
  <c r="F1512" i="92"/>
  <c r="F1764" s="1"/>
  <c r="F1796" s="1"/>
  <c r="F1269"/>
  <c r="F1763" s="1"/>
  <c r="F1795" s="1"/>
  <c r="F1791"/>
  <c r="F754"/>
  <c r="H1384" i="84" l="1"/>
  <c r="H1838" s="1"/>
  <c r="H1847" s="1"/>
  <c r="G13" i="75"/>
  <c r="F1804" i="92"/>
  <c r="F1807" s="1"/>
  <c r="E5" i="75" s="1"/>
  <c r="F1772" i="92"/>
  <c r="F11" i="75" l="1"/>
  <c r="F1063" i="88" l="1"/>
  <c r="F1060"/>
  <c r="F1057"/>
  <c r="F1054"/>
  <c r="F1051"/>
  <c r="F1050"/>
  <c r="F1047"/>
  <c r="F1046"/>
  <c r="F1045"/>
  <c r="F1043"/>
  <c r="F1042"/>
  <c r="F1041"/>
  <c r="F1040"/>
  <c r="F1039"/>
  <c r="F1038"/>
  <c r="F1037"/>
  <c r="F1036"/>
  <c r="F1035"/>
  <c r="F1032"/>
  <c r="F1018"/>
  <c r="F1006"/>
  <c r="F1003"/>
  <c r="F1000"/>
  <c r="F997"/>
  <c r="F994"/>
  <c r="F991"/>
  <c r="F988"/>
  <c r="F983"/>
  <c r="F980"/>
  <c r="F977"/>
  <c r="F974"/>
  <c r="F971"/>
  <c r="F968"/>
  <c r="F961"/>
  <c r="F955"/>
  <c r="F949"/>
  <c r="F943"/>
  <c r="F937"/>
  <c r="F931"/>
  <c r="F925"/>
  <c r="F919"/>
  <c r="F913"/>
  <c r="F908"/>
  <c r="F907"/>
  <c r="F899"/>
  <c r="F892"/>
  <c r="F870"/>
  <c r="F745"/>
  <c r="F738"/>
  <c r="F627"/>
  <c r="F492"/>
  <c r="F488"/>
  <c r="F485"/>
  <c r="F482"/>
  <c r="F481"/>
  <c r="F479"/>
  <c r="F478"/>
  <c r="F475"/>
  <c r="F472"/>
  <c r="F468"/>
  <c r="F464"/>
  <c r="F463"/>
  <c r="F460"/>
  <c r="F459"/>
  <c r="F458"/>
  <c r="F457"/>
  <c r="F456"/>
  <c r="F453"/>
  <c r="F427"/>
  <c r="F426"/>
  <c r="F425"/>
  <c r="F424"/>
  <c r="F420"/>
  <c r="F409"/>
  <c r="F404"/>
  <c r="F399"/>
  <c r="F379"/>
  <c r="F366"/>
  <c r="F353"/>
  <c r="F340"/>
  <c r="F325"/>
  <c r="F298"/>
  <c r="F271"/>
  <c r="F244"/>
  <c r="F212"/>
  <c r="F185"/>
  <c r="F182"/>
  <c r="F179"/>
  <c r="F176"/>
  <c r="F172"/>
  <c r="F168"/>
  <c r="F165"/>
  <c r="F162"/>
  <c r="F158"/>
  <c r="F155"/>
  <c r="F152"/>
  <c r="F149"/>
  <c r="F146"/>
  <c r="F143"/>
  <c r="F140"/>
  <c r="F137"/>
  <c r="F134"/>
  <c r="F131"/>
  <c r="F127"/>
  <c r="F117"/>
  <c r="F112"/>
  <c r="F106"/>
  <c r="F92"/>
  <c r="F86"/>
  <c r="F494" l="1"/>
  <c r="F1076" s="1"/>
  <c r="F1066"/>
  <c r="F1078" s="1"/>
  <c r="F1080" l="1"/>
  <c r="E15" i="75" s="1"/>
  <c r="F69" i="89"/>
  <c r="F67"/>
  <c r="F61"/>
  <c r="F59"/>
  <c r="F71" l="1"/>
  <c r="E19" i="75" s="1"/>
  <c r="F227" i="87" l="1"/>
  <c r="F285" s="1"/>
  <c r="F200" l="1"/>
  <c r="F297" s="1"/>
  <c r="F116"/>
  <c r="F294" s="1"/>
  <c r="F303"/>
  <c r="F224"/>
  <c r="F300" s="1"/>
  <c r="F306" l="1"/>
  <c r="E7" i="75" s="1"/>
  <c r="B275" i="85"/>
  <c r="A275"/>
  <c r="B274"/>
  <c r="B273"/>
  <c r="B272"/>
  <c r="E13" i="75" l="1"/>
  <c r="F1384" i="84"/>
  <c r="F1838" s="1"/>
  <c r="F1847" s="1"/>
  <c r="F13" i="75" l="1"/>
  <c r="E11"/>
  <c r="G9" l="1"/>
  <c r="G25" s="1"/>
  <c r="G27" s="1"/>
  <c r="G29" s="1"/>
  <c r="F9" l="1"/>
  <c r="F25" s="1"/>
  <c r="F27" s="1"/>
  <c r="F29" s="1"/>
  <c r="E9"/>
  <c r="E25" s="1"/>
  <c r="E27" l="1"/>
  <c r="E29" s="1"/>
</calcChain>
</file>

<file path=xl/sharedStrings.xml><?xml version="1.0" encoding="utf-8"?>
<sst xmlns="http://schemas.openxmlformats.org/spreadsheetml/2006/main" count="8445" uniqueCount="3492">
  <si>
    <t>1.</t>
  </si>
  <si>
    <t>kom</t>
  </si>
  <si>
    <t>2.</t>
  </si>
  <si>
    <t>3.</t>
  </si>
  <si>
    <t>4.</t>
  </si>
  <si>
    <t>5.</t>
  </si>
  <si>
    <t>m2</t>
  </si>
  <si>
    <t>m3</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</si>
  <si>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</si>
  <si>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</si>
  <si>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</si>
  <si>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</si>
  <si>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</si>
  <si>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</si>
  <si>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</si>
  <si>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</si>
  <si>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</si>
  <si>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</si>
  <si>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</si>
  <si>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</si>
  <si>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</si>
  <si>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</si>
  <si>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</si>
  <si>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</si>
  <si>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</si>
  <si>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</si>
  <si>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</si>
  <si>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</si>
  <si>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</si>
  <si>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</si>
  <si>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</si>
  <si>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</si>
  <si>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</si>
  <si>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II</t>
  </si>
  <si>
    <t xml:space="preserve"> </t>
  </si>
  <si>
    <t>RADOVI RUŠENJA I DEMONTAŽA</t>
  </si>
  <si>
    <t>Opći uvjeti i napomene</t>
  </si>
  <si>
    <t>Pri izvedbi zemljanih radova moraju se u potpunosti primjenjivati postojeći propisi - Pravilnik o zaštiti na radu u građevinarstvu, Građevinske norme i HTZ propisi.</t>
  </si>
  <si>
    <t>Jediničnom cijenom obuhvaćeno je:</t>
  </si>
  <si>
    <t xml:space="preserve"> - sav rad i materijal;</t>
  </si>
  <si>
    <t xml:space="preserve"> - svi prijenosi i prijevozi;</t>
  </si>
  <si>
    <t xml:space="preserve"> - sva potrebna priručna sredstva za izvođenje radova;</t>
  </si>
  <si>
    <t xml:space="preserve"> - potrebne radne skele i platforme;</t>
  </si>
  <si>
    <t xml:space="preserve"> - sva podupiranja i razupiranja ako su potrebna;</t>
  </si>
  <si>
    <t xml:space="preserve"> - zaštitne mjere kod eventualne pojave vode;</t>
  </si>
  <si>
    <t xml:space="preserve"> - održavanje čistoće na vanjskim putevima kroz koje prolazi transport ruševina sa gradilišta.</t>
  </si>
  <si>
    <t>Obračun iskopanih i nasutih količina vršiti u sraslom stanju materijala, a prema postojećim normama GN. Sve koeficijente zbijenosti i rastresitosti obračunati u jediničnoj cijeni radova.</t>
  </si>
  <si>
    <t>a) veličine do 2 m2</t>
  </si>
  <si>
    <t>b) veličine od 2 do 4 m2</t>
  </si>
  <si>
    <t>RADOVI RUŠENJA I DEMONTAŽA UKUPNO:</t>
  </si>
  <si>
    <t>A 1.</t>
  </si>
  <si>
    <t>Rušenje postojećih dijelova temelja koji nisu presudni za konstruktivnu stabilnost zgrade sa utovarom i odvozom na deponij. Obračun po m3.</t>
  </si>
  <si>
    <t>TEMELJI</t>
  </si>
  <si>
    <t>PODRUM</t>
  </si>
  <si>
    <t>Rušenje dijelova zidova rezervoara za otpadnu vodu ispod poda podruma sa utovarom i odvozom na deponij. Obračun po m3.</t>
  </si>
  <si>
    <t>Rušenje postojećih stepenica u prostoriji spremišta i biblioteke 2 sa utovarom i odvozom na deponij. Obračun po m2.</t>
  </si>
  <si>
    <t>Rušenje postojećih čeličnih stepenica  u prostoriji  biblioteke 2 sa utovarom i odvozom na deponij. Obračun po m2.</t>
  </si>
  <si>
    <t>Rušenje postojećih betonskih zidova i parapeta sa utovarom i odvozom na deponij. Obračun po m3.</t>
  </si>
  <si>
    <t>Rušenje postojećih zidova i parapeta od opeke sa utovarom i odvozom na deponij. Obračun po m3.</t>
  </si>
  <si>
    <t>Demontaža bravarske stavke u sklopu dvokrakog stubišta sa utovarom i odvozom na deponij. Obračun po m3.</t>
  </si>
  <si>
    <t>a) veličine od 2 do 4 m2</t>
  </si>
  <si>
    <t>Demontaža unutarnje aluminijske stavke u sklopu okna dizala sa utovarom i odvozom na deponij. Obračun po kom obzirom na površinu otvora.</t>
  </si>
  <si>
    <t>Demontaža podkonstrukcije i obloge zvučne izolacije (sa spužvom) sa utovarom i odvozom na deponij. Obračun po m2.</t>
  </si>
  <si>
    <t>PRIZEMLJE</t>
  </si>
  <si>
    <t>Rušenje postojećih zidova gipskartonskih ploča  sa utovarom i odvozom na deponij. Obračun po m2.</t>
  </si>
  <si>
    <t>Demontaža spuštenog stropa sa svim pričvrsnim materijalom i instalacijama te utovarom i odvozom na deponij. Obračun po m2.</t>
  </si>
  <si>
    <t>b) veličine veće od 4 m2</t>
  </si>
  <si>
    <t>31.</t>
  </si>
  <si>
    <t>c) veličine veće od 4 m2</t>
  </si>
  <si>
    <t>32.</t>
  </si>
  <si>
    <t>a) veličine veće od 4 m2</t>
  </si>
  <si>
    <t>33.</t>
  </si>
  <si>
    <t>34.</t>
  </si>
  <si>
    <t>35.</t>
  </si>
  <si>
    <t>Rušenje stropne ploče podruma sa svim slojevima iznad (stavka se odnosi na dio gdje je kotlovnica, studentski klub i hodnik). Slojevi poda uključuju završnu podnu oblogu, eventualno hidroizolaciju i cementnu podlogu i podnu nosivu konstrukciju, sve približne debljine cca 45 cm. Uključivo usitnjavanje ruševina, vertikalni i horizontalni transport, demontažu instalacija u podu koji se ruši. Izvesti pažljivo kako se ne bi oštetili dijelovi konstrukcije i susjedne plohe koji se ne ruše. Sa utovarom i odvozom na deponij. Obraču po m3.</t>
  </si>
  <si>
    <t>Rušenje međukatne konstrukcije stropa spremišta biblioteke u podrumu. Slojevi poda uključuju završnu oblogu, eventualno hidroizolaciju i cementnu podlogu i podnu nosivu konstrukciju, sve približne debljine cca 30 cm. Uključivo usitnjavanje ruševina, vertikalni i horizontalni transport, demontažu instalacija u podu koji se ruši. Izvesti pažljivo kako se ne bi oštetili dijelovi konstrukcije i susjedne plohe koji se ne ruše. Sa utovarom i odvozom na deponij. Obračun po m3.</t>
  </si>
  <si>
    <t>36.</t>
  </si>
  <si>
    <t>Rušenje svih postojećih slojeva poda na tlu sve do nasipa poda podruma uključivo i podnu nosivu konstrukciju. Slojevi poda uključuju završnu podnu oblogu, eventualno hidroizolaciju i cementnu podlogu i podnu nosivu konstrukciju, sve približne debljine cca 40 cm. Uključivo usitnjavanje ruševina, vertikalni i horizontalni transport, demontažu instalacija u podu koji se ruši. Izvesti pažljivo kako se ne bi oštetili dijelovi konstrukcije i susjedne plohe koji se ne ruše. Sa utovarom i odvozom na deponij. Obračun po m3.</t>
  </si>
  <si>
    <t>Rušenje svih postojećih slojeva poda na tlu,  poda prizemlja uključivo i podnu nosivu konstrukciju. Slojevi poda uključuju završnu podnu oblogu, eventualno hidroizolaciju i cementnu podlogu i podnu nosivu konstrukciju, sve približne debljine cca 30 cm. Uključivo usitnjavanje ruševina, vertikalni i horizontalni transport, demontažu instalacija u podu koji se ruši. Izvesti pažljivo kako se ne bi oštetili dijelovi konstrukcije i susjedne plohe koji se ne ruše. Sa utovarom i odvozom na deponij. Obračun po m3.</t>
  </si>
  <si>
    <t>Rušenje svih postojećih slojeva poda iznad nosive konstrukcije, poda prizemlja. Slojevi poda uključuju završnu podnu oblogu, eventualno hidroizolaciju i cementnu podlogu, sve približne debljine cca 10 cm. Uključivo usitnjavanje ruševina, vertikalni i horizontalni transport, demontažu instalacija u podu koji se ruši. Izvesti pažljivo kako se ne bi oštetili dijelovi konstrukcije i susjedne plohe koji se ne ruše. Sa utovarom i odvozom na deponij. Obračun po m2.</t>
  </si>
  <si>
    <t>1. KAT</t>
  </si>
  <si>
    <t>37.</t>
  </si>
  <si>
    <t>Rušenje krovne ploče prizemlja sa svim slojevima iznad (stavka se odnosi na dio gdje je kotlovnica, studentski klub u prizemlju), sve približne debljine cca 30 cm. Uključivo usitnjavanje ruševina, vertikalni i horizontalni transport, demontažu instalacija u podu koji se ruši. Izvesti pažljivo kako se ne bi oštetili dijelovi konstrukcije i susjedne plohe koji se ne ruše. Sa utovarom i odvozom na deponij. Obarčun po m3.</t>
  </si>
  <si>
    <t>38.</t>
  </si>
  <si>
    <t>39.</t>
  </si>
  <si>
    <t>40.</t>
  </si>
  <si>
    <t>Rušenje stropne konstrukcije betonskog sitnog rebra s tlačnom pločom i svim slojevima. Sa utovarom i odvozom na deponij. Obračun po m3.</t>
  </si>
  <si>
    <t>41.</t>
  </si>
  <si>
    <t>42.</t>
  </si>
  <si>
    <t>Rušenje svih postojećih slojeva poda iznad nosive konstrukcije, poda 1. kata. Slojevi poda uključuju završnu podnu oblogu, eventualno hidroizolaciju i cementnu podlogu, sve približne debljine cca 10 cm. Uključivo usitnjavanje ruševina, vertikalni i horizontalni transport, demontažu instalacija u podu koji se ruši. Izvesti pažljivo kako se ne bi oštetili dijelovi konstrukcije i susjedne plohe koji se ne ruše. Sa utovarom i odvozom na deponij. Obračun po m2.</t>
  </si>
  <si>
    <t>Rušenje zidne obloge od imitacije mramora u ulaznom holu  sa utovarom i odvozom na deponij. Obračun po m2.</t>
  </si>
  <si>
    <t>Rušenje kamene obloge stupova (predavaonica B)  sa utovarom i odvozom na deponij. Obračun po m2.</t>
  </si>
  <si>
    <t>43.</t>
  </si>
  <si>
    <t>Rušenje kamene obloge stupova (biblioteka, velika biblioteka i glavna čitaonica)  sa utovarom i odvozom na deponij. Obračun po m2.</t>
  </si>
  <si>
    <t>Rušenje zidne keramike u sanitarijama sa utovarom i odvozom na deponij. Obračun po m2.</t>
  </si>
  <si>
    <t>44.</t>
  </si>
  <si>
    <t>45.</t>
  </si>
  <si>
    <t>46.</t>
  </si>
  <si>
    <t>47.</t>
  </si>
  <si>
    <t>48.</t>
  </si>
  <si>
    <t>49.</t>
  </si>
  <si>
    <t>50.</t>
  </si>
  <si>
    <t>51.</t>
  </si>
  <si>
    <t>52.</t>
  </si>
  <si>
    <t>Rušenje stijena od pvc stolarije sa utovarom i odvozom na deponij. Obračun po m2.</t>
  </si>
  <si>
    <t>53.</t>
  </si>
  <si>
    <t>54.</t>
  </si>
  <si>
    <t>Demontaža postojeće ograde terase sa utovarom i odvozom na deponij. Obračun po m'.</t>
  </si>
  <si>
    <t>m'</t>
  </si>
  <si>
    <t>2. KAT</t>
  </si>
  <si>
    <t>55.</t>
  </si>
  <si>
    <t>56.</t>
  </si>
  <si>
    <t>57.</t>
  </si>
  <si>
    <t>58.</t>
  </si>
  <si>
    <t>Rušenje svih postojećih slojeva poda iznad nosive konstrukcije, poda 2. kata. Slojevi poda uključuju završnu podnu oblogu, eventualno hidroizolaciju i cementnu podlogu, sve približne debljine cca 10 cm. Uključivo usitnjavanje ruševina, vertikalni i horizontalni transport, demontažu instalacija u podu koji se ruši. Izvesti pažljivo kako se ne bi oštetili dijelovi konstrukcije i susjedne plohe koji se ne ruše. Sa utovarom i odvozom na deponij. Obračun po m2.</t>
  </si>
  <si>
    <t>59.</t>
  </si>
  <si>
    <t>60.</t>
  </si>
  <si>
    <t>61.</t>
  </si>
  <si>
    <t>Demontaža alu stolarije sa utovarom i odvozom na deponij. Obračun po kom obzirom na površinu otvora.</t>
  </si>
  <si>
    <t>Demontaža unutarnje stolarije sa utovarom i odvozom na deponij. Obračun po kom obzirom na površinu otvora.</t>
  </si>
  <si>
    <t>62.</t>
  </si>
  <si>
    <t>63.</t>
  </si>
  <si>
    <t>Demontaža bravarije sa utovarom i odvozom na deponij. Obračun po kom obzirom na površinu otvora.</t>
  </si>
  <si>
    <t>Demontaža vanjske stolarije  sa utovarom i odvozom na deponij. Obračun po kom obzirom na površinu otvora.</t>
  </si>
  <si>
    <t>Demontaža unutarnje bravarije sa utovarom i odvozom na deponij. Obračun po kom obzirom na površinu otvora.</t>
  </si>
  <si>
    <t>Demontaža unutarnje pvc stolarije sa utovarom i odvozom na deponij. Obračun po kom obzirom na površinu otvora.</t>
  </si>
  <si>
    <t>Demontaža vanjske pvc stolarije (za prodaju, očuvati) sa utovarom i odvozom na privremeno mjesto za pohranu. Obračun po kom obzirom na površinu otvora.</t>
  </si>
  <si>
    <t>Demontaža vanjske i unutarnje pvc stolarije sa utovarom i odvozom na deponij. Obračun po kom obzirom na površinu otvora.</t>
  </si>
  <si>
    <t>Demontaža vanjske i unutarnje alu stolarije sa utovarom i odvozom na deponij. Obračun po kom obzirom na površinu otvora.</t>
  </si>
  <si>
    <t>Demontaža alu stolarije (za prodaju, očuvati) sa utovarom i odvozom na privremeno mjesto za pohranu. Obračun po kom obzirom na površinu otvora.</t>
  </si>
  <si>
    <t>Demontaža bravarije (za prodaju, očuvati) sa utovarom i odvozom na privremeno mjesto za pohranu. Obračun po kom obzirom na površinu otvora.</t>
  </si>
  <si>
    <t>Demontaža vanjske i unutarnje stolarije sa utovarom i odvozom na deponij. Obračun po kom obzirom na površinu otvora.</t>
  </si>
  <si>
    <t>Demontaža unutarnje stolarije (za prodaju, očuvati).  sa utovarom i odvozom na privremeno mjesto za pohranu. Obračun po kom obzirom na površinu otvora.</t>
  </si>
  <si>
    <t>Demontaža vanjske i unutarnje pvc stolarije (za prodaju, očuvati) sa utovarom i odvozom na privremeno mjesto za pohranu. Obračun po kom obzirom na površinu otvora.</t>
  </si>
  <si>
    <t>Demontaža bravarije (za prodaju, očuvati sa utovarom i odvozom na privremeno mjesto za pohranu. Obračun po kom obzirom na površinu otvora.</t>
  </si>
  <si>
    <t>Demontaža bravarije (sa svjetlicima) sa utovarom i odvozom na deponij. Obračun po kom obzirom na površinu otvora.</t>
  </si>
  <si>
    <t>Demontaža vanjske pvc stolarije (za prodaju, očuvati)  sa utovarom i odvozom na privremeno mjesto za pohranu. Obračun po kom obzirom na površinu otvora.</t>
  </si>
  <si>
    <t>3. KAT</t>
  </si>
  <si>
    <t>64.</t>
  </si>
  <si>
    <t>65.</t>
  </si>
  <si>
    <t>66.</t>
  </si>
  <si>
    <t>67.</t>
  </si>
  <si>
    <t>68.</t>
  </si>
  <si>
    <t>69.</t>
  </si>
  <si>
    <t>70.</t>
  </si>
  <si>
    <t>71.</t>
  </si>
  <si>
    <t>72.</t>
  </si>
  <si>
    <t>4. KAT</t>
  </si>
  <si>
    <t>73.</t>
  </si>
  <si>
    <t>74.</t>
  </si>
  <si>
    <t>75.</t>
  </si>
  <si>
    <t>76.</t>
  </si>
  <si>
    <t>77.</t>
  </si>
  <si>
    <t>78.</t>
  </si>
  <si>
    <t>79.</t>
  </si>
  <si>
    <t>80.</t>
  </si>
  <si>
    <t>81.</t>
  </si>
  <si>
    <t>5. KAT</t>
  </si>
  <si>
    <t>82.</t>
  </si>
  <si>
    <t>83.</t>
  </si>
  <si>
    <t>84.</t>
  </si>
  <si>
    <t>85.</t>
  </si>
  <si>
    <t>86.</t>
  </si>
  <si>
    <t>87.</t>
  </si>
  <si>
    <t>88.</t>
  </si>
  <si>
    <t>89.</t>
  </si>
  <si>
    <t>KROV</t>
  </si>
  <si>
    <t>90.</t>
  </si>
  <si>
    <t>91.</t>
  </si>
  <si>
    <t>Rušenje nosive konstrukcije sa svim slojevima krova strojarnice, sve približne debljine cca 10 cm. Uključivo usitnjavanje ruševina, vertikalni i horizontalni transport. Izvesti pažljivo kako se ne bi oštetili dijelovi konstrukcije i susjedne plohe koji se ne ruše. Sa utovarom i odvozom na deponij. Obračun po m3.</t>
  </si>
  <si>
    <t>Rušenje nosive konstrukcije  sa svim slojevima krova, sve približne debljine cca 30 cm. Uključivo usitnjavanje ruševina, vertikalni i horizontalni transporti. Izvesti pažljivo kako se ne bi oštetili dijelovi konstrukcije i susjedne plohe koji se ne ruše. Sa utovarom i odvozom na deponij. Obarčun po m3.</t>
  </si>
  <si>
    <t>Rušenje nosive konstrukcije  sa svim slojevima krova te krova terasa, sve približne debljine cca 30 cm. Uključivo usitnjavanje ruševina, vertikalni i horizontalni transport. Izvesti pažljivo kako se ne bi oštetili dijelovi konstrukcije i susjedne plohe koji se ne ruše. Sa utovarom i odvozom na deponij. Obarčun po m3.</t>
  </si>
  <si>
    <t>92.</t>
  </si>
  <si>
    <t>Rušenje postojećih zidova strojarnice, od opeke sa utovarom i odvozom na deponij. Obračun po m3.</t>
  </si>
  <si>
    <t>93.</t>
  </si>
  <si>
    <t>Rušenje svih postojećih slojeva poda iznad nosive konstrukcije. Slojevi poda uključuju završnu podnu oblogu, eventualno hidroizolaciju i cementnu podlogu, sve približne debljine cca 30 cm. Uključivo usitnjavanje ruševina, vertikalni i horizontalni transport, demontažu instalacija u podu koji se ruši. Izvesti pažljivo kako se ne bi oštetili dijelovi konstrukcije i susjedne plohe koji se ne ruše. Sa utovarom i odvozom na deponij. Obračun po m2.</t>
  </si>
  <si>
    <t>94.</t>
  </si>
  <si>
    <t>Demontaža čelične ograde sa utovarom i odvozom na deponij. Obračun po kom.</t>
  </si>
  <si>
    <t>Demontaža poklopca i ljestvi za izlazak na krov sa utovarom i odvozom na deponij. Obračun po kom.</t>
  </si>
  <si>
    <t>95.</t>
  </si>
  <si>
    <t>96.</t>
  </si>
  <si>
    <t>Demontaža stolarije sa utovarom i odvozom na deponij. Obračun po kom obzirom na površinu otvora.</t>
  </si>
  <si>
    <t>OSTALI RADOVI</t>
  </si>
  <si>
    <t>97.</t>
  </si>
  <si>
    <t>a) vodovod i kanalizacija</t>
  </si>
  <si>
    <t>b) elektroinstalacije</t>
  </si>
  <si>
    <t>c) strojarske instalacije</t>
  </si>
  <si>
    <t>kpl</t>
  </si>
  <si>
    <t>98.</t>
  </si>
  <si>
    <t>99.</t>
  </si>
  <si>
    <t>100.</t>
  </si>
  <si>
    <t>Rušenje svih postojećih slojeva poda iznad nosive konstrukcije, poda 3. kata. Slojevi poda uključuju završnu podnu oblogu, eventualno hidroizolaciju i cementnu podlogu, sve približne debljine cca 10 cm. Uključivo usitnjavanje ruševina, vertikalni i horizontalni transport, demontažu instalacija u podu koji se ruši. Izvesti pažljivo kako se ne bi oštetili dijelovi konstrukcije i susjedne plohe koji se ne ruše. Sa utovarom i odvozom na deponij. Obračun po m2.</t>
  </si>
  <si>
    <t>Rušenje svih postojećih slojeva poda iznad nosive konstrukcije, poda 4. kata. Slojevi poda uključuju završnu podnu oblogu, eventualno hidroizolaciju i cementnu podlogu, sve približne debljine cca 10 cm. Uključivo usitnjavanje ruševina, vertikalni i horizontalni transport, demontažu instalacija u podu koji se ruši. Izvesti pažljivo kako se ne bi oštetili dijelovi konstrukcije i susjedne plohe koji se ne ruše. Sa utovarom i odvozom na deponij. Obračun po m2.</t>
  </si>
  <si>
    <t>Rušenje svih postojećih slojeva poda iznad nosive konstrukcije, poda 5. kata. Slojevi poda uključuju završnu podnu oblogu, eventualno hidroizolaciju i cementnu podlogu, sve približne debljine cca 10 cm. Uključivo usitnjavanje ruševina, vertikalni i horizontalni transport, demontažu instalacija u podu koji se ruši. Izvesti pažljivo kako se ne bi oštetili dijelovi konstrukcije i susjedne plohe koji se ne ruše. Sa utovarom i odvozom na deponij. Obračun po m2.</t>
  </si>
  <si>
    <t>Demontaža čelične konstrukcije i slojeva poda tribine i katedre s drvenom oblogom, sa utovarom i odvozom na deponij. Obračun po m2.</t>
  </si>
  <si>
    <t>101.</t>
  </si>
  <si>
    <t>Demontaža obloge od zvučne izolacije (sa spužvom) sa utovarom i odvozom na deponij. Obračun po m2.</t>
  </si>
  <si>
    <t>102.</t>
  </si>
  <si>
    <t>103.</t>
  </si>
  <si>
    <t>104.</t>
  </si>
  <si>
    <t>105.</t>
  </si>
  <si>
    <t>106.</t>
  </si>
  <si>
    <t>107.</t>
  </si>
  <si>
    <t>108.</t>
  </si>
  <si>
    <t>109.</t>
  </si>
  <si>
    <t>110.</t>
  </si>
  <si>
    <t>Rušenje postojećih betonskih zidova (uključivo svjetlici) i parapeta sa utovarom i odvozom na deponij. Obračun po m3.</t>
  </si>
  <si>
    <t>Rušenje postojećih zidova i parapeta od opeke (uključivo i instalacijski zidovi) sa utovarom i odvozom na deponij. Obračun po m3.</t>
  </si>
  <si>
    <t>111.</t>
  </si>
  <si>
    <t>Demontaža metalnih rešetki na svjetlicima u podrumu sa utovarom i odvozom na deponiju. Obračun po komadu.</t>
  </si>
  <si>
    <t>Demontaža metalne ograde sa utovarom i odvozom na deponiju. Obračun po kompletu demontirane ograde.</t>
  </si>
  <si>
    <t>Demontaža opreme i instalacija sa fasade sa utovarom i odvozom na deponiju. Stavka se odnosi vodolovna grla, žljebove i vertikale. Obračun po kompletu demontirane opreme i instalacija.</t>
  </si>
  <si>
    <t>Demontaža opreme i instalacija sa fasade sa utovarom i odvozom na deponiju. Stavka se odnosi na gromobrane, razne antene. Obračun po kompletu demontirane opreme i instalacija.</t>
  </si>
  <si>
    <t>Demontaža cijevi i obloge dimnjaka iznad plohe krova sa utovarom i odvozom na deponiju. Obračun po kompletu demontirane cijevi i obloge.</t>
  </si>
  <si>
    <t>Demontaža metalnih graničnika sa utovarom i odvozom na deponiju. Obračun po kompletu demontiranih graničnika.</t>
  </si>
  <si>
    <t>Demontaža podizne rampe na južnom kolnom ulazu sa utovarom i odvozom na deponiju. Obračun po kompletu demontirane rampe.</t>
  </si>
  <si>
    <t>Demontaža kabine dizala s vratima sa utovarom i odvozom na deponiju. Obračun po kompletu demontirane kabine dizaala sa vratima.</t>
  </si>
  <si>
    <t xml:space="preserve">Demontaža pomičnog namještaja (mobilijar) utovar te odvoz istog na privremenu deponiju na pohranu. Isto se odnosi i na klupe, stolce, ormare raznih dimenzija. Obračun po kompletu. </t>
  </si>
  <si>
    <t>Demontaža opreme i instalacija sa fasade sa utovarom i odvozom na deponiju. Stavka se odnosi vanjske jedinice klima uređaja i unutarnje pripadajuće jedinice. Obračun po kompletu demontirane opreme i instalacija.</t>
  </si>
  <si>
    <t xml:space="preserve">A </t>
  </si>
  <si>
    <t>PRIPREMNI RADOVI</t>
  </si>
  <si>
    <t xml:space="preserve">         </t>
  </si>
  <si>
    <t>112.</t>
  </si>
  <si>
    <t xml:space="preserve">Demontaža limarije (žljebovi, koljena) sa fasade sa utovarom i odvozom na deponij. Obračun po m'. </t>
  </si>
  <si>
    <t xml:space="preserve">Demontaža limenih opšava sa utovarom i odvozom na deponij. Obračun po m'. </t>
  </si>
  <si>
    <t>113.</t>
  </si>
  <si>
    <t>PRIPREMNI RADOVI UKUPNO</t>
  </si>
  <si>
    <t>I</t>
  </si>
  <si>
    <t>Izrada dobava i postava natpisne ploče sa podacima o građevini, investitoru, građevinskoj dozvoli, projektantu, nadzoru i izvođaču. Obračun po komadu.</t>
  </si>
  <si>
    <t>Izrada, dobava i postava privremene ograde gradilišta sa potrebnim ulaznim kapijama od materijala po izboru izvođača. Obračun po m1.</t>
  </si>
  <si>
    <t>m1</t>
  </si>
  <si>
    <t>Izrada elaborata izvedenog stanja. Komplet izvedeno sa upisom u katastar. Obračun po komadu.</t>
  </si>
  <si>
    <t>Izrada elaborata izvedenog stanja instalacija. Komplet izvedeno sa upisom u katastar vodova. Obračun po komadu.</t>
  </si>
  <si>
    <t>ZEMLJANI RADOVI</t>
  </si>
  <si>
    <t>ZEMLJANI RADOVI UKUPNO</t>
  </si>
  <si>
    <t>Dobava materijala i izvedba drenaže od perforirane drenažne cijevi promjera 160 cm. U cijenu je uključena izrada podloga od betona C16/20 za postavljanje drenaža u već iskopane rovove, uz eventualno poravnanje dna, dobava i ugradnja perforiranih drenažnih cijevi, zaštita drenažnih cijevi geotekstilom mase 200 g/m2 i ugradnja filterskog sloja od kamenog materijala granulacije 8-63 mm minimalne debljine 20 cm. Obračun po m1.</t>
  </si>
  <si>
    <t>Zatrpavanje iskopa uz vanjske zidove objekta, uz grubo poravnavanje nivelete. Vrši se u slojevim do 30cm nabijanjem. Obračun po m3 ugrađenog materijala.</t>
  </si>
  <si>
    <t>Zatrpavanje materijalom od iskopa unutar trakastih temelja i nadtemeljnih zidova povišenog dijela objekta sa potrebnim nabijanjem prema statičkom proračunu nosivosti posteljice. Obračun po m3 ugrađenog materijala.</t>
  </si>
  <si>
    <t>Zemljani radovi podrazumijevaju rušenja, iskope, privremeno i trajno deponiranje materijala, te izvođenje nasipa s propisanim radnjama (razastiranje, nabijanje, valjanje, planiranje). Prije početka radova na iskopu vrši se čišćenje terena.</t>
  </si>
  <si>
    <t>Po obavljenoj pripremi gradilišta (iskolčenja i osiguranja osi, te postavljanju profila), i iskopa humisnog sloja pristupa se iskopu temeljnog tla do dubine određene projektom.</t>
  </si>
  <si>
    <t>Za izvedbu ovog sloja mogu se upotrijebiti gradiva (prirodni šljunak, drobljeni kamen više frakcija), za koje je prethodno dokazano da udovoljavaju zahtjevima glede granulometrije, mehaničkih i kemijskih svojstava. Kontrola ispitivanja modula stišljivosti i granulometrijskog sastava vršiti svakih 500m2 površine.</t>
  </si>
  <si>
    <t>Jedinična cijena podrazumjeva troškove ispitivanja podloge, potrebna razupiranja i radnu skelu, iskope i transport, popravke loše izvedenih dijelova, skupljanje otpadaka i čišćenje radnog prostora. U cijenu su uključeni svi posredni i neposredni troškovi za rad, materijal, transport, alat i građevinske strojeve, uzimanje uzoraka i troškovi ispitivanja.</t>
  </si>
  <si>
    <t>U stavkama zemljanih radova uključen je i rad, te stalno pračenje iskopa od strane geomehaničara, te geodetsko pozicioniranje visina i kota pojedinih temelja i potpornih zidova, s obzirom na nagib i kvalitetu terena.</t>
  </si>
  <si>
    <t>Izvedba nosivog sloja od mehanički zbijenog zrnatog kamenog agregata, izvesti prema projektu, a u skladu s normom U.E9.022/70 ili jednakovrijedno, te "Opći tehnički uvjeti za radove na cestama".</t>
  </si>
  <si>
    <t>Jedinica</t>
  </si>
  <si>
    <t>Količina</t>
  </si>
  <si>
    <t>Jed. Cijena</t>
  </si>
  <si>
    <t>Ukupno</t>
  </si>
  <si>
    <t xml:space="preserve">Jedinica </t>
  </si>
  <si>
    <t>III</t>
  </si>
  <si>
    <t>BETONSKI I ARMIRANOBETONSKI RADOVI</t>
  </si>
  <si>
    <t>1. sastav betonske smjese i tehničke uvjete za svaku marku i konzistenciju betona</t>
  </si>
  <si>
    <t>2. plan betoniranja, organizaciju i opremu</t>
  </si>
  <si>
    <t>3. način transporta i ugradnje</t>
  </si>
  <si>
    <t>4. način njegovanja ugrađenog betona</t>
  </si>
  <si>
    <t>5. program kontrolnih ispitivanja sastojaka betona</t>
  </si>
  <si>
    <t>6. program kontrole betona, uzimanja uzoraka i ispitivanja betonske mješavine i betona po partijama</t>
  </si>
  <si>
    <t>7.plan montaže elemenata za montažne elemente</t>
  </si>
  <si>
    <t>Ukoliko projektom nisu definirani posebni dodatni uvjeti, za izradu betona, upotrijebit će se cement koji udovoljava normama HRN EN 197-1, HRN EN 197-4, HRN EN 14216, HRN B.C1.015 ili jednako vrijednim, agregat koji udovoljava normama HRN EN 12620, HRN EN 13055 ili jednako vrijednim, te voda koja udovoljava normi HRN EN 1008 ili jednako vrijednom. Transport betona od mjesta pripreme do mjesta ugradnje mora teći na način koji isključuje mogućnost segregacije betona i promjenu sastava i svojstava betona. Drvena oplata prije ugradnje betona mora biti navlažena ili premazana sredstvom za obradu betonskih oplata. Oplate u svemu moraju odgovarati važećim propisima i standardima. Oplata se obračunava u sklopu betonskih radova i uračunata je u cijenu pojedine stavke.</t>
  </si>
  <si>
    <t>Svi betonski radovi izvode se u glatkoj oplati, ukoliko stavkom nije drugačije navedeno. Dijelovi objekta, beton koji se ne oblaže ili žbuka, mora biti izveden kao "vidni beton", u glatkoj oplati, a eventualne neravnine izvoditelj je dužan sanirati brušenjem ili krpanjem. Betoni  (C25/30 i više, specijalni i svi transportni betoni) moraju biti proizvedeni u pogonu. Betoniranje se može vršiti pri vanjskim temperaturama višim od +5 stupnjeva celzijusa i manjim od +30 stupnjeva celzijusa. Ugrađeni beton se njeguje prema pravilim astruke. Posebnu pažnju posvetiti pravovremenom i dostatnom njegovanju betona, polijevanju vodom osobito betonskih ploča. Uzorci se pripremaju i čuvaju po normi U.M1.005 ili jednakovrijedno.</t>
  </si>
  <si>
    <t>Jedinična cijena za betonske radove obuhvaća  izradu projekta betona, nabavu komponenti i izradu betona, troškove ispitivanja betona, oplatu i radnu skelu, transport, ugradnja i njegu betona, popravke loše izvedenih dijelova i zatvaranje rupa os spona oplate, skupljanje otpadaka i čišćenje radnog prostora. U cijeni su uključeni svi posredni i neposredni troškovi za rad i materijal, transport, alat i građevinske strojeve.</t>
  </si>
  <si>
    <t>beton</t>
  </si>
  <si>
    <t>oplata</t>
  </si>
  <si>
    <t>Zidarski radovi podrazumijevaju zidanja, žbukanja, izradu cementnih glazura i namaza, ab estriha te zidarske pripomoći pri izvođenju ostalih radova.</t>
  </si>
  <si>
    <t>Osnovni materijal kojim se izvodi zidanje (kamen, betonski, pjenobetonski ili plinobetonski elementi, opeka), mora u pogledu kem. Sastava, meh. Svojstava i dimenzija odgovarati važećim propisima i standardima.</t>
  </si>
  <si>
    <t>Materijali iz kojih se sastoji mort (pijesak, vezivo, voda i eventualni aditivi) moraju odgovarati propisima i standardima za te materijale.</t>
  </si>
  <si>
    <t>Za pripremu mortova (ako to propisom nije precizirano) može se upotrijebiti prirodni pijesak bez organskih primjesa ili umjetno proizvrden, drobljrni pijesak. Morski pijesak treba se prije upotrebe isprati. Isprati se trebaju i drugi prirodni sastojci (riječni i kopani) ako imaju primjese gline veću od 1,5% težine pijeska. Granulacijska krivulja pijeska mora biti u skladu s propisima, ne smije biti zrna većih od 4mm, ni više od 10% zrna promjera manjeg od 1mm. Kao vezivo, ako opisom nije drugačije predviđeno, upotrebljava se hidratizirano vapno ili portland cement što ovisi o vrsti morta. Mort se u načelu priprema strojno, a izuzetno za manje količine ručno. Sastav morta, omjer pojedinih komponenti, konzistencu+ija svježeg morta i mehanička svojstava stvrdnutog morta moraju odgovarati propisima i standardima.</t>
  </si>
  <si>
    <t>Zidanja moraju biti izvedena stručno po općim pravilima za zidanja i uz poštovanje posebnih pravila i proizvođačkih naputaka za pojedine materijale. Striktno se moraju poštovati dimenzije iz nacrta.</t>
  </si>
  <si>
    <t>Jedinična cijena obuhvaća nabavu materijala uključivši transport do gradilišta, skladištenje i manipulaciju materijalom na gradilištu, radne skele, pripremu morta i izvođenje radova, popravak loše izvedenih radova i čišćenje prostora nakon završetka pojedinih zidarskih radova. U cijenu su uključeni svi posredni i neposredni troškovi za rad, materijal, transport, alat i građevinske strojeve, uzimanje uzoraka i troškovi ispitivanja.</t>
  </si>
  <si>
    <t>IV</t>
  </si>
  <si>
    <t>ZIDARSKI RADOVI</t>
  </si>
  <si>
    <r>
      <t>Žbukanja moraju biti izvedena stručno i naročito precizno. Ivice ožbukanih elemenata moraju biti bez odstupanja i pratiti zadanu formu (horizontala, vertikala, kosina, krivulja). Izložene ivice ojačavaju se aluminijskim perforiranim "</t>
    </r>
    <r>
      <rPr>
        <sz val="7.5"/>
        <rFont val="Arial Narrow"/>
        <family val="2"/>
        <charset val="238"/>
      </rPr>
      <t>L"</t>
    </r>
    <r>
      <rPr>
        <sz val="10"/>
        <rFont val="Arial Narrow"/>
        <family val="2"/>
        <charset val="238"/>
      </rPr>
      <t xml:space="preserve"> profilom 25/25/0,5 mm.</t>
    </r>
  </si>
  <si>
    <t>NAPOMENA: Prilikom iskopa za temeljenje objekta i pripreme temeljnog tla obavezan je nadzor od strane geomehaničara i kontrola kvalitete temeljnog tla uspoređivanjem s podacima iz geotehničkog elaborata.</t>
  </si>
  <si>
    <t>Dobava materijala i betoniranje podložnog mršavog betona ispod trakastih temelja i temeljne ploče, betonom C 16/20. Uključeno nabijanje. Gornja površina mora biti horizontalna i ravna. Izvodi se u debljini 10 cm. Obračun po m3.</t>
  </si>
  <si>
    <t>Armiranobetonski radovi izvode se prema Pravilniku o tehničkim normativima za beton i armirani beton HRN EN 206-1 ili jednakovrijednom, u skladu s projektima arhitekture i konstrukcije. Izvođač betonskih radova obvezatan je izraditi projekt betona koji sadrži:</t>
  </si>
  <si>
    <t>Dobava materijala te betoniranje armirano betonskih greda srednjeg presjeka u glatkoj oplati, betonom klase C30/37 pripremljenim u betonari. Grede su sastavni djelovi strukture nosive konstrukcije.
Betoniranje greda izvesti sukladno Programu kontrole i kvalitete, u pripremljenu trostranu glatku oplatu uz obavezno pervibriranje. U oplati zida predvidjeti sva oslabljenja i otvore, te ugraditi sve potrebne instalacije. Razred čvrstoće betona   C30/37. Razred izloženosti    XC3. Razred konzistencije  S3. Razred sadržaja klorida Cl 0.2. Razred maksimalnog zrna agregata  Dmax16.
Nakon ugradnje betona potrebno je obavezno njegovati beton sukladno Programu kontriole i kvalitete knjiga G2. Cijena stavke uključuje nabavu i dopremu na gradilište betona klase C30/37, spravljenog u betonari, te sav potreban osnovni i pomoćni materijal, te rad ljudi i strojeva pri ugradnji.</t>
  </si>
  <si>
    <t>Dobava materijala te betoniranje ravne stropne konstrukcije (ploče) 5. kata, debljine 16cm u glatkoj oplati, betonom klase C30/37. Ploča se izvodi iznad postojećeg balkona. Ugradnju betona potrebno je izvesti sukladno Programu kontrole i kvalitete, u glatkoj oplati, uz obavezno pervibriranje sa završnim finim niveliranjem svježe ugrađenog betona, ali bez zaglađivanja betona. U međukatnu konstrukciju (ploču), prije betoniranja, potrebno je ugraditi  sve potrebne instalacije. Razred čvrstoće betona   C30/37. Razred izloženosti    XC3. Razred konzistencije    S3. Razred sadržaja klorida   Cl 0.2. Razred maksimalnog zrna agregata  Dmax16. Nakon ugradnje betona potrebno je obavezno njegovati beton sukladno Programu kontriole i kvalitete knjiga G2. Cijena stavke uključuje nabavu i dopremu na gradilište betona klase C30/37, spravljenog u betonari, te sav potreban osnovni i pomoćni materijal, te rad ljudi i strojeva pri ugradnji.</t>
  </si>
  <si>
    <t>Povezivanje s postojećim stropom izvesti će se tlačnom pločom debljine 5 cm koja se postavlja na postojeći strop.</t>
  </si>
  <si>
    <t>Dobava materijala te betoniranje stropne ploče tehničke etaže, debljine 20cm u glatkoj oplati, betonom klase C30/37. Ploča se izvodi iznad postojećeg balkona. Ugradnju betona potrebno je izvesti sukladno Programu kontrole i kvalitete, u glatkoj oplati, uz obavezno pervibriranje sa završnim finim niveliranjem svježe ugrađenog betona, ali bez zaglađivanja betona. U međukatnu konstrukciju (ploču), prije betoniranja, potrebno je ugraditi  sve potrebne instalacije. Razred čvrstoće betona   C30/37. Razred izloženosti    XC3. Razred konzistencije    S3. Razred sadržaja klorida   Cl 0.2. Razred maksimalnog zrna agregata  Dmax16. Nakon ugradnje betona potrebno je obavezno njegovati beton sukladno Programu kontriole i kvalitete knjiga G2. Cijena stavke uključuje nabavu i dopremu na gradilište betona klase C30/37, spravljenog u betonari, te sav potreban osnovni i pomoćni materijal, te rad ljudi i strojeva pri ugradnji.</t>
  </si>
  <si>
    <t>Betoniranje armirano betonskih zidova 1. kata do 5. kata uključujući i etažu krova (ojačanje zidova)  u glatkoj oplati, betonom klase C30/37 pripremljenim u betonari. Betoniranje zidova izvesti sukladno Programu kontrole i kvalitete, u pripremljenu dvostranu glatku oplatu uz obavezno pervibriranje. U oplati zida predvidjeti sva oslabljenja i otvore, te ugraditi sve potrebne instalacije. Nakon ugradnje betona potrebno je obavezno njegovati beton sukladno Programu kontriole i kvalitete knjiga G2. Razred čvrstoće betona   C30/37. Razred izloženosti    XC3. Razred konzistencije S3. Razred sadržaja klorida   Cl 0.2. Razred maksimalnog zrna agregata  Dmax16.
Cijena stavke uključuje nabavu i dopremu na gradilište betona klase C30/37, spravljenog u betonari, te sav potreban osnovni i pomoćni materijal, te rad ljudi i strojeva pri ugradnji.       Na mjestima gdje se novi zidovi izvode uz postojeće potrebno je zidove međusobno povezati kako bi se osiguralo
zajedničko djelovanje oba zida. Povezivanje se vrši na način da se u postojećim zidovima uklanja nekoliko opeka gdje se onda ugrađuju armaturni koševi koji se betoniraju zajedno s ostalim dijelom novih zidova. Potrebno je
postaviti 1 takav koš po kvadratnom metru.  Obračun po m3 ugrađenog betona.</t>
  </si>
  <si>
    <t>Strojni iskop zemlje za nove temeljne trake, temeljnu ploču i podbetoniravanja. Uračunato osiguranje iskopa. Otkopani materijal prevesti na deponiju po dogovoru sa investitorom. Obračun po m3.</t>
  </si>
  <si>
    <t>Dobava materijala te betoniranje ravne međukatne konstrukcije - ploče (strop prizemlja do stropa 5 kata), debljine 20cm u glatkoj oplati, betonom klase C30/37. Ugradnju betona potrebno je izvesti sukladno Programu kontrole i kvalitete, u glatkoj oplati, uz obavezno pervibriranje sa završnim finim niveliranjem svježe ugrađenog betona, ali bez zaglađivanja betona. U međukatnu konstrukciju (ploču), prije betoniranja, potrebno je ugraditi  sve potrebne instalacije. Razred čvrstoće betona   C30/37. Razred izloženosti    XC3. Razred konzistencije    S3. Razred sadržaja klorida   Cl 0.2. Razred maksimalnog zrna agregata  Dmax16. Nakon ugradnje betona potrebno je obavezno njegovati beton sukladno Programu kontriole i kvalitete knjiga G2. Cijena stavke uključuje nabavu i dopremu na gradilište betona klase C30/37, spravljenog u betonari, te sav potreban osnovni i pomoćni materijal, te rad ljudi i strojeva pri ugradnji.</t>
  </si>
  <si>
    <t>Dobava materijala te betoniranje ravne stropne konstrukcije (ploče) jezgre stubišta, debljine 20cm u glatkoj oplati, betonom klase C30/37.  Ugradnju betona potrebno je izvesti sukladno Programu kontrole i kvalitete, u glatkoj oplati, uz obavezno pervibriranje sa završnim finim niveliranjem svježe ugrađenog betona, ali bez zaglađivanja betona. U međukatnu konstrukciju (ploču), prije betoniranja, potrebno je ugraditi  sve potrebne instalacije. Razred čvrstoće betona   C30/37. Razred izloženosti    XC3. Razred konzistencije    S3. Razred sadržaja klorida   Cl 0.2. Razred maksimalnog zrna agregata  Dmax16. Nakon ugradnje betona potrebno je obavezno njegovati beton sukladno Programu kontriole i kvalitete knjiga G2. Cijena stavke uključuje nabavu i dopremu na gradilište betona klase C30/37, spravljenog u betonari, te sav potreban osnovni i pomoćni materijal, te rad ljudi i strojeva pri ugradnji.</t>
  </si>
  <si>
    <t>Dobava materijala te betoniranje ravne stropne konstrukcije (ploče) sprinkler bazena, debljine 16cm u glatkoj oplati, betonom klase C30/37. Ploča se izvodi iznad postojećeg balkona. Ugradnju betona potrebno je izvesti sukladno Programu kontrole i kvalitete, u glatkoj oplati, uz obavezno pervibriranje sa završnim finim niveliranjem svježe ugrađenog betona, ali bez zaglađivanja betona. U međukatnu konstrukciju (ploču), prije betoniranja, potrebno je ugraditi  sve potrebne instalacije. Razred čvrstoće betona   C30/37. Razred izloženosti    XC3. Razred konzistencije    S3. Razred sadržaja klorida   Cl 0.2. Razred maksimalnog zrna agregata  Dmax16. Nakon ugradnje betona potrebno je obavezno njegovati beton sukladno Programu kontrole i kvalitete knjiga G2. Cijena stavke uključuje nabavu i dopremu na gradilište betona klase C30/37, spravljenog u betonari, te sav potreban osnovni i pomoćni materijal, te rad ljudi i strojeva pri ugradnji.</t>
  </si>
  <si>
    <t>Uz izvedbu nove ploče, dva dijela ulične zgrade
povezati će se metalnim trakama tako što će se izvesti horizontalna rešetka. Trake su čelične ploče dimenzija b/t = 300/5 mm u poprečnom smjeru i b/t = 200/5 mm u svim ostalim smjerovima. Metalne trake se lijepe na gornju stranu tlačne ploče. Nove ploče potrebno je povezati s postojećim zidanim zidovima šipkama 2Φ16/50 cm te s novim AB zidovima klasično. Obračun po m3.</t>
  </si>
  <si>
    <t>Dobava materijala te betoniranje tlačne armiranobetonske ploče debljine 5 cm. Ploča se postavlja na postojeći sitnorebrasti AB strop od stropa podruma do stropa 5 kata.Tlačnu ploču je potrebno povezati s postojećim stropom tako što će se izvesti bušenje „džepova“ između svakog rebra i ugraditi čelične šipke u svako rebro stropa. Tlačna ploča će se povezati s postojećim zidanim zidovima sidrima Φ16/50 cm te klasično s novim AB zidovima. Obračun po m2.</t>
  </si>
  <si>
    <t>BETONSKI I ARMIRANOBETONSKI RADOVI UKUPNO</t>
  </si>
  <si>
    <t xml:space="preserve">Sanacija postojećih zidova, greda i stupova koji se zadržavaju injektiranjem i FRCM sustavom (postupak sanacije zidova, greda i stupova je opisan u MAPI II: GRAĐEVINSKI PROJEKT - PROJEKT KONSTRUKCIJE) Zidove koje je potrebno obložiti FRCM-om su SVI ZIDOVI uz koje se neće izvoditi AB zid. To su zidani zidovi prizemlja u dvorišnoj zgradi te svi zidani zidovi u uličnoj zgradi.
NAPOMENA:  cijela ploha zida se obavija u FRCM. </t>
  </si>
  <si>
    <t>Postupak sanacije:</t>
  </si>
  <si>
    <t>c) Probušitit rupe promjera 20 – 40 mm do 2/3 debljine zida, po mogućnosti na kvadratnim udaljenostima 50x50 cm. Ako je zid deblji od 60 cm, preporuča se izbušiti rupe s obje strane.</t>
  </si>
  <si>
    <t>f) Pripremiti podlogu za polaganje FRCM-a pomoću dvokomponentnog morta visoke duktilnosti ojačanog vlaknima PLANITOP HDM MAXI ili PLANITOP HDM RESTAURIO ili jednakovrijedan proizvod_____________________________.</t>
  </si>
  <si>
    <t>e) Nakon injektiranja, ukloniti cjevčice ili injektore i ispuniti rupe smjesom MAPE-ANTIQUE ALLETTAMENTO ili jednakovrijedan proizvod___________________________.</t>
  </si>
  <si>
    <t>d) Učvrstiti cjevčice ili injektore u rupe smjesom MAPE-ANTIQUE ALLETTAMENTO ili jednakovrijedan proizvod___________________________. tako da se smjesa napravljena od MAPE-ANTIQUE I-15 ili MAPEWALL INJECT &amp; CONSOLODATE ili jednakovrijedan proizvod___________________________. može injektirati.</t>
  </si>
  <si>
    <t>b) Očistiti površinu zida svake strane, zapuniti sljubnice gdje bi smjesa mogla iscuriti s MAPEANTIQUE ALLETTAMENTO ili jednakovrijedan proizvod___________________________. i pripremiti zid za injektiranje</t>
  </si>
  <si>
    <t>a) Ukloniti žbuku sa zida s obje strane ukoliko se mreža postavlja obostrano ili s jedne strane zida ukoliko se mreža postavlja jednostrano</t>
  </si>
  <si>
    <t>g) Položiti MAPEGRID G220 ili jednakovrijedan proizvod_____________________________ alkalnootpornu mrežicu za armiranje od staklenih vlakana ili
MAPEGRID B250 mrežicu ili jednakovrijedan proizvod_____________________________ bazaltnih vlakana u mort dok je još svjež, obratitit pozornost da preklop mrežice po dužini bude oko 10 cm.</t>
  </si>
  <si>
    <t>h) Nanijeti drugi sloj morta debljine oko 5 – 6 mm preko mrežice dok je prvi sloj još svjež.</t>
  </si>
  <si>
    <t xml:space="preserve">i) Izvesti sidrenje užadi FIOCCO 1 kom/m2. Potrebno je izvesti preklop mrežice u duljini 30 cm na krajevima zida prema okomitom zidu ili ih usidriti u okomiti zid pomoću užadi. Ukoliko se izvodi jednostrano postavljanje mrežice, potrebno je postaviti 2 mrežice s
jedne strane zida. </t>
  </si>
  <si>
    <t>Postupak izvedbe:</t>
  </si>
  <si>
    <t>a) Površina na kojoj će se lijepiti tkanina mora biti savršeno čista, suha i mehanički čvrsta. Površina se pjeskari kako bi se uklonili tragovi smjesa za skidanje, laka, boje itd.                Na dijelovima gdje je uništen beton potrebno je ukloniti oštećene dijelove, očistiti armaturu i ukloniti tragove od hrđe.
Zatim je armaturu potrebno zaštititi pomoću Mapefer, dvokomponentnog antikorozivnog morta ili jednakovrijedan proizvod___________________________ ili Mapefer 1K, jednokomponentni cementni mort ili jedankovrijedan proizvod_____________________________.</t>
  </si>
  <si>
    <t>c) Prije nanošenja tkanine potrebno je sačekati minimalno tri tjedna.</t>
  </si>
  <si>
    <t>b) Popraviti površinu betona koristeći proizvode iz Mapegrout grupe ili jednakovrijedan proizvod____________________________.</t>
  </si>
  <si>
    <t>d) Zapuniti sve pukotine injektiranjem Epojet (za suhe površine) ili jednakovrijedan proizvod___________________________ ili Foamjet T odnosno F ili jednakovrijedan proizvod_____________________________ ukoliko je površina vlažna.</t>
  </si>
  <si>
    <t>e) Svi oštri rubovi koji su omotani tkaninom moraju se zagladiti čekićem ili bilo kojim drugim prikladnim sredstvom. Preporučeno je da polumjer savijanja ne bude manji od 2 cm (u skladu s talijanskim smjernicama CNR-DT 200 R1/2013)</t>
  </si>
  <si>
    <t>f) Pripremniti MapeWrap Primer 1 ili jednakovrijedan proizvod____________________________ i nanijeti ga jednoliko na površinu. Ukoliko je supstrat porozan nanijeti i drugu ruku kada se prvi premaz u potpunosti apsorbira.</t>
  </si>
  <si>
    <t>g) Dok je još svježe, pripremiti i nanijeti MapeWrap 11 ili MapeWrap 12 ili jednakovrijedan proizvod_____________________________ u debljini od 1cm. Isto je potrebno napraviti i na rubovima tako da se dobije radijus kuta ne manji od 2 cm. Zagladiti površinu i popraviti manje nepravilnosti.</t>
  </si>
  <si>
    <t>h) Pripremiti MapeWrap 31 ili jednakovrijedan proizvod____________________________ i nanijeti prvi sloj debljine otprilike 0,5 mm četkom ili valjkom preko još
svježeg MapeWrap 11 ili 12 ili jednakovrijedan proizvod_____________________________.</t>
  </si>
  <si>
    <t>i) Na svježe premazanu površinu nanijeti MapeWrap C UNI-AX tkaninu bez boranja ili jednakovrijedan proizvod____________________________. Tkaninu je potrebno izravnati i prijeći valjkom u smjeru vlakana. Nakon što se poravna tkanina nanijeti još jedan sloj MapeWrap 31 ili jednakovrijedan proizvod_____________________________ preko tkanine. Prijeći valjkom tako da smjesa u potpunosti penetrira u vlakna tkanine. Nekoliko puta ponoviti prelazak valjkom kako bi se uklonili mjehurići zraka nastali polaganjem tkanine.</t>
  </si>
  <si>
    <t>j) Prilikom preklapanja tkanina, MapeWrap C UNI-AX ili jednakovrijedan proizvod_____________________________ mora imati prijeklom od 20 cm s istom
tkaninom.</t>
  </si>
  <si>
    <t xml:space="preserve">Zazidavanje i zatvaranje otvora u postojećim zidovima debljine do 60 cm punom opekom u cementnom mortu minimalne marke M10. Izvodi se radi prilagodbe otvora novoprojektiranom stanju.  Povezivanje s nosivim zidom potrebno je izvesti mehaničkim spojnim sredstvima - ankerima. Obračun po m3 izvedenog zida. </t>
  </si>
  <si>
    <t>Sanacija oštećenja na sitnorebričastom stropu. Izvodi se po obijanju postojećeg podgleda stropa. Izvodi se na način da se mehanički očisti armatura od hrđe, i skine oštećeni beton, sve očisti, a zatim se armatura  premaže antikorozivnim jednokomponentnim mortom, a zatim se nanosi sanacijski mort i zaravnava. Pretpostavlja se sanacija svih sitnorebrastih gredica (donji pojas rebra širine 5 cm i debljine do 5 cm )</t>
  </si>
  <si>
    <t>Dobava materijala i izvedba izravnavajućeg sloja masom za niveliranje uz sve potrebne pripreme podloge. Debljina izravnavajućeg sloja do 10 mm. Obračun po m2 izvedenog niveliranja.</t>
  </si>
  <si>
    <t>Dobava materijala te strojno žbukanje zidova, stupova, greda unutar objekta, vapneno-cementnom žbukom debljine 2 cm. Obračun po m2.</t>
  </si>
  <si>
    <t>Dobava materijala te strojno žbukanje stropova unutar objekta, vapneno-cementnom žbukom debljine 2 cm. Obračun po m2.</t>
  </si>
  <si>
    <t>Dobava materijala te izrada plivajućeg armiranog cementnog estriha debljine 10 cm u podrumu. Estrih se postavlja preko elastificiranog ekspandiranog polistirena.  Armirati Q- mrežom ili rabicom. Obavezno uz zidove postaviti trake ekspandiranog polistirena debljine 1 cm, visine estriha, kako bi se postigao efekt «plivajućeg poda». Pe folija uključena u stavku. Obračun po komplet m2.</t>
  </si>
  <si>
    <t>V</t>
  </si>
  <si>
    <t>IZOLATERSKI RADOVI</t>
  </si>
  <si>
    <t>Dobava materijala te krpanje eventualnih gnijezda nakon skidanja oplate,  čišćenje od curaka cementnog mlijeka i sl. kao podloga za završno farbanje. Obračun po m2.</t>
  </si>
  <si>
    <t>Krpanje šliceva iza postavljanja instalacija  elektrike, vodovoda i kanalizacije. širina šlica 5 – 30 cm. Obračun po m1.</t>
  </si>
  <si>
    <t>Zidarska pripomoć kod raznih radova uključivo i instalaterske na građevini. Količine date ovim troškovnikom su aproksimativne.</t>
  </si>
  <si>
    <t>KV</t>
  </si>
  <si>
    <t>sati</t>
  </si>
  <si>
    <t>NKV</t>
  </si>
  <si>
    <t>Čišćenje objekta u toku građevinskih radova te prije primopredaje objekta.</t>
  </si>
  <si>
    <t>Dobava i ugradba Alu profila za zaštitu uglova zidova, do visine 150 cm. . Obračun po m1.</t>
  </si>
  <si>
    <t>Izvedba raznih nespecificiranih cementnih glazura. Izvesti u debljini od 2-3 cm, cem mortom 1:2, MM-10. Gornju plohu fino zagladiti. Bez obzira na veličinu i oblik prostorija.</t>
  </si>
  <si>
    <t>Dobava i ugradnja aluminijskog praga od L profila 35/35/4 mm (na sudaru različitih vrsta podova). Obračun po m1.</t>
  </si>
  <si>
    <t>ZIDARSKI RADOVI UKUPNO</t>
  </si>
  <si>
    <t xml:space="preserve">Obavijanje postojećih stupova i greda CFRP tkaninom od karbonskih vlakana MAPEWRAP C UNI-AX 300 ili jednakovrijedan proizvod_____________________________, primer MapeWrap Primer 1 ili 2 ili jedankovrijedan proizvod_____________________________,
epoksid kit za izravnavanje MapeWrap 11 ili 12 ili jednakovrijedan proizvod____________________________, te sredstvo za impregnaciju MapeWrap 21 ili jednakovrijedan proizvod____________________________, kako bi se ojačali. Stupovi se obavijaju u punoj visini, a grede u zoni čvorova. Postupak izvedbe opisan je u MAPI II: GRAĐEVINSKI PROJEKT - PROJEKT KONSTRUKCIJE) . </t>
  </si>
  <si>
    <t xml:space="preserve">Gletanje ab zidova, greda, stupova i stropova, glet masom (uključujući obradu oko otvora vrata i prozora). Zidovi, grede i stupovi moraju biti očišćeni i otprašeni. Svi šlicevi i druga udubljenja moraju se popuniti mortom. Glet masa nanosi se na zidove u debljini 2 mm. te se u sviježu masu utiskuje tekstilno staklena mrežica veličine okna 2 mm. Nakon što se prvi sloj posuši, nanosi se drugi sloj debljine do 1mm tako da pokrije strukturu mrežice. Nakon što se sloj posuši neravnine se pobruse odgovarajućim brusnim papirom. obračun po m2 površine. </t>
  </si>
  <si>
    <t>Dobava materijala te žbukanje špaleta prozora i vrata, produžnom rabiciranom žbukom debljine 2 cm.  Obračun po m1.</t>
  </si>
  <si>
    <t>Dobava materijala te postava PP/PES filc ("geotekstil"). Obračun po m2.</t>
  </si>
  <si>
    <t>Dobava materijala te postava krovne sintetske UV stabilne hidroizolacijske trake (TPO ili slično), trake mehanički učvršćene na podlogu.
Obračun po m2.</t>
  </si>
  <si>
    <t>Dobava materijala te postava podložnog PES voala.
Obračun po m2.</t>
  </si>
  <si>
    <r>
      <t xml:space="preserve">Dobava materijala te postava parne brane - bitumenske trake za zavarivanje sa uloškom Al folije 0,1 mm s SD </t>
    </r>
    <r>
      <rPr>
        <sz val="10"/>
        <rFont val="Arial"/>
        <family val="2"/>
        <charset val="238"/>
      </rPr>
      <t>≥</t>
    </r>
    <r>
      <rPr>
        <sz val="10"/>
        <rFont val="Arial Narrow"/>
        <family val="2"/>
        <charset val="238"/>
      </rPr>
      <t>700 M, na hladnom bitumenskom prenamazu (1000 kg/m3).
Obračun po m2.</t>
    </r>
  </si>
  <si>
    <t>Dobava materijala te postava podložnog filtracijskog PES voala (150 g/m2).
Obračun po m2.</t>
  </si>
  <si>
    <r>
      <t>Dobava materijala te postava PEHD folije s kadicama za deponiranje vode i drenažu, ispuna granulama ekspandirane gline (</t>
    </r>
    <r>
      <rPr>
        <sz val="10"/>
        <rFont val="Arial"/>
        <family val="2"/>
        <charset val="238"/>
      </rPr>
      <t>&lt;</t>
    </r>
    <r>
      <rPr>
        <sz val="10"/>
        <rFont val="Arial Narrow"/>
        <family val="2"/>
        <charset val="238"/>
      </rPr>
      <t>900 kg/m3).
Obračun po m2.</t>
    </r>
  </si>
  <si>
    <t>Dobava materijala te postava podložnog PES voala (600 g/m2).
Obračun po m2.</t>
  </si>
  <si>
    <r>
      <t xml:space="preserve">Dobava materijala te postava vegetacijskog supstrata za sadnju niskog i srednjeg visokog bilja (1800 kg/m3) i cijevima za kapilarno navodnjavanje </t>
    </r>
    <r>
      <rPr>
        <sz val="10"/>
        <rFont val="Arial"/>
        <family val="2"/>
        <charset val="238"/>
      </rPr>
      <t>≥</t>
    </r>
    <r>
      <rPr>
        <sz val="10"/>
        <rFont val="Arial Narrow"/>
        <family val="2"/>
        <charset val="238"/>
      </rPr>
      <t>20 cm
Obračun po m2.</t>
    </r>
  </si>
  <si>
    <t>Dobava materijala te postava podložnog PES voala (200 g/m2).
Obračun po m2.</t>
  </si>
  <si>
    <t>Dobava materijala te postava odgovarajuće folije za protukorjensku zaštitu (1000 kg/m3) - klizni sloj.
Obračun po m2.</t>
  </si>
  <si>
    <r>
      <t xml:space="preserve">Dobava materijala te postava vertikalne polimerbitumenske hidroizolacijske trake za zavarivanje u dva sloja, punoplošno ljepljene na hladni bitumenski prednamaz (1000 kg/m3). </t>
    </r>
    <r>
      <rPr>
        <b/>
        <sz val="10"/>
        <rFont val="Arial Narrow"/>
        <family val="2"/>
        <charset val="238"/>
      </rPr>
      <t xml:space="preserve">Stavka se odnosi na zid prema tlu. </t>
    </r>
    <r>
      <rPr>
        <sz val="10"/>
        <rFont val="Arial Narrow"/>
        <family val="2"/>
        <charset val="238"/>
      </rPr>
      <t>Obračun po m2 izvedene vertikalne hidroizolacije.</t>
    </r>
  </si>
  <si>
    <r>
      <t xml:space="preserve">Dobava materijala te postava drenažne PEHD folije s čepićima okrenutim prema zidu. </t>
    </r>
    <r>
      <rPr>
        <b/>
        <sz val="10"/>
        <rFont val="Arial Narrow"/>
        <family val="2"/>
        <charset val="238"/>
      </rPr>
      <t>Stavka se odnosi na zid prema tlu.</t>
    </r>
    <r>
      <rPr>
        <sz val="10"/>
        <rFont val="Arial Narrow"/>
        <family val="2"/>
        <charset val="238"/>
      </rPr>
      <t xml:space="preserve"> Obračun po m2 izvedene vertikalne hidroizolacije.</t>
    </r>
  </si>
  <si>
    <r>
      <t xml:space="preserve">Dobava materijala te postava polimercementnog hidroizolacijskog premaza rubno brtvljen elastičnim vodonepropusnim trakama (1600kg/m3). </t>
    </r>
    <r>
      <rPr>
        <b/>
        <sz val="10"/>
        <rFont val="Arial Narrow"/>
        <family val="2"/>
        <charset val="238"/>
      </rPr>
      <t xml:space="preserve">Stavka se odnosi na zid prema tlu. </t>
    </r>
    <r>
      <rPr>
        <sz val="10"/>
        <rFont val="Arial Narrow"/>
        <family val="2"/>
        <charset val="238"/>
      </rPr>
      <t>Obračun po m2 izvedene vertikalne hidroizolacije.</t>
    </r>
  </si>
  <si>
    <t>Impregnacija postojećih zidova prema tlu injektiranjem u donjem dijelu u visini do cca 50 cm od uređenog terena / poda, zona impregniranja sa unutarnje i vanjske strane obrađena polimercementnim hidroizolacijskim premazom - osigurati kontinuitet hidroizoliranja. Obračun po m2.</t>
  </si>
  <si>
    <t>IZOLATERSKI RADOVI UKUPNO</t>
  </si>
  <si>
    <t>NAPOMENA: Izvedba novih armiranobetonskih zidova uključuje dodatke za vodonepropusnost i brtvene trake ugrađene u radne reške i prekide betoniranja na spoju sa podnim pločama (2500 kg/m3, a sve prema projektu mehaničke otpornosti i stabilnosti.</t>
  </si>
  <si>
    <r>
      <t xml:space="preserve">Dobava i postava elastificiranog ekspandiranog polistirena (EPS-T) </t>
    </r>
    <r>
      <rPr>
        <b/>
        <sz val="10"/>
        <rFont val="Arial Narrow"/>
        <family val="2"/>
        <charset val="238"/>
      </rPr>
      <t>međukatnih konstrukcija</t>
    </r>
    <r>
      <rPr>
        <sz val="10"/>
        <rFont val="Arial Narrow"/>
        <family val="2"/>
        <charset val="238"/>
      </rPr>
      <t>, debljine 2 cm (1+1), s λ≤0,042 W/mK, (12 kg/m3), u dva sloja. Obračun po m2.</t>
    </r>
  </si>
  <si>
    <r>
      <t xml:space="preserve">Dobava materijala te postava polimerbitumenske hidroizolacijske trake za zavarivanje u jednom sloju, punoplošno ljepljene na hladni bitumenski prednamaz (1000 kg/m3) (1600kg/m3). </t>
    </r>
    <r>
      <rPr>
        <b/>
        <sz val="10"/>
        <rFont val="Arial Narrow"/>
        <family val="2"/>
        <charset val="238"/>
      </rPr>
      <t>Stavka se odnosi na mokre čvorove.</t>
    </r>
    <r>
      <rPr>
        <sz val="10"/>
        <rFont val="Arial Narrow"/>
        <family val="2"/>
        <charset val="238"/>
      </rPr>
      <t xml:space="preserve">
Obračun po m2.</t>
    </r>
  </si>
  <si>
    <r>
      <t xml:space="preserve">Dobava materijala te postava hidroizolacije </t>
    </r>
    <r>
      <rPr>
        <b/>
        <sz val="10"/>
        <rFont val="Arial Narrow"/>
        <family val="2"/>
        <charset val="238"/>
      </rPr>
      <t>mokrih čvorova</t>
    </r>
    <r>
      <rPr>
        <sz val="10"/>
        <rFont val="Arial Narrow"/>
        <family val="2"/>
        <charset val="238"/>
      </rPr>
      <t xml:space="preserve"> dvokomponentnim polimercementnim hidroizolacijskim premazom rubno brtvljen elastičnim vodonepropusnim trakama (1600kg/m3).
Obračun po m2.</t>
    </r>
  </si>
  <si>
    <r>
      <t xml:space="preserve">Dobava materijala te postava polimerbitumenske hidroizolacijske trake za zavarivanje </t>
    </r>
    <r>
      <rPr>
        <b/>
        <sz val="10"/>
        <rFont val="Arial Narrow"/>
        <family val="2"/>
        <charset val="238"/>
      </rPr>
      <t>poda prema tlu</t>
    </r>
    <r>
      <rPr>
        <sz val="10"/>
        <rFont val="Arial Narrow"/>
        <family val="2"/>
        <charset val="238"/>
      </rPr>
      <t xml:space="preserve"> podruma i prizemlja, u dva sloja, punoplošno ljepljene na hladni bitumenski prednamaz /1000 kg/m3), osigurati kontinuitet hidroizolacije sa injektiranim i cementnim hidroizolacijskim premazima obrađenim podnožjem postojećih zidova. U količine uračunato i 10% za preklope. Obračun po m2 izvedene hidroizolacije.</t>
    </r>
  </si>
  <si>
    <t>Izrada izvedbenog projekta zaštite građevinske jame. U stavci sadržana statički račun, izrada detalja armature - betona i u cijeni je sadržana revizija izvedbenog projekta plan armature i plan oplate.</t>
  </si>
  <si>
    <t>komplet</t>
  </si>
  <si>
    <t>VI</t>
  </si>
  <si>
    <t>TESARSKI RADOVI</t>
  </si>
  <si>
    <t>TESARSKI RADOVI UKUPNO</t>
  </si>
  <si>
    <t xml:space="preserve">Doprema, montaža, demontaža i odvoz radne  skele visine do 4 m. </t>
  </si>
  <si>
    <t>VII</t>
  </si>
  <si>
    <t>FASADERSKI RADOVI</t>
  </si>
  <si>
    <t>FASADERSKI RADOVI UKUPNO</t>
  </si>
  <si>
    <t>a) Dobava i postava  rubnog aluminijskog koritastog  profila ( sokl – profil ).Stavka uključuje i potrebne vijke s tiplima za pričvršćenje.</t>
  </si>
  <si>
    <t>Ploče se lijepe nanošenjem sloja ljepila  po cijelom rubu ploče i na 3 kontaktne točke na površini ploče.
 Udio lijepljene površine (kontaktne površine) otprilike 40 %  i dodatno učvršćenje pričvrsnicama;</t>
  </si>
  <si>
    <t>Termoizolacijske ploče moraju se točno zalijepiti odozdo prema gore, tik jedna uz drugu, tako da se dobro uklope u kompozit, pritom između termoizolacijskih ploča ne smiju nastati otvorene fuge. Neizbježne fuge (fuge veće od 2 mm) moraju se zatvoriti izolacijskom trakom, fuge manje od 4 mm odgovarajućom pjenom za punjenje. Građevinsko ljepilo ne smije dospjeti u sljubnice i spojeve ploča. Ne smiju se ugrađivati oštećene termoizolacijske ploče. Višak ploča (najmanja širina 15 cm) ugraditi pojedinačno i podijeljeno po čitavoj površini (ne upotrijebiti kod otvora i vanjskih rubova objekata).</t>
  </si>
  <si>
    <t>Prije nanošenja prve ruke ljepila potrebno je pregledati ravnost fasade letvom od 4m i odmaknuto postavljene spojeve na termoizolacijskim pločama izbrusiti Inoplanom.</t>
  </si>
  <si>
    <t>c) Gletanje fasade u dva sloja  cement - polimercementnim mortom, armiranim alkalno otpornom mrežicom, sa završnom tankoslojnom fasadnom žbukom ili paropropusnim fasadnim premazom - sve izvesti prema uputama proizvođača fasadnog sustava (1800 kg/m3). Uključena je postava rubnih profila na svim vanjskim bridovima , te oko prozora i vrata, kao i postava dijagonalnih traka na kuteve oko otvora, te jednoslojna postava staklo-plastične alkalno otporne armirajuće mrežice površinske mase 140-160g/m2 i prekidne čvrstoće min 150 N/5 cm, postavlja se sa preklopom.  Mrežica se stavlja u prvi sloj ljepila, koji je adekvatno  nazubljen i poravnan, a drugi sloj treba prebrusiti prije nanošenja završne silikatne žbuke.</t>
  </si>
  <si>
    <t>U cijenu uključen sav potreban dodatni materijal po pravilima struke i uputama proizvođača.</t>
  </si>
  <si>
    <t>PE ili PVC  pričvrsnice  - 8 kom/m2 i 10kom/m2 na rubovima objekta odnosno u skladu sa HRN EN 13499:2003 ili jednakovrijedna norma_______________________________</t>
  </si>
  <si>
    <t>- ojačanja mrežicom na uglovima otvora</t>
  </si>
  <si>
    <t>- izrada dilatacija po potrebi</t>
  </si>
  <si>
    <t>- postava kutnih i okapnih profila na uglove i špalete pročelja, podglede balkona</t>
  </si>
  <si>
    <t xml:space="preserve">               uz prozor - samoljepljivi profil s mrežicom</t>
  </si>
  <si>
    <t xml:space="preserve">               okapni PVC profil -  podgledi balkona i istaka</t>
  </si>
  <si>
    <t xml:space="preserve">               dilatacijski E-form profil</t>
  </si>
  <si>
    <t xml:space="preserve">               kutni prifil s mrežicom</t>
  </si>
  <si>
    <t>d) Gletanje  fasade završnom plemenitom žbukom u boji po izboru projektanta. Uključena je prethodna impregnacija u boji završnog sloja fasade.</t>
  </si>
  <si>
    <t>Podloga se nanosi kad vremenski uvjeti zadovoljavaju i po odobrenju nadzornog inženjera nakon izvršenog pregleda ravnosti i kvalitete izvedbe prethodnih radnji.</t>
  </si>
  <si>
    <t>Stavka uključuje i obradu špaleta.</t>
  </si>
  <si>
    <t>Boja prema izboru projektanta.</t>
  </si>
  <si>
    <t>d=20 cm</t>
  </si>
  <si>
    <r>
      <t>b) Dobava i postava toplinske izolacije od</t>
    </r>
    <r>
      <rPr>
        <sz val="10"/>
        <rFont val="Arial Narrow"/>
        <family val="2"/>
        <charset val="238"/>
      </rPr>
      <t xml:space="preserve">  </t>
    </r>
    <r>
      <rPr>
        <b/>
        <sz val="10"/>
        <rFont val="Arial Narrow"/>
        <family val="2"/>
        <charset val="238"/>
      </rPr>
      <t>mineralne vune  d = 20 cm (hidrofobirane fasadne ploče mineralne vune λ≤0,035 W/mK, 100 kg/m3, razred negorivosti A1 prema HRN EN 13501 ili jednakovrijedna norma____________________________ - sve izvesti prema uputama proizvođača odabranog ETICS fasadnog sustava)</t>
    </r>
    <r>
      <rPr>
        <sz val="10"/>
        <rFont val="Arial Narrow"/>
        <family val="2"/>
        <charset val="238"/>
      </rPr>
      <t>, uključeno ljepljenje i tiplanje, uključen sav materijal i rad kao i obavezna  zaštita  Al stolarije, klupčica i okapa. RAL boja po izboru projektanta.</t>
    </r>
  </si>
  <si>
    <t>Na ploče se stavlja polimercementni mort, armiran dvostruko alkalno otpornom mrežicom, sa završnom oblogom tanjim kamenim pločicama ili dekorativnom žbukom, u sloji 2-3 mm u koju se utiskuje  tekstilno-staklena mrežica 150 gr/m2, alkalno otporna s preklopima od 10 cm. Gletanje drugim slojem polimercementnog morta u debljini 2-3 mm na očvrsli prvi sloj. Sve kuteve obraditi aluminijskim kutnim profilom i mrežicom. Završna obrada je silikatna žbuka, sve izvesti prema uputama proizvođača. Boja i ton po izboru projektanta. Površinu prethodno, očistiti od prašine i nečistoće, te pripremiti istu za postavu gore navedenih slojeva. U cijenu uračunati sav potreban materijal i rad do pune gotovosti. Izvedba u svemu prema projektu i uputama proizvođača. Obračun po m2 izvedene površine.</t>
  </si>
  <si>
    <r>
      <t xml:space="preserve">Izvedba sokla - podnožja koji se sastoji od vertikalne hidroizolacije, bitumenske trake za zavarivanje: PES 5 u donjoj zoni na prednamazu bitumenske emulzije, GV4 u gornjoj zoni d=0,8 cm, punoplošno se nanosi polimer-cementno ljepilo, te se ljepe i naknadno tiplama učvršćuju </t>
    </r>
    <r>
      <rPr>
        <b/>
        <sz val="10"/>
        <rFont val="Arial Narrow"/>
        <family val="2"/>
        <charset val="238"/>
      </rPr>
      <t>ploče od ekstrudiranog polistirena zahrapavljene površine XPS (30kg/m3) u pločama s λ≤0,038 W/mK,</t>
    </r>
    <r>
      <rPr>
        <sz val="10"/>
        <rFont val="Arial Narrow"/>
        <family val="2"/>
        <charset val="238"/>
      </rPr>
      <t xml:space="preserve"> </t>
    </r>
    <r>
      <rPr>
        <b/>
        <sz val="10"/>
        <rFont val="Arial Narrow"/>
        <family val="2"/>
        <charset val="238"/>
      </rPr>
      <t>debljine</t>
    </r>
    <r>
      <rPr>
        <sz val="10"/>
        <rFont val="Arial Narrow"/>
        <family val="2"/>
        <charset val="238"/>
      </rPr>
      <t xml:space="preserve"> </t>
    </r>
    <r>
      <rPr>
        <b/>
        <sz val="10"/>
        <rFont val="Arial Narrow"/>
        <family val="2"/>
        <charset val="238"/>
      </rPr>
      <t xml:space="preserve">18 cm, pričvršćenim na podlogu mehaničkim pričvrsnicama sa širokom glavom, izvesti sve prema uputama proizvođača fasadnog sustava ( ili negorive ploče toplinske izolacije od pjenastog stakla CG s λ≤0,039 W/mK debljine 18 cm </t>
    </r>
    <r>
      <rPr>
        <sz val="10"/>
        <rFont val="Arial Narrow"/>
        <family val="2"/>
        <charset val="238"/>
      </rPr>
      <t xml:space="preserve">.
</t>
    </r>
  </si>
  <si>
    <t>ARMIRAČKI RADOVI</t>
  </si>
  <si>
    <t>ARMIRAČKI RADOVI UKUPNO</t>
  </si>
  <si>
    <t>Dobava, sječenje, savijanje i postava rebrastog čelika, zavarenih armaturnih mreža (Q-257) prema planovima savijanja armature i statičkom izračunu građevine, obvezna postava armature na plastične ili bet. podmetače.</t>
  </si>
  <si>
    <t>Nastavci armature s preklopima prema statičkom računu i nacrtima savijanja. U cijenu ulazi prilagođavanje armature na dilatacionim spojevima i otvorima. U stavku ulazi izrada te revizija od strane revidenta plan armature i izrada detalja.</t>
  </si>
  <si>
    <t>kg</t>
  </si>
  <si>
    <t>Armatura kvalitete B500A i B500B</t>
  </si>
  <si>
    <t>VIII</t>
  </si>
  <si>
    <t>Sve radove u svezi izvedbe horizontalnih i vertikalnih oblaganja i detalja sa njima povezanim koji se izvode po odabranom specifičnom proizvođaču treba obvezno izvesti po detaljima i tehnološkim rješenjima istog. To se odnosi kako na korištenje materijala tako i na uporabu odgovarajućeg alata. Glede specifičnosti gore navedenih radova, izvoditelj je dužan prije davanja ponude obvezno se upoznati s načinom i detaljima izvođenja izolacija koji su opisani ovim troškovnikom te s tehnologijom i specifičnostima izvođenja radova odabranog proizvođača.</t>
  </si>
  <si>
    <t>Prilikom izvođenja radova mora se izvoditelj striktno pridržavati usvojenih i od strane projektanta prihvaćenih materijala i ovjerenih detalja.</t>
  </si>
  <si>
    <t>Bez obzira na vrstu obloga, izvoditelj je obvezan dobaviti: uputu za postavljanje; uvjete pripreme i stanja podloge; uputu za uporabu i rad; način održavanja obloge u uporabi.</t>
  </si>
  <si>
    <t>Radove treba uskladiti s izvedbom radova na izolaciji ispod i između elemenata konstrukcije.</t>
  </si>
  <si>
    <t>Izvedenu potkonstrukciju i izolaciju u sklopu obloge treba obvezno pregledati nadzorni inženjer, i tek po njegovom odobrenju mogu se radovi nastaviti na izvedbi završnog sloja obloge. Isto treba konstatirati upisom u građevinski dnevnik.</t>
  </si>
  <si>
    <t>Svi materijali koji se ugrađuju moraju obvezno biti ispitani i cerifikati priloženi. Ukoliko ne postoje domaće norme, treba priložiti rezultate ispitivanja koji zadovoljavaju odredbe normi DIN ili EN ili jednako vrijedne.</t>
  </si>
  <si>
    <t>Izvoditelj radova obvezan je prije početka ugradbe uručiti potrebne certifikate u svezi gore navedene HRN-e odgovarajućoj nadrežnoj službi. Zabranjena je ugradba prije predočenja važećih certifikata.</t>
  </si>
  <si>
    <t>Za sve stavke oblaganja treba predvidjeti i odgovarajuću nosivu konstrukciju ili potkonstrukciju, kako u sklopu oblaganja, a kod većih raspona i dodatnu ptkonstrukciju. Dimenzije elemenata i razmak konstrukcije (potkonstrukcije) ovisi o odabranom proizvođaču i nosivosti odabranih elemenata. Konstrukcija se izvodi od obavezno nerđajućih materijala, kako osnovni profili i limovi tako i spojna sredstva. Projektiranje i izvedbu konstrukcije (potkonstrukcije) treba uključiti u cijeni izvedbe m2.</t>
  </si>
  <si>
    <t>Normu utroška sati za vršenje radova treba obvezno računati sa svim potrebnim dodatnim koeficijentima za otežanje radova, u svemu po GN za odgovarajuću vrstu radova. U koeficijentima treba posebnu pažnju obratiti na režim rada (položaj gradilišta u gradu), pristupe kroz pješačku zonu i održavanje čistoće na pristupima, ishođenje svih potrebnih suglasnosti i dozvola, troškove komunalija kao i drugo što pripada u faktor gradilišta a nije posebno specificirano.</t>
  </si>
  <si>
    <t>Cijenom pojedine stavke treba obuhvatiti sve što je potrebnuo za izvedbu funkcionalne i kvalitetne zidne i stropne obloge, uključivo sve posebice nespecificirane elemente, materijale i detalje koji su tehnologijom i detaljima proizvođača nužni za punu funkcionalnost i traženu kvalitetu, iako to stavkom troškovnika nije posebno navedeno.</t>
  </si>
  <si>
    <t>Cijenom izvedbe radova treba obvezno uključiti sve materijale koji se ugrađuju i koriste (osnovne i pomoćne materijale); sav potreban rad (osnovni i pomićni) na izvedbi radova do potpune gotovosti i funkcionalnosti istih; sve transporte i prijenose do i na gradilište sve do mjesta ugradbe; sva potrebna uskladištenja i zaštite; sva osiguranja radova i materijala; sva eventualna otežanja rada, kao i sve ostalo posebno specificirano u opisu stavke troškovnika; sve potrebne zaštitne konstrukcije, kao i sve drugo predviđeno mjerama zaštite na radu i pravilima struke.</t>
  </si>
  <si>
    <t>Vanjska obloga fasade pričvršćuje se na potkonstrukciju lijepljenjem (sakriveno-lijepljeno) izvodi se u svemu prema preporukama proizvođača ploča kao i preporukama proizvođača sustava lijepljenje i proizvođača sustava osnovnih nosača i sustava potkonstrukcije.Osnovni nosači su visine minimalno 240mm.</t>
  </si>
  <si>
    <t xml:space="preserve">Aluminijska potkonstrukcija sastoji se od zidnih nosača 240mm (sa termistop podlošcima, pričvršćenim u nosivu konstrukciju, te linearnih L profila dim 40/60 mm, koji se postavljaju u polju i T profila dim 110/60. max. Duljina linearnih alu profila je 3,00 m. </t>
  </si>
  <si>
    <t>Standarna širina fuge ploča je 8 mm. Ploča može biti slobodno prepuštena preko profila najviše 10 x debljina ploče. Za maksimalne dimenzije ploča obzirom na sustav pričvršćenja, konzultirati tehničku dokumentaciju.</t>
  </si>
  <si>
    <t>U donjoj zoni ventilirane fasade, podgledima, te gornjim horizontalnim špaletama ugrađuju se perforirane mrežice od pocinčanog, bojanog lima, debljine 0,60 mm.</t>
  </si>
  <si>
    <t>U cijeni uključivo svi rubni opšavni i dilatacioni profili i limovi te sve špalete uz obrub u sklopu fasadne obloge, kao i obradu spojeva na susjedne plohe i elemente na fasadi t izrada izvedbenog projekta i radioničkih nacrta sa statičkim proračunom radova.</t>
  </si>
  <si>
    <t>Izvedba u kompletu isključivo za vanjska oblaganja, odovarajuća za uvjete uporabe, trajno otporna na atmosferilije i UV zračenje te djelovanje vjetra (odnosi se na panele, izolaciju, potkonstrukciju, detalje ugradbe i obrade, sidrene i pričvrsne detalje kao kompletni sistem). Za navedeni materijal proizvođač mora osigurati izjavu sukladnosti i definirati uvjete garancije.</t>
  </si>
  <si>
    <t>Potrebna radna skela u cijeni.</t>
  </si>
  <si>
    <t>uključivo obradu rubova i lomova obloge te obradu otvora. Svi radobi izvode se u potpunosti kako je predviđeno tehnologijom i detaljima proizvođača, koristeći samo materijale i alate koji su za to predviđeni. U cijeni kompletna ventilirana fasada s mineralnom vunom, sa svim potrebnim obradama kod prodora, spojeva, dilatacija i rubnih detalja - špaleta lambda manje ili jednako 0,020 Wmk. Bez obzira na oblik i veličinu plohe za oblaganje. Po m2 razvijene površine sa odbitkom svih otvora (većih od 0,5 m2/kom) u sklopu obloge bez obzira na veličinu.</t>
  </si>
  <si>
    <t>Klasa zapaljivosti: A2</t>
  </si>
  <si>
    <t>Fasada ( pune ploče )</t>
  </si>
  <si>
    <t>Obračun po m2 komplet izvedene ventilirane fasade s toplinskom izolacijom sposobne za upotrebu.</t>
  </si>
  <si>
    <t>Dobava i ugradnja sustava ventilirane fasade sa završnom oblogom od fasadnih vlaknocementnih ploča (d=8mm) bojanima u masi kao i površinski, minimalne gustoće 1,75 g/cm3, max. Apsorpcije vode od 14% te modula elastičnosti min. E=15000 N/mm2 . Upotrijebiti ploče najveće veličine (3050/1250 mm; 2510/1250 mm) koje će izvođač radova rezati na potrebnu veličinu u obliku trokuta sve prema projektu izvedbe fasade.</t>
  </si>
  <si>
    <r>
      <t>Izvedba</t>
    </r>
    <r>
      <rPr>
        <b/>
        <sz val="10"/>
        <rFont val="Arial Narrow"/>
        <family val="2"/>
        <charset val="238"/>
      </rPr>
      <t xml:space="preserve"> </t>
    </r>
    <r>
      <rPr>
        <sz val="10"/>
        <rFont val="Arial Narrow"/>
        <family val="2"/>
        <charset val="238"/>
      </rPr>
      <t xml:space="preserve">fasade </t>
    </r>
    <r>
      <rPr>
        <b/>
        <sz val="10"/>
        <rFont val="Arial Narrow"/>
        <family val="2"/>
        <charset val="238"/>
      </rPr>
      <t xml:space="preserve">ETICS </t>
    </r>
    <r>
      <rPr>
        <sz val="10"/>
        <rFont val="Arial Narrow"/>
        <family val="2"/>
        <charset val="238"/>
      </rPr>
      <t>sustava sukladno HRN EN 13499 ili jednakovrijedna norma_______________________________  sa završnom obradom, uz sve potrebne prethodne radnje po uputama proizvođača. Uključena je izvedba slojeva kako slijedi:</t>
    </r>
  </si>
  <si>
    <t>Boja: Po izboru projektanta</t>
  </si>
  <si>
    <r>
      <rPr>
        <b/>
        <sz val="10"/>
        <rFont val="Arial Narrow"/>
        <family val="2"/>
        <charset val="238"/>
      </rPr>
      <t>Predviđena toplinska izolacija je od hidrofobnih ploča od mineralne vune za ventilirane fasade debljine 20 cm</t>
    </r>
    <r>
      <rPr>
        <sz val="10"/>
        <rFont val="Arial Narrow"/>
        <family val="2"/>
        <charset val="238"/>
      </rPr>
      <t>, 70 kg/m3 kaširane crnim staklenim voalom. Klasa zapaljivosti A1. Koeficijent toplinske provodljivosti ƛD=0,035 W/mK. Ploče mineralne vune pričvršćuju se u nosivu konstrukciju sa 4-6 PVC tipli po m2, a sve prema uputama proizvođača fasadnih ploča.</t>
    </r>
  </si>
  <si>
    <t>a) polimerbitumenske hidroizolacijske trake za zavarivanje u dva sloja, punoplošno ljepljene na hladni bitumenski prednamaz (1000kg/m3) ili sintetska UV stabilna hidroizolacijska traka (TPO ili slično), trake mehanički učvršćene na podlogu na podložnom filcu (200 g/m2)</t>
  </si>
  <si>
    <t>Izvedba podnožja - ventilirana fasada koje se sastoji od:</t>
  </si>
  <si>
    <t>c) polimercementna žbuka armirana alkalno otpornom mrežicom (1800 kg/m3)</t>
  </si>
  <si>
    <t>e) završna fasadna obloga - vlaknocementne ploče - vezano za stavku 3. ventilirana fasada</t>
  </si>
  <si>
    <t>d) dobro provjetravani zračni sloj - metalna toplinski dilatirana potkonstrukcija fasadne obloge - potkonstrukcija se odnosi na stavku 3. ventilirana fasada</t>
  </si>
  <si>
    <t>b) ekstrudiranog polistirena XPS, ploče debljine 18 cm s rubnim preklopima obostrano zahrapavljene površine, u 1 sloju (30kg/m3) s λ≤0,035W/mK, ploče ljepljene odgovarajućim ljepilom, brtvljene na spojevima, dodatno mehanički sidrene za podlogu u gornjoj zoni hidroizolacije, sve izvesti prema uputama proizvođača za pričvršćivanje ploča polistirena za podnožja zidova</t>
  </si>
  <si>
    <t>IX</t>
  </si>
  <si>
    <t>ČELIČNA KONSTRUKCIJA</t>
  </si>
  <si>
    <t>ČELIČNA KONSTRUKCIJA UKUPNO</t>
  </si>
  <si>
    <t>Montaža čelične konstrukcije provodi se na osnovu   montažnog   projekta   i  tehnološkog projekta montaže kojeg daje izvođač. Izvođač montaže dužan je radove montaže provoditi u skaldu sa standardima i propisima. Nakon   izvršenih   radova   montaže   čelične konstrukcije, potrebno je konstrukciju očistiti i popraviti oštećenja na osnovnoj antikorozivnoj zaštiti.</t>
  </si>
  <si>
    <t>Za sve eventualne izmjene ili popravke u radioničko-montažnoj dokumentaciji, potrebna je suglasnost projektanta i nadzornog inženjera.</t>
  </si>
  <si>
    <t>Nabava materijala, izrada čeličnih konstrukcija - rešetki u radionici, osnovna    antikorozivna i protupožarna zaštita (dijelove čelične konstrukcije -  čelični okviri fasade koji su izloženi požarnom djelovanju potrebno je zaštititi odgovarajućim premazima koji osiguravaju traženu požarnu otpornost REI 30), transport na gradilište i montaža uz uključivanje potrebnih alata, skela i dizalica. U stavku ulazi izvedbeni projekt konstrukcije te radionički nacrti nakon izrade tehničke dkumentacije istu dostaviti projektantu , statičaru na uvid te ishoditi suglasnost od revidenta.Čelične konstrukcije izrađuju se u radionici na osnovu radioničke dokumentacije i tehnološkog projekta izvođača. Izvođač je dužan izraditi čeličnu konstrukciju u skladu sa standardima i propisima.</t>
  </si>
  <si>
    <t>Izrada izvedbene dokumentacije (radioničkih nacrta) čelične konstrukcije koji se dostavljaju statičaru na uvid i odobrenje, te ovlaštenom revidentu na reviziju. Izrađuje se i uvezuje u tri primjerka. Obračun u kompletu za sve stavke.</t>
  </si>
  <si>
    <t>B</t>
  </si>
  <si>
    <t xml:space="preserve">OBRTNIČKI RADOVI </t>
  </si>
  <si>
    <t>LIMARSKI RADOVI</t>
  </si>
  <si>
    <t>LIMARSKI RADOVI UKUPNO</t>
  </si>
  <si>
    <t xml:space="preserve">GRAĐEVINSKI RADOVI </t>
  </si>
  <si>
    <t>a) Izvedba čelične rešetke nalaze se na istočnoj i zapadnoj fasadi ulične zgrade. Čelične rešetke se sastoje od HEA profila i kružnih dijagonalnih cijevi. Stupovi i grede će se izvesti od HEA 220 na rasponu od
5,35 m dok će se dijagonale X oblika izvesti od kružnih cijevi D = 13,97 x 0,8 cm na katovima i D = 16,83 x 1 cm u prizemlju, kvalitete čelika S355 JR. U prizemlju su također složeni stupovi HEA 220 s dva zavarena lima na hrbatu na mjestima gdje nije moguće izvesti dijagonale zbog otvora. Na 5.katu na uličnoj strani su stupovi i grede profila HEA 280 i poprečne grede HEA 240 na jednakom rasteru na kojima je oslonjena nova AB ploča debljine h = 16 cm. Rešetke se protežu od 5. kata do prizemlja.</t>
  </si>
  <si>
    <t>b) Izvedba novih čeličnih balkona.  Profili balkona su IPE 220 i HEA 220 s ispunom od vertiklanih IPE 120 profila i dijagonalnih SHS 50x3. Balkoni su spojeni s konstrukcijom preko čeličnih okvira fasade.</t>
  </si>
  <si>
    <t xml:space="preserve"> - čelična konstrukcija - čelični profili S335JR</t>
  </si>
  <si>
    <t xml:space="preserve"> - čelična konstrukcija - čelični limovi S335JR</t>
  </si>
  <si>
    <t>KERAMIČARSKI RADOVI</t>
  </si>
  <si>
    <t>KERAMIČARSKI RADOVI UKUPNO</t>
  </si>
  <si>
    <t>a) pod</t>
  </si>
  <si>
    <t xml:space="preserve">b) sokl </t>
  </si>
  <si>
    <t>PODOPOLAGAČKI RADOVI</t>
  </si>
  <si>
    <t>PODOPOLAGAČKI RADOVI UKUPNO</t>
  </si>
  <si>
    <t xml:space="preserve">Zatim ugradnja samonivelirajuće polimercementne mase poravnate na željenu debljinu od 3-4 mm. Posipanje agregata po odabiru projektanta na vlažnu površinu sve do njenog zasićenja (pri ćemu će se debljina policementnog sloja povećati oko 50 %). Postava završnog sloja koji s izljeva na površinu i ravnomjerno po njoj rasprostire. Završni sloj se mora postaviti kontinuirano po cijeloj površini kako bi se postigla jednolika tekstura, sjaj i boja. Podni sistem spreman za pješački promet do 96 sati nakon ugradnje zadnjeg sloja. Vatrootpornost klase Afl-s1 prema EN 13501-1, ili jednakovrijedno, protukliznost min. R9. Obračun po m2 tlocrtne površine, osim sokla koji se obračunava po m1. </t>
  </si>
  <si>
    <t>Sve isto kao i prethodna stavka samo protukliznost R11, u sanitarnim čvorovima.</t>
  </si>
  <si>
    <r>
      <t xml:space="preserve">Dobava i postava protuklizne polimercementne podne obloge - premaza na predhodno pripremljenu podlogu. Podna obloga minimalne debljine </t>
    </r>
    <r>
      <rPr>
        <sz val="10"/>
        <rFont val="Calibri"/>
        <family val="2"/>
        <charset val="238"/>
      </rPr>
      <t>&gt;</t>
    </r>
    <r>
      <rPr>
        <sz val="10"/>
        <rFont val="Arial Narrow"/>
        <family val="2"/>
        <charset val="238"/>
      </rPr>
      <t xml:space="preserve">0,3 cm. Premaz mora biti odgovarajuće tvrdoće, otporan na habanje, otapala, ulja, vodu i kemikalije. Sa obradom oko podnih elemenata opreme, bravarije i instalacija u cijeni. Bez obzira na oblik i veličinu plohe i prostorije. Temperatura potreban za vrijeme izvođenja je 10-35°C. Protuklizna podna polimercementna obloga se nanosi u 3 sloja slijedećim redoslijedom. Ugradnja prajmera sukladno uputstvu proizvođača ovisno o izmjerenoj vlazi u betonu kao temeljni premaz, posutog kvarcnim pjeskom granulacije 0,4 - 0,7 mm. </t>
    </r>
  </si>
  <si>
    <r>
      <t xml:space="preserve">Dobava i postava cementnog premaza u prostoru dizala na predhodno pripremljenu podlogu. Podna obloga minimalne debljine </t>
    </r>
    <r>
      <rPr>
        <sz val="10"/>
        <rFont val="Calibri"/>
        <family val="2"/>
        <charset val="238"/>
      </rPr>
      <t>&gt;</t>
    </r>
    <r>
      <rPr>
        <sz val="10"/>
        <rFont val="Arial Narrow"/>
        <family val="2"/>
        <charset val="238"/>
      </rPr>
      <t xml:space="preserve">0,3 cm. Premaz mora biti odgovarajuće tvrdoće, otporan na habanje, otapala, ulja, vodu i kemikalije. Sa obradom oko podnih elemenata opreme, bravarije i instalacija u cijeni. Bez obzira na oblik i veličinu plohe i prostorije. Temperatura potreban za vrijeme izvođenja je 10-35°C. Protuklizna podna polimercementna obloga se nanosi u 3 sloja slijedećim redoslijedom. Ugradnja prajmera sukladno uputstvu proizvođača ovisno o izmjerenoj vlazi u betonu kao temeljni premaz, posutog kvarcnim pjeskom granulacije 0,4 - 0,7 mm. </t>
    </r>
  </si>
  <si>
    <r>
      <t>Dobava materijala i opločenje zidova u sanitarnom čvoru, glaziranim keramičkim pločicama I klase, dimenzija 30x60 cm, fuge 2mm. Pločice se polažu lijepljenjem. Visina opločenja pune visine prostora. Obračun po m</t>
    </r>
    <r>
      <rPr>
        <vertAlign val="superscript"/>
        <sz val="10"/>
        <rFont val="Arial Narrow"/>
        <family val="2"/>
        <charset val="238"/>
      </rPr>
      <t>2</t>
    </r>
    <r>
      <rPr>
        <sz val="10"/>
        <rFont val="Arial Narrow"/>
        <family val="2"/>
        <charset val="238"/>
      </rPr>
      <t>, bez obzira na veličinu prostorije.</t>
    </r>
  </si>
  <si>
    <t>U stavku uključiti dobavu i ugradnju kutnog srebrno anodiranog ALU profila za vanjske kuteve dimenzije do 12,5 mm. Izvedba spoja poda i zida te unutarnjih kuteva sa fugom na spoju cca 2 mm zapunjenom trajnoelastičnom masom za fugiranje u boji prema odabiru investitora.Obračun po m2, bez obzira na veličinu prostorije. Uglove izvesti s aluminijskim kutnim letvicama. Obračun po m2.</t>
  </si>
  <si>
    <t>PROTUPOŽARNA BRAVARIJA</t>
  </si>
  <si>
    <t>Građevinski otvor:  110 x 220cm</t>
  </si>
  <si>
    <t>Stavka uključuje panik kvaku za upotrebu na evakuacijskim putevima prema HRN EN 179 ili jednakovrijedna norma_______________________________.                                   Brava za protupožarna vrata sa panik funkcijom. Vrata opremljena uređajem za samozatvaranje.</t>
  </si>
  <si>
    <t>Hidraulički zatvarač EN 1154 ili jednakovrijedna norma___________________________________, kvaka EN 1634-3 ili jednakovrijedna norma___________________________________.</t>
  </si>
  <si>
    <t>Čelična konstrukcija, čelični pocinčani vatrootporni profili, tvornički plastificirani u boji po izboru projektanta.</t>
  </si>
  <si>
    <t>Pribaviti atestnu dokumentaciju izdanu od ovlaštene ustanove RH po važećoj normi.</t>
  </si>
  <si>
    <t>Ugradnja na završno obrađeni zid, prije žbukanja ugraditi slijepi doprozornik od cjevastog profila 20/40 mm. Brtva dvostrano u doprozorniku. Ostakljenje je protupožarno sigurnosno staklo.</t>
  </si>
  <si>
    <t>U cijenu stavke uključiti cjelokupan materijal, rad i sve što je potrebno, komplet do potpune gotovosti.</t>
  </si>
  <si>
    <t>Čelična konstrukcija, čelični pocinčani vatrootporni profili, tvornički plastificirani u boji po izboru projektanta, vatrootporna izolacijska obloga.</t>
  </si>
  <si>
    <t>Klasa otpornosti:  EI2 60-C.</t>
  </si>
  <si>
    <t>Klasa otpornosti:  EI2 30-C-Sm.</t>
  </si>
  <si>
    <t>Sve u dogovoru s projektantom.</t>
  </si>
  <si>
    <t>Okov protupožarnih vrata na evakuacijskim putevima; antipanik okov u skladu s HRN EN 1125 ili jednakovrijedna norma___________________________________, funkcija B.</t>
  </si>
  <si>
    <t>Okov protupožarnih vrata na evakuacijskim putevima; antipanik okov u skladu s HRN EN 179 ili jednakovrijedna norma___________________________________, funkcija A.</t>
  </si>
  <si>
    <t>ZA SVA PROTUPOŽARNA I PROTUDIMNA VRATA POTREBNO JE PRILOŽITI POTREBNE ATESTE.</t>
  </si>
  <si>
    <t>PROTUPOŽARNA BRAVARIJA UKUPNO</t>
  </si>
  <si>
    <t>A)</t>
  </si>
  <si>
    <t>B)</t>
  </si>
  <si>
    <t>STOLARSKI RADOVI</t>
  </si>
  <si>
    <t>VANJSKA ALUMINIJSKA STOLARIJA</t>
  </si>
  <si>
    <t>VANJSKA ALUMINIJSKA STOLARIJA UKUPNO</t>
  </si>
  <si>
    <t xml:space="preserve">Aluminij plastificiran u boji po izboru projektanta. </t>
  </si>
  <si>
    <t>Al profili s prekidom toplinskog mosta s minimalno 3 brtve</t>
  </si>
  <si>
    <t>Okov je sistemski, klase antikorozivnosti 3 prema HRN EN 1670 ili jednakovrijedna norma______________________________, nadgradne pante sa uređajem za samozatvaranje. U cijeni svake pojedine stavke sav potreban okov,komplet do funkcionalne gotovosti.</t>
  </si>
  <si>
    <t>Stavka uključuje pritisnu šipku (panik letvu) za upotrebu na evakuacijskim putevima prema HRN EN 1125 ili jednakovrijedna norma_______________________________.                                 S unutarnje strane vrata je PANIK LETVA, a sa vanjske je kvaka.  Brava za aluminijska vrata sa panik funkcijom.</t>
  </si>
  <si>
    <t>Ugradnja stolarije je suha, izvodi se RAL sistemom po izboru projektanta.</t>
  </si>
  <si>
    <t>Napomena: obvezna izmjera na gradilištu.</t>
  </si>
  <si>
    <t>Gabariti : 491 x 275 cm 
Građevinski otvor : 511 x 275 cm
Svijetli otvor vrata : 180 x 220 cm
Svijetli otvor fiksne stijene : 230 x 235 cm</t>
  </si>
  <si>
    <t xml:space="preserve">Materijal dovratnika: aluminijski profili sa prekinutim toplinskim mostom
Ostakljenje krila: trostruko izo staklo 4+16+4+16+4 mm s low-E premazom i ispunom inertnim plinom, fiksni dio sigurnosno staklo iznutra
Zvučna izolacija: R'w&gt;35 dB
Završna obrada: eloksirani aluminij
Zaštita od sunca: vanjske rolete (alu roletna kutija) - UKLJUČENO </t>
  </si>
  <si>
    <t>U cijeni svake pojedine stavke sav potreban okov,komplet do funkcionalne gotovosti.</t>
  </si>
  <si>
    <t>U jediničnu cijenu uključena i donja okapnica odnosno vanjska klupčica pod koju se podvlači hidroizolacija. Klupčica od debljeg i čvrstog aluminija. Razvijena širina klupčice iznosi do 25 cm, a debljina lima 1,25 mm.</t>
  </si>
  <si>
    <t>Gabariti : 533 x 230 cm + 30 cm (roletna kutija)
Građevinski otvor : 553 x 260 cm
Svijetli otvor : 242 x 205 cm</t>
  </si>
  <si>
    <t>2 x klizna vrata, 2 x fiksni dio, potkonstrukcija - čelik + čelični podlošci
Materijal dovratnika: aluminijski profili sa prekinutim toplinskim mostom
Zvučna izolacija: R'w&gt;35 dB
Završna obrada: eloksirani aluminij
Ostakljenje krila: trostruko izo staklo 4+16+4+16+4 mm s low-E premazom i 
ispunom inertnim plinom, sigurnosno izvana i iznutra
Okov: za klizno otvaranje vrata 
Zaštita od sunca: vanjske rolete (alu roletna kutija) - UKLJUČENO</t>
  </si>
  <si>
    <t xml:space="preserve">
Gabariti : 533 x 205 cm + 30 cm (roletna kutija)
Građevinski otvor : 553 x 235 cm
Svijetli otvor vrata : 242 x 175 cm</t>
  </si>
  <si>
    <t>Gabariti : 500 x 230 cm 
Građevinski otvor : 520 x 260 cm
Svijetli otvor vrata : 80 x 200 cm
Svijetli otvor fiksne stijene : 125 x 215 cm</t>
  </si>
  <si>
    <t>Gabariti : 238 x 320 cm 
Građevinski otvor : 258 x 330 cm
Svijetli otvor : 218 x 300 cm
Visina parapeta : 85 cm</t>
  </si>
  <si>
    <t>Gabariti : 264 x 320 cm
Građevinski otvor : 284 x 330 cm
Svijetli otvor : 244 x 300 cm
Visina parapeta : 85 cm</t>
  </si>
  <si>
    <t>Gabariti : 110 x 320 cm 
Građevinski otvor : 130 x 330 cm
Svijetli otvor : 244 x 300 cm
Visina parapeta : 85 cm</t>
  </si>
  <si>
    <t>Gabariti : 171 x 245 cm 
Građevinski otvor : 180 x 245 cm
Svijetli otvor vrata : 75 x 215 cm
Svijetli otvor fiksne stijene : 60 x 215 cm</t>
  </si>
  <si>
    <t>Gabariti : 228 x 320 cm 
Građevinski otvor : 258 x 330 cm
Svijetli otvor : 208 x 300 cm
Visina parapeta : 85 cm</t>
  </si>
  <si>
    <t>Gabariti : 171 x 205 cm 
Građevinski otvor : 180 x 205 cm
Svijetli otvor vrata : 75 x 180 cm
Svijetli otvor fiksne stijene : 60 x 180 cm</t>
  </si>
  <si>
    <t>Gabariti : 220 x 245 cm + 30 cm (roletna kutija)
Građevinski otvor : 240 x 275 cm
Svijetli otvor vrata : 202 x 205 cm</t>
  </si>
  <si>
    <t xml:space="preserve">
Gabariti : 220 x 205 cm + 30 cm (roletna kutija)
Građevinski otvor : 240 x 235 cm
Svijetli otvor vrata : 202 x 175 cm</t>
  </si>
  <si>
    <t>Gabariti : 235 x 215 cm 
Građevinski otvor : 255 x 215 cm
Svijetli otvor vrata : 242 x 205 cm</t>
  </si>
  <si>
    <t>Gabariti : 232 x 71 cm 
Građevinski otvor : 232 x 71 cm
Svijetli otvor : 202 x 40 cm
Visina parapeta : 177 cm</t>
  </si>
  <si>
    <t>Gabariti : 58 x 100 cm 
Građevinski otvor : 58 x 100 cm
Svijetli otvor : 44 x 84 cm
Visina parapeta : 120 cm</t>
  </si>
  <si>
    <t xml:space="preserve">Napomena: obvezna izmjera na gradilištu.                </t>
  </si>
  <si>
    <t>Napomena: obvezna izmjera na gradilištu.                ZADRŽAVAJU SE POSTOJEĆI PROZORI, A MIJENJA SE STAKLO.</t>
  </si>
  <si>
    <t>Gabariti : 110 x 220 cm 
Građevinski otvor : 110 x 220 cm
Svijetli otvor : 44 x 84 cm
Visina parapeta : 0 cm</t>
  </si>
  <si>
    <t>GIPSKARTONSKI RADOVI</t>
  </si>
  <si>
    <t>GIPSKARTONSKI RADOVI UKUPNO</t>
  </si>
  <si>
    <t>Za sve komplet gotovo, obračun po m2.</t>
  </si>
  <si>
    <t>Zid se sastoji od:</t>
  </si>
  <si>
    <t>a) dvostruko impregniranih gipskartonskih ploča</t>
  </si>
  <si>
    <t>c) neventiliranog sloja zraka - razvod instalacija - prema projektu</t>
  </si>
  <si>
    <t>d) dvostruko impregniranih gipskartonskih ploča</t>
  </si>
  <si>
    <r>
      <t>Dobava i izrada zida unutarnjeg lakog pregradnog zida između ureda istog korisnika, sa jedne strane oplatom od dvostrukih standardnih gipskartonskih ploča i druge strane oplatom od dvije gipskartonske "dijamant"  ploče debljina zida 10 cm. Pregrada se izvodi u visini od AB ploče poda do AB ploče međukatne konstrukcije. Potkonstrukcija od CW i UW profila, prilagoditi visini prostora, ispuna mineralnom vunom, meke ploče  d=5 cm, λ≤0,039 W/mK, gletanje spojeva u Q3 kvaliteti. Spojevi ploča bandažirani i gletani. Zahtjev za R'W ≥ 42 (44) dB.</t>
    </r>
    <r>
      <rPr>
        <sz val="13"/>
        <rFont val="Arial Narrow"/>
        <family val="2"/>
        <charset val="238"/>
      </rPr>
      <t xml:space="preserve"> </t>
    </r>
    <r>
      <rPr>
        <sz val="10"/>
        <rFont val="Arial Narrow"/>
        <family val="2"/>
        <charset val="238"/>
      </rPr>
      <t>Izvedba u svemu prema opisanim općim uvjetima.          Stavka u fizici PZ1.</t>
    </r>
  </si>
  <si>
    <t>b) ispune od mineralne vune, meke ploče d= 5 cm, λ≤0,039 W/mK</t>
  </si>
  <si>
    <t>e) ispune od mineralne vune, meke ploče d= 5, cmλ≤0,039 W/mK</t>
  </si>
  <si>
    <t>f) dvostruko impregniranih gipskartonskih ploča</t>
  </si>
  <si>
    <t>g) neventiliranog sloja zraka - razvod instalacija - prema projektu</t>
  </si>
  <si>
    <t>h) ispune od mineralne vune, meke ploče d= 5, cmλ≤0,039 W/mK</t>
  </si>
  <si>
    <t>i) dvostruko impregniranih gipskartonskih ploča</t>
  </si>
  <si>
    <t>Potkonstrukcija od CW i UW profila prilagoditi visini prostora predviđenim instalacijama i ugrađenoj sanitarnoj opremi</t>
  </si>
  <si>
    <t>U stavku je uključen polimercementni hidroizolacijski premaz rubno brtvljen elastičnim vodonepropusnim trakama u zoni prskanja vode (1600 kg/m3).  Izvedba u svemu prema opisanim općim uvjetima.                                                 Stavka u fizici PZ1.3.</t>
  </si>
  <si>
    <r>
      <t>Dobava i izrada zida unutarnjeg lakog pregradnog zida ureda prema hallovima i hodnicima istog korisnika, sa jedne strane oplatom od dvostrukih otežanih gipskartonskih ploča i druge strane oplatom od dvije otežane gipskartonske ploče debljina zida 12.5 cm. Pregrada se izvodi u visini od AB ploče poda do AB ploče međukatne konstrukcije. Potkonstrukcija od MW 75 profila, svi prodori instalacija akustički obrađeni prema uputama proizvođača lakih ploča, ispuna mineralnom vunom, meke ploče  d=7.5 cm, λ≤0,036 W/mK, gletanje spojeva u Q3 kvaliteti. Spojevi ploča bandažirani i gletani. Zahtjev za R'W ≥ 44 dB.</t>
    </r>
    <r>
      <rPr>
        <sz val="13"/>
        <rFont val="Arial Narrow"/>
        <family val="2"/>
        <charset val="238"/>
      </rPr>
      <t xml:space="preserve"> </t>
    </r>
    <r>
      <rPr>
        <sz val="10"/>
        <rFont val="Arial Narrow"/>
        <family val="2"/>
        <charset val="238"/>
      </rPr>
      <t>Izvedba u svemu prema opisanim općim uvjetima.                                                                                         Stavka u fizici PZ2.</t>
    </r>
  </si>
  <si>
    <t>Dobava i izrada unutarnjeg lako pregradnog zida u mokrim prostorima sa obostranim razvodom instalacija. Ukupna debljina zida iznosi 50 cm.</t>
  </si>
  <si>
    <r>
      <t xml:space="preserve">Dobava i izrada unutarnjeg lako pregradnog zida (visina zida </t>
    </r>
    <r>
      <rPr>
        <sz val="10"/>
        <rFont val="Arial"/>
        <family val="2"/>
        <charset val="238"/>
      </rPr>
      <t xml:space="preserve">≥ </t>
    </r>
    <r>
      <rPr>
        <sz val="10"/>
        <rFont val="Arial Narrow"/>
        <family val="2"/>
        <charset val="238"/>
      </rPr>
      <t>3,00 m) - zid između predavaonica i predavaonica prema hodniku. Zahtjev za R'W ≥ 52 dB. Ukupna debljina zida iznosi 20 cm.</t>
    </r>
  </si>
  <si>
    <t>a) dvostruko otežanih  impregniranih, protupožarnih  gipskartonskih ploča</t>
  </si>
  <si>
    <t>b) ispune od mineralne vune, meke ploče d= 7,5 cm, λ≤0,039 W/mK</t>
  </si>
  <si>
    <t>d) jednostruko otežanih gipskartonskih ploča</t>
  </si>
  <si>
    <t>c) elastificirane trake od ekstrudiranog polietilena (XPE), na mjestima vertikalnih profila (elastična dilatacija)</t>
  </si>
  <si>
    <t>b) ispune od mineralne vune, meke ploče d= 7,5 cm, λ≤0,036 W/mK</t>
  </si>
  <si>
    <t>f) ispune od mineralne vune, meke ploče d= 5 cm, λ≤0,036 W/mK</t>
  </si>
  <si>
    <t>g) dvostruko otežanih  impregniranih, protupožarnih  gipskartonskih ploča</t>
  </si>
  <si>
    <t xml:space="preserve"> Izvedba u svemu prema opisanim općim uvjetima.                                                 Stavka u fizici PZ3.</t>
  </si>
  <si>
    <t>ZIDOVI</t>
  </si>
  <si>
    <t xml:space="preserve"> Izvedba u svemu prema opisanim općim uvjetima.                                                 Stavka u fizici PZ5.</t>
  </si>
  <si>
    <t xml:space="preserve"> Izvedba u svemu prema opisanim općim uvjetima.                                                 Stavka u fizici PZ6.</t>
  </si>
  <si>
    <r>
      <t xml:space="preserve">Dobava i izrada unutarnjeg lako pregradnog zida (visina zida </t>
    </r>
    <r>
      <rPr>
        <sz val="10"/>
        <rFont val="Arial"/>
        <family val="2"/>
        <charset val="238"/>
      </rPr>
      <t xml:space="preserve">≥ </t>
    </r>
    <r>
      <rPr>
        <sz val="10"/>
        <rFont val="Arial Narrow"/>
        <family val="2"/>
        <charset val="238"/>
      </rPr>
      <t xml:space="preserve">3,00 m) - zid ispune zida od opeke - zid između dva stubišta. Zahtjev za R'W ≥ 52 dB. </t>
    </r>
  </si>
  <si>
    <r>
      <t xml:space="preserve">Dobava i izrada unutarnjeg lako pregradnog zida (visina zida </t>
    </r>
    <r>
      <rPr>
        <sz val="10"/>
        <rFont val="Arial"/>
        <family val="2"/>
        <charset val="238"/>
      </rPr>
      <t xml:space="preserve">≥ </t>
    </r>
    <r>
      <rPr>
        <sz val="10"/>
        <rFont val="Arial Narrow"/>
        <family val="2"/>
        <charset val="238"/>
      </rPr>
      <t xml:space="preserve">3,00 m) - zid ispune zida od opeke - zid između dva stubišta. Zahtjev za R'W ≥ 52 dB.  </t>
    </r>
    <r>
      <rPr>
        <b/>
        <sz val="10"/>
        <rFont val="Arial Narrow"/>
        <family val="2"/>
        <charset val="238"/>
      </rPr>
      <t>Zahtjev za EI90</t>
    </r>
  </si>
  <si>
    <t>STROPOVI</t>
  </si>
  <si>
    <t>Potkonstrukcija od CW i UW profila prilagoditi visini prostora, sve bez vođenja instalacija.</t>
  </si>
  <si>
    <t>RAZNI RADOVI</t>
  </si>
  <si>
    <t>RAZNI RADOVI UKUPNO</t>
  </si>
  <si>
    <t xml:space="preserve">Dobava materijala i izvedba spuštenog stropa, na tipskoj stropnoj pocinčanoj potkonstrukciji od CD i UD profila. Izvodi se jednoslojnim oblaganjem gipskartonskim pločama d=12.5mm ,svi spojevi bandažirani i pregletani u Q3 kvaliteti, obračun po m2 izvedenog stropa. Stavka u fizici MK1 - suhi prostori. </t>
  </si>
  <si>
    <t xml:space="preserve">Dobava materijala i izvedba spuštenog stropa, na tipskoj stropnoj pocinčanoj potkonstrukciji od CD i UD profila. Izvodi se jednoslojnim oblaganjem gipskartonskim impregniranim pločama d=12.5mm ,svi spojevi bandažirani i pregletani u Q3 kvaliteti, obračun po m2 izvedenog stropa. Stavka u fizici MK1 - mokri prostori. </t>
  </si>
  <si>
    <t xml:space="preserve">Dobava materijala i izvedba spuštenog stropa, na tipskoj stropnoj pocinčanoj potkonstrukciji od CD i UD profila. Izvodi se jednoslojnim oblaganjem gipskartonskim pločama d=12.5mm ,svi spojevi bandažirani i pregletani u Q3 kvaliteti, obračun po m2 izvedenog stropa. Stavka u fizici MK1.2 - suhi prostori. </t>
  </si>
  <si>
    <t xml:space="preserve">Dobava materijala i izvedba spuštenog stropa, na tipskoj stropnoj pocinčanoj potkonstrukciji od CD i UD profila. Izvodi se jednoslojnim oblaganjem gipskartonskim impregniranim pločama d=12.5mm ,svi spojevi bandažirani i pregletani u Q3 kvaliteti, obračun po m2 izvedenog stropa. Stavka u fizici MK1.2 - mokri prostori. </t>
  </si>
  <si>
    <t xml:space="preserve">Dobava materijala i izvedba spuštenog stropa, na tipskoj stropnoj pocinčanoj potkonstrukciji od CD i UD profila. Izvodi se jednoslojnim oblaganjem gipskartonskim pločama d=12.5mm ,svi spojevi bandažirani i pregletani u Q3 kvaliteti, obračun po m2 izvedenog stropa. Stavka u fizici MK2 - suhi prostori. </t>
  </si>
  <si>
    <t xml:space="preserve">Dobava materijala i izvedba spuštenog stropa, na tipskoj stropnoj pocinčanoj potkonstrukciji od CD i UD profila. Izvodi se jednoslojnim oblaganjem gipskartonskim impregniranim pločama d=12.5mm ,svi spojevi bandažirani i pregletani u Q3 kvaliteti, obračun po m2 izvedenog stropa. Stavka u fizici MK2 - mokri prostori. </t>
  </si>
  <si>
    <t xml:space="preserve">Dobava i ugradnja alutop revizija od GK ploča </t>
  </si>
  <si>
    <t>a)</t>
  </si>
  <si>
    <t>Revizija dimenzija 20x20.</t>
  </si>
  <si>
    <t>b)</t>
  </si>
  <si>
    <t>Revizija dimenzija 30x30.</t>
  </si>
  <si>
    <t>c)</t>
  </si>
  <si>
    <t>Revizija dimenzija 40x40.</t>
  </si>
  <si>
    <t>d)</t>
  </si>
  <si>
    <t>Revizija dimenzija 50x50.</t>
  </si>
  <si>
    <t>e)</t>
  </si>
  <si>
    <t>Revizija dimenzija 60x60.</t>
  </si>
  <si>
    <t>a.</t>
  </si>
  <si>
    <t>b.</t>
  </si>
  <si>
    <t>c.</t>
  </si>
  <si>
    <t>Dobava materijala i izvedba gipskartonskih špaleta zidova i obloga. Špaleta na vidljivim rubovima obrađena aluminijskom kutnom šinom, sve bandažirano i gletano u Q2 kvaliteti. Obračun po m1 špalete.</t>
  </si>
  <si>
    <t>Dobava materijala i izrada gipskartonskih "L" maski kao obloga instalacija izvedena jednoslojnim oblaganjem gipskartonskih ploča d=12,5mm sa tipskom potkonstrukcijom od CD i UD profila, spojevi bandažirani i pregletani, spremni za bojanje bez bojanja. Svi rubovi ojačani aluminijskom kutnom šinom zbog ojačanja istog.</t>
  </si>
  <si>
    <t>razvijena širina do 50cm</t>
  </si>
  <si>
    <t>razvijena širina od 50cm do 100cm</t>
  </si>
  <si>
    <t>razvijena širina od 100cm do 150cm</t>
  </si>
  <si>
    <t>Dobava materijala i izrada gipskartonskih "U" maski kao obloga instalacija izvedena jednoslojnim oblaganjem gipskartonskih ploča d=12,5mm sa tipskom potkonstrukcijom od CD i UD profila, spojevi bandažirani i pregletani, spremni za bojanje bez bojanja. Svi rubovi ojačani aluminijskom kutnom šinom zbog ojačanja istog.</t>
  </si>
  <si>
    <t>C)</t>
  </si>
  <si>
    <t>UNUTARNJA STOLARIJA UKUPNO</t>
  </si>
  <si>
    <t>STOLARSKI RADOVI UKUPNO</t>
  </si>
  <si>
    <t>BARAVARSKI RADOVI UKUPNO</t>
  </si>
  <si>
    <t>Bojanje ploha zidova, stropova i obloga od gipskartonskih ploča u disperzionim bojama, u boji i tonu bijela sa svim potrebnim predradnjama na vec pripremljenu podlogu za bojanje, a u cijenu uključen sav potreban rad, materijal. U cijenu uključeno i brušenje, čišćenje, otprašivanje, kitanje manjih oštećenja, impregniranje, predbojanje diperzivnom bojom,  ispravljanje toniziranim kitom, te pokrovno bojanje disperzivnom bojom vlaknastim valjkom. Obračun po m2 oslikane površine.</t>
  </si>
  <si>
    <r>
      <t>Ličenje raznih metalnih elemenata bravarije, nove i stare, u boji</t>
    </r>
    <r>
      <rPr>
        <sz val="10"/>
        <color indexed="10"/>
        <rFont val="Arial Narrow"/>
        <family val="2"/>
        <charset val="238"/>
      </rPr>
      <t xml:space="preserve"> </t>
    </r>
    <r>
      <rPr>
        <sz val="10"/>
        <rFont val="Arial Narrow"/>
        <family val="2"/>
        <charset val="238"/>
      </rPr>
      <t>bijela. U cijenu uključiti sve potrebne predradnje i temeljne premaze. Obračun po m2 oličenih elemenata.</t>
    </r>
  </si>
  <si>
    <t>Tlocrtna veličina otirača - cca 100x180 cm (mjere obvezno provjeriti na objektu!).</t>
  </si>
  <si>
    <t>Dobava i postava otirača - tekstilne prostirke s PVC poleđinom. Tip prostirke predviđen za veliki promet  u vanjskom prostoru.</t>
  </si>
  <si>
    <t>Dobava i postava otirača - omčaste PVC prostirke s poleđinom. Tip prostirke predviđen za veliki promet  u vanjskom prostoru. Otirači se postavljaju ispred ulaza.</t>
  </si>
  <si>
    <t>Mjere otirača obavezno provjeriti na objektu! tlocrtna veličina otirača - cca 100x180 cm (vjetrobran).</t>
  </si>
  <si>
    <t>Dobava i postava oglasnog panoa u ulaznom dijelu građevine.Dimenzije 100 x 70 cm. Vrata su od pleksiglasa,a tijelo od aluminija i opremljena s bravicom s dva ključa. Podloga metalna s magnetima za pričvršćenje papira.</t>
  </si>
  <si>
    <t>Dobava i postava orijentacijskog plana za kretanje u građevini, koji mora biti reljefno izrađen, te mora omogućavati ispunjenje slijedećih uvjeta:</t>
  </si>
  <si>
    <t>Postavljen horizontalno ili približno horizontalno u visini od najviše 90 cm, odnosno vertikalno ili približno vertikalno na visini gornjeg ruba do najviše 180 cm. Postavljen je uz ulaz u građevinu.</t>
  </si>
  <si>
    <t xml:space="preserve"> Sadrži informacije na Brailleovom pismu. Od ulaznih vrata građevine do plana postavlti taktilnu crtu vođenja. Označen je oznakom pristupačnosti.</t>
  </si>
  <si>
    <t>Orjentacijski plan</t>
  </si>
  <si>
    <t>Taktilna crta vođenja širine 40 cm</t>
  </si>
  <si>
    <t>Taktilna crta vođenja, traka širine 40 cm , reljefne obrade sa užljebinama u smjeru vođenja, visine do 5 mm. Postava u podu hodnika, od ulaza do invalidskog wc-a te studentske referade i sl. Obračun po m1 izvedene taktilne trake.</t>
  </si>
  <si>
    <t>Isto kao stavka 7. samo izraditi u Brailleovom pismu za slijepe i slabovidne osobe</t>
  </si>
  <si>
    <t>Dobava i postava nakon dovršetka radova vodootpornog panoa kao trajne informacije o EU financiranju u skladu s preporukama o označavanju EU. Dimenzije 70x100 cm. Od pleksiglasa.</t>
  </si>
  <si>
    <t xml:space="preserve">Izrada i isporuka završnog energetskog certifikata s izvještajem od ovlaštene osobe prema važećem Pravilniku o energetskom pregledu zgrade i energetskom certificiranju i Zakonu o gradnji prije izdavanja uporabne dozvole. </t>
  </si>
  <si>
    <t>Energetski certifikat se isporučuje u dva primjerka te jednim primjerkom veličine A3 za izlaganje za javne objekte. Izvještaj se isporučuje u jednom primjerku.</t>
  </si>
  <si>
    <t>Dobava i postava naljepnica sa oznakom evakuacijskih izlaza.</t>
  </si>
  <si>
    <t>Dobava i postava naljepnica sa oznakom položaja vatrogasnih aparata i oznakom vatrootpornih vrata.</t>
  </si>
  <si>
    <t>Izrada i ugradba zidne penjalice sa leđobranom za pristup na krov, visine sa leđobranom 7,20 m. Penjalica izvedena iz čeličnih profila promjera 40mm. Dimenzije penjalice 720x80 cm.
Sve zaštićeno antikorozivnim premazom i ličeno crno.</t>
  </si>
  <si>
    <t>Dobava i postava krovnih odvodnih vertikala , okruglog  presjeka profila 15 cm, iz aluminijskog lima, deb 0,7 mm, sa  nosačima, učvršćenih na zidove. U cijenu uključen spoj na ljevanoželjeznu cijev.  Obračun po m1.</t>
  </si>
  <si>
    <t>Izrada i postava dilatacija od aluminijskog  lima, deb 0,7 mm, na unutarnje i vanjske zidove te unutarnje stropove. Razvijena širina  lima 80 cm. Obračun po m1.</t>
  </si>
  <si>
    <t>Razni opšavi  prodora od aluminijskog lima deb 0,7 mm, opšavi odzraka, antena dimnjaka,  i sl. Obračun po komadu opšava površine do 1m2.</t>
  </si>
  <si>
    <t>Izrada i postava prozorskih klupčica od aluminijskog  lima, deb 0,75 mm, klupčice postaviti na svu vanjsku stolariju i bravariju. Razvijena širina  klupčice do 55 cm. Obračun po m1.</t>
  </si>
  <si>
    <t>Dobava i ugradba tipske metalne mrežice iz perforiranog pocinčanog lima za ventiliranje podgleda i fasade. U cijenu uključen sav potreban rad materijal i pribor. Obračun po m1 ugrađene mrežice.</t>
  </si>
  <si>
    <t>Dobava materijala, izrada i montaža kvadratičnog, visećeg  žlijeba razvijene širine do 70 cm Izvesti od Al plastificiranog lima debljine 0.75 mm. Žlijeb objesiti na kuke za pad iz Al lima dim. 30x4 mm. Cijenom je obuhvaćen kompletan rad, materijal zajedno sa svim fazonskim komadima za priključak na vertikalnu odvodnu cijev. Izvesti prema detaljnom nacrtu . Obračun po m1 kompletno izvedenog žlijeba.</t>
  </si>
  <si>
    <t xml:space="preserve"> Prije izvedbe mjere svih stavki treba obvezno kontrolirati na licu mjesta.</t>
  </si>
  <si>
    <t>Cijenom izvedbe radova treba obvezno uključiti sve materijale koji se ugrađuju i koriste (osnovne i pomoćne materijale), sav potrebna rad (osnovni i pomoćni) na izvedbi radova do potpune gotovosti i funkcionalnosti istih, sve istovare, transporte i prijenose do i na gradilištu sve do mjesta ugradbe, sva potrebna uskladištenja i zaštite, sve potrebne zaštitne konstrukcije i skele, kao i sve drugo predviđeno mjerama zaštite na radu i pravilima struke.</t>
  </si>
  <si>
    <t>Jediničnom cijenom izvedbe treba obuhvatiti projektiranje, potreban materijal, kompletnu ugradnju i instalaciju dizala, probni rad i ispitivanje dizala po ugradbi, potrebne certifikate i sve drugo do potpune funkcionalnosti. Također treba uključiti dobavu i ugradbu svih manjih bravarskih i inih elemenata u ab konstrukciju okna dizala, kao i manja potrebna štemanja i prilagođenja. Sve navedeno treba izvesti isključivo u skladu s tehnologijom izvoditelja dizala, rabeći samo materijale i alate koji su tehnologijom predviđeni.</t>
  </si>
  <si>
    <t>Izvoditelj treba kvalitetu ugrađenih materijala i stručnost radnika dokazati odgovarajućim certifikatima izdanim od strane za to ovlaštene institucije. Za materijale za koje izvoditelj nema certifikat a isti se traži treba izvoditelj osigurati uzorke i dati ih na ispitivanje. Svi troškove za ishođenje certifikata predstavljaju obvezu i trošak izvoditelja.</t>
  </si>
  <si>
    <t>Prije izvedbe radova izvoditelj je dužan izraditi i projektantu predočiti detalje izvedbe i radioničke nacrte za izvedbu kao i uzorke materijala za završnu obradu vidljivih ploha (podovi, stijene, strop, ostakljenja). Tek nakon izbora i odobrenja projektanta može se otpočeti rad u odabranoj kvaliteti.</t>
  </si>
  <si>
    <t>DIZALA</t>
  </si>
  <si>
    <t>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sva osiguranja radova i materijala; sva eventualna otežanja rada, kao i sve ostalo posebno specificirano u opisu stavke troškovnika; sve potrebne zaštitne konstrukcije, kao i sve drugo predviđeno mjerama zaštite na radu i pravilima struke.</t>
  </si>
  <si>
    <t>Prije početka izvedbe izvoditelj je dužan dostaviti projektantu na pregled i izbor uzorke materijala i tek po izboru i odobrenju projektanta može otpočeti s radovima. Ukoliko se ugrade materijali koje projektant nije odobrio ili u neodgovarajućoj kvaliteti radovi će se morati ponoviti u traženoj kvaliteti i izboru uz prethodno uklanjanje neispravnih radova. Izrada detalja neće se posebno platiti već predstavlja trošak i obvezu izvoditelja.</t>
  </si>
  <si>
    <t>OKOLIŠ</t>
  </si>
  <si>
    <t>Jediničnom cijenom izvedbe treba obuhvatiti dobavu i ugradbu elemenata pregrade, slaganje elemenata u cjelinu, sve pripadne sidrene elemente i detalje, brtvljenja i kitanja rubova i spojeva, izvedbu rubnih detalja uz bočne vertikalne i horizontalne plohe, kao i obradu oko eventualno ugrađenih elemenata instalacija. Sve navedeno treba izvesti isključivo u skladu s tehnologijom proizvoditelja, rabeći samo materijale i alate koji su tehnologijom predviđeni.</t>
  </si>
  <si>
    <t>Sve radove po odabranom specifičnom proizvođaču, treba obvezno izvesti po detaljima i tehnološkim rješenjima istog. To se odnosi kako na korištenje materijala tako i na uporabu odgovarajućeg alata. Glede specifičnosti gore navedenih radova, izvoditelj je dužan prije davanja ponude obvezno se upoznati s načinom i detaljima izvođenja izolacija koji su opisani ovim troškovnikom, te s tehnologijom i specifičnostima izvođenja radova odabranog proizvođača. Sve eventualne nejasnoće i nedoumice izvoditelj je dužan dogovoriti i uskladiti s projektantom prije davanja ponude. Nikakvi naknadni zahtjevi neće se moći uvažiti.</t>
  </si>
  <si>
    <t>Prije početka izvedbe radova, izvoditelj je obvezan predočiti projektantu detaljnu radioničku dokumentaciju izvedbe kao i uzorke materijala koji će se ugraditi. Tek po izboru i odobrenju projektanta može otpočeti sa radovima. Ukoliko se ugrade materijali koje projektant nije odobrio i (ili) u neodgovarajućoj kvaliteti i (ili) različito s obzirom na odobreni projekt oblaganja i detalje, radovi će se morati ponoviti u traženoj kvaliteti, izboru i po projektu uz prethodno uklanjanje neispravnih radova. Izrada detalja neće se posebno platiti već predstavlja trošak i obvezu izvoditelja.</t>
  </si>
  <si>
    <t>POMIČNE PREGRADE</t>
  </si>
  <si>
    <t>Prije izvedbe mjere svih stavki treba obvezno kontrolirati na licu mjesta.</t>
  </si>
  <si>
    <t>Izvoditelj treba kvalitetu ugrađenih materijala i stručnost radnika dokazati odgovarajućim certifikatima izdanim od strane za to ovlaštene institucije. Za materijale za koje izvoditelj nema certifikat a isti se traži treba izvoditelj osigurati uzorke i dati ih na ispitivanje. Sve troškove za dobivanje certifikata predstavljaju obvezu i trošak izvoditelja.</t>
  </si>
  <si>
    <t>- sve troškove ispitivanja do dobivanja certifikata, uključivo sve potrebne materijale, uzorke i radnje vezane uz isto.</t>
  </si>
  <si>
    <t>- sve potrebne manje radnje oko podešavanja, prilagođenja i priprema ležaja, kao štemanje i bušenje rupa u zidovima od opeke ili betona, izravnanje podloga, zapuni rupa i neravnina, podlijevanje ležaja;</t>
  </si>
  <si>
    <t>- sve ležajne i sidrene detalje;</t>
  </si>
  <si>
    <t>- sva spojna i vezna sredstva i profili;</t>
  </si>
  <si>
    <t>- završnu obradu vidljivih ploha po opisu iz troškovnika;</t>
  </si>
  <si>
    <t>- ugradbu i montažu;</t>
  </si>
  <si>
    <t>- sva potrebna uskladištenja i zaštite, sve potrebne zaštitne konstrukcije i skele, kao i sve drugo predviđeno mjerama zaštite na radu i pravilima struke;</t>
  </si>
  <si>
    <t>- sve potrebne radne skele za podupiranje i montažu;</t>
  </si>
  <si>
    <t>- sve transporte i prijenose do i na gradilištu sve do mjesta ugradbe;</t>
  </si>
  <si>
    <t>- sav potrebna rad (osnovni i pomoćni) na izvedbi radova do potpune gotovosti i funkcionalnosti istih;</t>
  </si>
  <si>
    <t>- sve materijale koji se ugrađuju i koriste (osnovne i pomoćne materijale);</t>
  </si>
  <si>
    <t>"- izradu radioničke dokumentacije;</t>
  </si>
  <si>
    <t>Za čelične konstrukcije vrijedi da u jediničnoj cijeni treba obuhvatiti:</t>
  </si>
  <si>
    <t>Uz svaku stavku radova izvoditelj je dužan izraditi detalje izvedbe i radioničke nacrte, što sve ulazi u jediničnu cijenu radova.</t>
  </si>
  <si>
    <t>NOSIVE ČELIČNE KONSTRUKCIJE</t>
  </si>
  <si>
    <t>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t>
  </si>
  <si>
    <t>Jediničnom cijenom izvedbe treba obuhvatiti dobavu i ugradbu opreme, slaganje elemenata u cjelinu, sve pripadne sidrene elemente i detalje, brtvljenja i kitanja rubova i spojeva, izvedbu rubnih detalja uz bočne vertikalne i horizontalne plohe, kao i obradu oko eventualno ugrađenih elemenata instalacija. Sve navedeno treba izvesti isključivo u skladu s tehnologijom proizvoditelja, rabeći samo materijale i alate koji su tehnologijom predviđeni.</t>
  </si>
  <si>
    <t>Izvoditelj treba kvalitetu ugrađenih materijala i stručnost radnika dokazati odgovarajućim certifikatima izdanim od strane za to ovlaštene institucije. Za materijale koji nisu standardni treba izvoditelj osigurati uzorke i dati ih na ispitivanje.</t>
  </si>
  <si>
    <t>Sav prostor koji je izvoditelj koristio treba nakon završetka radova dovesti u prijašnje stanje i počistiti sav prostor od svojeg smeća, šute i otpada.</t>
  </si>
  <si>
    <t>Prilikom izvođenja radova izvoditelj treba zaštititi sve susjedne plohe i dijelove konstrukcije na takav način da ne dođe do njihovog prljanja i oštećenja i isto uračunati u cijeni. Ukoliko do prljanja i oštećenja ipak dođe isto će izvoditelj očistiti i popraviti na svoj trošak.</t>
  </si>
  <si>
    <t>Ukoliko se izvedu radovi koje projektant nije odobrio i (ili) u neodgovarajućoj boji i (ili) kvaliteti i (ili) različito s obzirom na odobreni projekt oblaganja i detalje, radovi će se morati ponoviti u traženoj kvaliteti, izboru i po projektu uz prethodno uklanjanje neispravnih radova.</t>
  </si>
  <si>
    <t>PREGRADE SANITARIJA</t>
  </si>
  <si>
    <t>Svi ličilački radovi vezani uz stolariju i bravariju uključeni su u jediničnoj cijeni izvedbe odgovarajuće stavke stolarskih i bravarskih radova.</t>
  </si>
  <si>
    <t>Pri radu treba se striktno pridržavati pravila zaštite na radu, uz primjenu odgovarajućih zaštitnih sredstava. Sve prostorije po završetku radova treba dobro prozračiti ili ventilirati.</t>
  </si>
  <si>
    <t>Sva bojanja i ličenja treba izvesti samo na suhim, čistim, ravnim ili ravnomjerno zakrivljenim (po projektu) i odmašćenim plohama. Podlogu treba prije početka radova pregledati i kod većih oštećenja ili zaprljanja i zamašćenja na isto upozoriti nadzornog inženjera i radove prekinuti dok se podloga odgovarajuće ne pripremi. Kod manjih oštećenja treba izvoditelj podlogu dovesti u potrebno stanje za kvalitetan rad brušenjem manjih neravnina, kitanjem i zapunjavanjem pukotina i manjih udubina kitom za zapunjavanje i izravnanje. Nakon toga treba obavezno izvesti gletanje odgovarajućom glet masom za određeni tip podloge do potrebne glatkoće, ako nije u stavci troškovnika drugačije navedeno. Sve gore navedeno treba uračunati u jediničnu cijenu.</t>
  </si>
  <si>
    <t>Ukoliko se izvedu radovi koje projektant nije odobrio i (ili) u neodgovarajućoj boji, tonu ili kvaliteti i (ili) različito s obzirom na odobreni projekt oblaganja i detalje, radovi će se morati ponoviti u traženoj kvaliteti, izboru i po projektu uz prethodno uklanjanje neispravnih radova.</t>
  </si>
  <si>
    <t>Prije početka izvedbe radova izvoditelj je dužan projektantu predočiti uzorke boja odgovarajuće za određen tip obrade i izvesti probna bojanja s uzorcima na plohama koje se obrađuju, i to u više nijansi boja, na osnovu čega će projektant odabrati boju i način nanošenja odnosno tip valjka. Tek po izboru i odobrenju projektanta može se otpočeti sa radovima na tako odabran način. Gore navedeno neće se posebno platiti već predstavlja trošak i obvezu izvoditelja i ulazi u jediničnu cijenu izvedbe radova.</t>
  </si>
  <si>
    <t>SOBOSLIKARSKO-LIČILAČKI RADOVI</t>
  </si>
  <si>
    <t>Dijelove stvaki koji se izvode čel. profilima i limovima treba prije dopreme na gradilište jednokratno minizirati, i po potrebi izvesti završno bojanje uljanim naličem za bolju obradu, što uključuje: čišćenje od rđe, po potrebi; ličenje očišćenih mjesta antikorozivnim naličem u 2 premaza; kitanje pukotina i rupica odgovarajućim kitom; ličenje uljanom bojom u 2 premaza.</t>
  </si>
  <si>
    <t>Za svu bravariju vrijedi da u jediničnoj cijeni treba obuhvatiti: dobavu, prevoz i ugradbu kompletnih stavki, završno obrađenih i funkcionalnih; sve prijenose i uskladištenja; svo ostakljenje u kvaliteti i kvantiteti po opisu; toplinske izolacije u fasadnim stijenama, brtvljenje i kitanje reški i dilatacija između pojedinih elemenata same stavke i između stavke i susjednih ploha, uključivo sve pokrovne i kutne limove, letvice i profile; okvire za ugradbu, sva sidra i sidrene detalje i profile; sav okov po projektuuključivo brave i ključeve, ručke ili prečke te odbojnike ili zaustavljače vratnih krila; hidrauličke samozatvarače vratnih krila; ventuse za otvaranje otklopnih krila; bušenje rupa u zidovima od opeke ili betona, dobavu i ugradbu pl. tipla za sidrene vijke kao i ugradbu vijaka; po potrebi zapunjavanje rupa za sidra ili oštećenja od ugradbe cem. mortom 1:1; završnu obradu vidljivih ploha odgovarajućim naličem; sve troškove ispitivanja do dobivanja certifikata, uključivo sve potrebne materijale, uzorke i radnje vezane uz isto; potrebnu radnu skelu.</t>
  </si>
  <si>
    <t>Prilikom izvođenja radova mora se izvoditelj striktno pridržavati i od strane projektanta prihvaćenih materijala i detalja.</t>
  </si>
  <si>
    <t>Prije izvedbe radova izvoditelj je dužan izraditi i projektantu predočiti detalje izvedbe i radioničke nacrte kao i materijale za izvedbu. Tek nakon izbora i odobrenja projektanta može se otpočeti rad u odabranoj kvaliteti.</t>
  </si>
  <si>
    <t>Prije davanja ponude izvoditelj treba obvezno sve nedoumice i nejasnoće razjasniti s projektantom, jer se nikakove naknadne primjedbe neće uvažiti.</t>
  </si>
  <si>
    <t>BRAVARSKI RADOVI</t>
  </si>
  <si>
    <t>Brava je cilindar ili prema opisu u troškovniku (ovisno o vrsti prostorije).</t>
  </si>
  <si>
    <t>Po cijelom opsegu dovratnika na koji dosjeda vratno krilo treba ugraditi odgovarajući gumeni brtveni profil.</t>
  </si>
  <si>
    <r>
      <t xml:space="preserve"> - furnirani prvoklasnim furnirom, te završno ličeni bezbojnim lazurnim lak naličem  za unutarnju stolariju</t>
    </r>
    <r>
      <rPr>
        <i/>
        <sz val="10"/>
        <rFont val="Calibri"/>
        <family val="2"/>
      </rPr>
      <t xml:space="preserve">. </t>
    </r>
    <r>
      <rPr>
        <i/>
        <sz val="10"/>
        <rFont val="Calibri"/>
        <family val="2"/>
        <charset val="238"/>
      </rPr>
      <t>Ličenje izvesti u tri premaza, sa dodatkom laka u završni sloj, uključivo sve potrebne prethodne radnje i pripreme podloge za ličenje.</t>
    </r>
  </si>
  <si>
    <r>
      <t xml:space="preserve"> - završno ličeni bojom za unutarnje premaze stolarije (uljni ili sintetski sistemi naliča), u boji i tonu </t>
    </r>
    <r>
      <rPr>
        <i/>
        <sz val="10"/>
        <rFont val="Calibri"/>
        <family val="2"/>
      </rPr>
      <t>po projektu.</t>
    </r>
    <r>
      <rPr>
        <i/>
        <sz val="10"/>
        <rFont val="Calibri"/>
        <family val="2"/>
        <charset val="238"/>
      </rPr>
      <t xml:space="preserve"> Ličenje izvesti u dva premaza, uključivo sve potrebne prethodne radnje i pripreme podloge za ličenje.</t>
    </r>
  </si>
  <si>
    <t>Drveni dijelovi vratnih krila su:</t>
  </si>
  <si>
    <r>
      <t>Unutarnja vrata su izvedena s punim drvenim dovratnikom širine 14 ili 16 cm, odnosno u gips pregradnim stijenama u širini zida (100 mm ili po detalju), završno ličenim bojom za unutarnje premaze stolarije</t>
    </r>
    <r>
      <rPr>
        <i/>
        <sz val="10"/>
        <rFont val="Calibri"/>
        <family val="2"/>
      </rPr>
      <t xml:space="preserve"> </t>
    </r>
    <r>
      <rPr>
        <i/>
        <sz val="10"/>
        <rFont val="Calibri"/>
        <family val="2"/>
        <charset val="238"/>
      </rPr>
      <t>(uljni ili sintetski sistemi naliča), u boji i tonu po projektu. Ličenje izvesti u dva premaza, uključivo sve potrebne prethodne radnje i pripreme podloge za ličenje.</t>
    </r>
  </si>
  <si>
    <t>Dobava i ugradba podnih odbojnika uključena je u cijeni stavke.</t>
  </si>
  <si>
    <t>Glave upuštenih vijaka treba pokriti odgovarajućim drvenim čepovima.</t>
  </si>
  <si>
    <t>Sva unutarnja stolarija ugrađuje se u suhoj ugradbi. Izrada, doprema i ugradba dovratnika za suhu ugradbu mora biti uključena u jediničnu cijenu stavke. U cijeni treba uključiti i dobavu i montažu te okivanje i pripasivanje finalnih dovratnika i krila, kao i pripasivanje kutnih i pokrovnih letvica, uključivo spajanje elemenata stijena u cjelinu i pokrivanje spojeva odgovarajućim letvicama ili profilima, gdje su potrebne bez obzira ako nisu navedeni opisom stavke troškovnika.</t>
  </si>
  <si>
    <t>unutarnja stolarija</t>
  </si>
  <si>
    <r>
      <t xml:space="preserve">Za svu stolariju vrijedi da u jediničnoj cijeni treba obuhvatiti: dobavu, prevoz i ugradbu stolarije, komplet  završno ugrađenih, obrađenih i funkcionalnih; sve prijenose i uskladištenja; svo ostakljenje u kvaliteti i kvantiteti po opisu; sva brtvljenje i kitanje reški i dilatacija između pojedinih elemenata same stavke i između stavke i susjednih ploha; slijepe dovratnike za ugradbu; završno obrađene finalne dovratnike; sve pokrovne, kutne i kitne letvice i profile; okvire za ugradbu, sva sidra i sidrene detalje i profile; sav okov </t>
    </r>
    <r>
      <rPr>
        <i/>
        <sz val="10"/>
        <rFont val="Calibri"/>
        <family val="2"/>
      </rPr>
      <t xml:space="preserve">po projektu </t>
    </r>
    <r>
      <rPr>
        <i/>
        <sz val="10"/>
        <rFont val="Calibri"/>
        <family val="2"/>
        <charset val="238"/>
      </rPr>
      <t>uključivo brave i ključeve, ručke ili prečke te odbojnike ili zaustavljače vratnih krila; ugrađene podne odbojnike; bušenje rupa u zidovima od opeke ili betona, dobavu i ugradbu pl. tipla za sidrene vijke kao i ugradbu vijaka; po potrebi zapunjavanje rupa za sidra ili oštećenja od ugradbe cem. mortom 1:1; završnu obradu vidljivih ploha po opisu iz troškovnika; sve troškove ispitivanja do dobivanja certifikata, uključivo sve potrebne materijale, uzorke i radnje vezane uz isto; potrebnu radnu skelu.</t>
    </r>
  </si>
  <si>
    <t>Svako vratno krilo u stalnoj uporabi treba opremiti s hidrauličkim samozatvaračem po projektu.</t>
  </si>
  <si>
    <t>Brave svih vrata su cilindar, odnosno prema opisu iz stavke troškovnika.</t>
  </si>
  <si>
    <t>razno</t>
  </si>
  <si>
    <t>Završna obrada vatrootporne bravarije je odgovarajuća boja, uključivo sve potrebne prethodne radnje i pripreme podloge</t>
  </si>
  <si>
    <t>Protupožarna bravarija izvodi se u potpunosti po detaljima izrade i ugradbe prethodno odabranog proizvoditelja, koristeći samo odgovarajuće materijale i tehnologiju, a u skladu sa po projektantu odabranim i odobrenim detaljima i materijalima. Zabranjena je ugradba stavki koje projektant prethodno nije odobrio i za koje nisu dostavljeni odgovarajući certifikati.</t>
  </si>
  <si>
    <t>Izvoditelj radova također je dužan prije početka izrade i ugradbe bravarije uručiti projektantu odgovarajuću radioničku dokumentaciju i detalje glede certifikata i odredbi navedenim HRN-om ili jednako vrijednom. Na zahtjev projektanta izvoditelj je dužan dostaviti na uvid i po jedan primjerak kompletnih završno obrađenih vrata. Tek po odobrenju priložene dokumentacije i uzorka od strane projektanta može se otpočeti s radovima.</t>
  </si>
  <si>
    <t>Izvoditelj radova (izvoditelj radova na izradi bravarije kao i izvoditelj radova na ugradbi) obvezan je prije početka izrade i ugradbe uručiti potrebne certifikate u svezi gore navedene HRN-e odgovarajućoj nadležnoj službi. Zabranjena je ugradba prije predočenja važećih certifikata.</t>
  </si>
  <si>
    <t>Za stavke za koje postoji certifikat (tipska bravarija) isti treba dostaviti što je uključeno u jediničnu cijenu stavke, a za stavke koje nisu certificirane (vantipska bravarija) treba osigurati uzorke i dati ih na ispitivanje za to ovlaštenoj i registriranoj organizaciji sve do dobivanja certifikata. Svi troškovi ispitivanja vantipske bravarije (rad, materijal, uzorci, komora i dr.) moraju biti uključeni u cijenu dotične stavke troškovnika.</t>
  </si>
  <si>
    <t>Sva vatrootporna bravarija moraju zadovoljiti odredbe HRN-a U.J1.160 ili jednakovrijednom, odnosno po HRN-i  ili jednako vrijednom tražena kvaliteta mora se dokazati odgovarajućim certifikatima izdanim od strane za to ovlaštene i registrirane organizacije.</t>
  </si>
  <si>
    <t>vatrootporna vrata</t>
  </si>
  <si>
    <t xml:space="preserve"> Sav okov izvesti od nerđajućeg materijala, a po izboru i dogovorno s projektantom. Svi dijelovi okova trebaju biti skriveni. Dijelove okova od čelika izvesti s presvlakom od cinka vrućim pocinčavanjem 60 g/m2, osim za sidra ankere, koje treba pocinčati 180 g/m2.</t>
  </si>
  <si>
    <t>Svi spojevi moraju biti fino završno obrađeni. Dimenzije šprljaka su pretpostavljene a stvarne ovise o proizvoditeljskom detalju. Kutne spojeve izvesti hidrauličkim uprešavanjem, a mjesta naročito osjetljiva na popuštanje brtve se dodatno.</t>
  </si>
  <si>
    <t>Svi vijci i spojna sredstva moraju obvezno biti od nerđajućeg materijala, izvedeno u antikorozivnoj izvedbi.</t>
  </si>
  <si>
    <t>materijal</t>
  </si>
  <si>
    <t>sukladno pojedinim troškovničkim stavkama</t>
  </si>
  <si>
    <t>Ukupni koeficijent prolaza topline U</t>
  </si>
  <si>
    <t>Puni elementi na fasadi moraju zadovoljiti:</t>
  </si>
  <si>
    <t>puna vrata i puni dijelovi stijena</t>
  </si>
  <si>
    <t>Izo staklo mora biti izrađeno i certificirano tako da zadovoljava standarde DIN 1286  ili jednako vrijednom dio 1 i DIN 1286 dio 2 ili jednako vrijednom. Alu profili za izo stakla moraju biti izvedeni tehnologijom savijanja, tako da zadovoljavaju zahtjeve zatvorenog sistema. Primarno brtvljenje stakla je butyl-om, min. potrošnje 5-7 gr/m', bez prekida. Sekundarno brtvljenje izvesti polysulfidom ili dvokomponentnim silikonom, prekrivanje distančnog profila minimalno 2 mm (6 mm za silikon). Tzv. meki nanosi moraju biti u rubnoj zoni odstranjeni u potrebnoj širini minimalno 9 mm +2 mm/-1 mm.</t>
  </si>
  <si>
    <t>Ukupni koeficijent prolaza topline Uw</t>
  </si>
  <si>
    <t>Koeficijent zasjenjenja SC (b)</t>
  </si>
  <si>
    <t>%</t>
  </si>
  <si>
    <t>Transmisija energije ET (EN)</t>
  </si>
  <si>
    <t>Refleksija svjetla (gledano izvana) LR</t>
  </si>
  <si>
    <t>Transmisija svjetla LT</t>
  </si>
  <si>
    <t>ostale karakteristike stakla:</t>
  </si>
  <si>
    <t>Predviđeno je ostakljenje elemenata na fasadi (stijene, vrata, prozori) izolacijskim energetski učinkovitim staklom 6mm -16ar-4mm; nisko-željeznim visokoprozirnim 16ar-4mm; low-e staklom, punjeno plemenitim plinom (argonom). Unutarnja stakla low E, Ug=0,5 W/m2K, g=0,40, osim stakla orijentacija zapad (PVN) g=0,30.</t>
  </si>
  <si>
    <t>ostakljenje</t>
  </si>
  <si>
    <t>Svu fasadnu bravariju treba ispitati glede odredbe JUS D.E8.193 ili jednako vrijednom, otpornost fasadnih prozora i vrata na propusnost zraka/vode, za "D/D" klasu.</t>
  </si>
  <si>
    <t>Svu fasadnu bravariju treba ispitati glede odredbe JUS-a U.J6.201/89 ili jednako vrijednom, akustika u zgradarstvu,  klasa I sa Rw=35-39 dBa.</t>
  </si>
  <si>
    <t>ispitivanja</t>
  </si>
  <si>
    <t xml:space="preserve"> - ostakljenje po opisu iz troškovnika;</t>
  </si>
  <si>
    <t>- bušenje rupa u zidovima od opeke ili betona, dobavu i ugradbu pl. tipla za sidrene vijke kao i ugradbu vijaka, po potrebi zapunjavanje rupa za sidra ili oštećenja od ugradbe cem. mortom 1:1;</t>
  </si>
  <si>
    <t>- sva sidra i sidrene detalje i profile;</t>
  </si>
  <si>
    <t>- sva brtvljenje i kitanje reški i dilatacija između pojedinih elemenata same stavke i između stavke i susjednih ploha;</t>
  </si>
  <si>
    <t>- ugradbu fasade;</t>
  </si>
  <si>
    <t>- sva potrebna uskladištenja i zaštite, sve potrebne zaštitne konstrukcije, skele i dizalice za rad i montažu, kao i sve drugo predviđeno mjerama zaštite na radu i pravilima struke;</t>
  </si>
  <si>
    <t>U jediničnoj cijeni treba obuhvatiti:</t>
  </si>
  <si>
    <t>Radove treba uskladiti s radovima na izvedbi eternit ventilirane fasade i alu prozora i vrata u sklopu iste ventilirane fasade (vidi odgovarajuće grupe radova). To se odnosi kako na izvedbi detalja spojeva i potkonstrukcije te brtvljenja i kitanja (odnosno obrada spojeva), tako i na vremensko usklađenje izvođenja radova (koordinacija izvođenja).</t>
  </si>
  <si>
    <t>Na spoju raznih kvaliteta lima izvesti potrebno galvansko razdvajanje. Izvedba razdvajanja mora biti otporno i postojano na atmosferilije i smrzavanje.</t>
  </si>
  <si>
    <t>Konstrukcija mora biti tako dimenzionirana da profili nemaju progib veći od 1/300 slobodne dužine elementa. Kod izo stakla progib ne smije prijeći dopušteni (za pretpostavljeno opterećenje po DIN 1055 ili jednako vrijednom).</t>
  </si>
  <si>
    <t>Spojevi vetikala i horizontala moraju se ovisno o proračunatim oterećenjima i deformacijama izvesti  dilataciono i brtviti. Pro tome se posebice moraju anulirati bočni pritisci na vertikale, koji se javljaju pri širenju horizontalnih prečki.</t>
  </si>
  <si>
    <t>Svi dijelovi konstrukcije i elementi pojedinih pozicija moraju biti proračunati i dimenzionirani tako da sigurno prihvaćaju opterećenja posebice vjetra (tlak, usis) i drugih atmosferskih utjecaja i funkcija elemenata. Sile koje se javljaju u elementima i fasadi u cjelini moraju se prenijeti na monolitni dio zgrade, dok se deformacije i opterećenja (sile) sa zgrade ne smiju nikako prenositi na fasadu i/ili njene elemente.</t>
  </si>
  <si>
    <t>Sav fasadni aluminij treba ispitati glede odredbe HRN D.E8.193 ili jednako vrijednom, otpornost fasadnih prozora i vrata na propusnost zraka/vode, za "D/D" klasu.</t>
  </si>
  <si>
    <t>Sav fasadni aluminij treba ispitati glede odredbe HRN U.J6.201/89 ili jednako vrijednom, akustika u zgradarstvu, za klasu I, sa Rw min = 35 dBa.</t>
  </si>
  <si>
    <t>Uporabljena obrada mora biti posebno otporna na atmosferilije i koroziju te UV zračenje. Uporabiti isključivo sisteme boja namijenjene vanjskoj alu bravariji u agresivnoj sredini (morska korozija).</t>
  </si>
  <si>
    <t>Svi vidljivi dijelovi konstrukcije izvedene alu profilima i limovima moraju biti završno eloksirani ili plastificirani u boji i tonu po izboru, a obrada eloksiranjem ili plastificiranjem mora biti aposlutno postojana bez promjene tona s obzirom na starenje i atmosferilije te morsku koroziju.</t>
  </si>
  <si>
    <t>alu prozori, vrata, stijene</t>
  </si>
  <si>
    <t>Za svu alu bravariju vrijedi da u jediničnoj cijeni treba obuhvatiti: dobavu, prevoz i ugradbu kompletnih stavki, završno obrađenih i funkcionalnih; sve prijenose i uskladištenja; brtvljenje i kitanje reški i dilatacija između pojedinih elemenata same stavke i između stavke i susjednih ploha, uključivo sve pokrovne i kutne limove, letvice i profile; okvire za ugradbu, sva sidra i sidrene detalje i profile; sav okov po projektu uključivo brave i ključeve, ručke ili prečke te odbojnike ili zaustavljače vratnih krila; hidrauličke samozatvarače vratnih krila; bušenje rupa u zidovima od opeke ili betona, dobavu i ugradbu pl. tipla za sidrene vijke kao i ugradbu vijaka; po potrebi zapunjavanje rupa za sidra ili oštećenja od ugradbe cem. mortom 1:1; završnu obradu vidljivih ploha odgovarajućim naličem; sve troškove ispitivanja do dobivanja certifikata, uključivo sve potrebne materijale, uzorke i radnje vezane uz isto; potrebnu radnu skelu.</t>
  </si>
  <si>
    <t>ALUMINIJSKI RADOVI</t>
  </si>
  <si>
    <t>Cijenom treba također obuhvatiti sve osnovne i pomoćne materijale za izvedbu i ugradbu, sve osnovne i pomoćne radnje, sve transporte, uskladištenja i pretovare do i na gradilištu, potrebne radne skele.</t>
  </si>
  <si>
    <t>Jediničnom cijenom izvedbe treba obuhvatiti dobavu i ugradbu elemenata obloge, slaganje elemenata u cjelinu, kompletnu nosivu konstrukciju i sve pripadne sidrene elemente i detalje, izvedbu rubnih detalja uz zidove, stupove, pregrade ili prodore kroz plohu, kao i obradu oko ugrađenih elemenata instalacija. Sve navedeno treba izvesti isključivo u skladu s tehnologijom proizvoditelja obloge, rabeći samo materijale i alate koji su tehnologijom predviđeni.</t>
  </si>
  <si>
    <t>Kod ugradbe u potresno aktivnim područjima treba potkonstrukciju obloge prilagoditi odgovarajućim propisima.</t>
  </si>
  <si>
    <t>Potkonstrukcija mora biti izvedena isključivo od nerđajućih materijala materijala (za što izvoditelj treba osigurati certifikat), pravilno dimenzionirana i izvedena. Kod projektiranja radioničke dokumentacije i izvedbe treba voditi računa ukoliko će obloga tijekom uporabe biti izložen uvjetima povećane vlage i korozivnog djelovanja raznih plinova i isparenja, kako bi se predvidjeli odgovarajući materijali i načini zaštite.</t>
  </si>
  <si>
    <t>Izvoditelj obloge mora biti tijekom izrade radioničke dokumentacije kao i montažer kod montaže upoznat s izvedbom eventualno potrebnih slojeva toplinske i zvučne koji se ugrađuju jer se potkonstrukcija i detalji moraju tome prilagoditi.</t>
  </si>
  <si>
    <t>Izvoditelj obloge mora biti u toku izrade radioničke dokumentacije kao i montažer kod montaže u uskom kontaktu s isporučiteljima i izvoditeljima elektroinstalacija jake i slabe struje i ostalih sistema koji se ugrađuju iza i u sklopu obloge, jer svi ti elementi čine sastavni dio čija rješenja koordinira i kontrolira montažer obloge, a što je sve uključeno u jediničnu cijenu izvedbe obloge.</t>
  </si>
  <si>
    <t>Prije početka izvedbe radova, izvoditelj je obvezan predočiti projektantu detaljnu radioničku dokumentaciju izvedbe kao i uzorke materijala koji će se ugraditi. Tek po izboru i odobrenju projektanta može se ugraditi odabrani uzorak. Izvoditelj je dužan izvršiti dimenzioniranje nosivih elemenata i eventualno potrebnih pojačanja konstrukcije glede odabranog uzorka i rastera opreme odnosno eventualno potrebnih pregradnih zidova. Nosiva konstrukcija mora obvezno biti izvedena od nerđajućih materijala za što izvoditelj treba osigurati certifikat.</t>
  </si>
  <si>
    <t>Prije davanja ponude, ponuditelj je obvezan izvršiti uvid u projektnu dokumentaciju i rasčistiti sve eventualne nedoumice i nejasnoće s projektantom, jer se nikakovi naknadni zahtjevi u tom pogledu neće moći uvažiti.</t>
  </si>
  <si>
    <t>Obloge se izvode po opisu iz troškovnika, nacrtima i uputama projektanata. Izbor vrste obloge, kvalitete materijala koji se ugrađuje, te stupanj i boja završne obrade mora biti strogo u skladu s izborom projektanta.</t>
  </si>
  <si>
    <t>UNUTARNJA OBLAGANJA</t>
  </si>
  <si>
    <t>Radove u svezi ovješenih stropova treba izvesti u svezi odredbi HRN EN 13964 i odredbi HRN EN 520 (gips-kartonske ploče). ili jednako vrijednom.</t>
  </si>
  <si>
    <t>Obrada spojeva i površina klase kvalitete K2 - standardna kvaliteta (uključuje obradu spojeva gips ploča, umetanje bandažne trake, zaglađivanje vidljivih dijelova pričvrsnih sredstava te dodatno zaglađivanje kojim se izrađuje prelazak iz područja spoja na površinu ploče).</t>
  </si>
  <si>
    <t>Izvedeni strop se obračunava po m2 tlorisne projekcije izvedenog stropa.</t>
  </si>
  <si>
    <t>Jediničnom cijenom izvedbe treba obuhvatiti dobavu i ugradbu elemenata stropa, slaganje elemenata u cjelinu, nultu montažu, kompletnu nosivu konstrukciju i sve pripadne sidrene elemente i detalje, izvedbu rubnih detalja uz zidove, stupove, pregrade ili prodore kroz plohu stropa, kao i obradu stropa oko ugrađenih elemenata instalacija. Sve navedeno treba izvesti isključivo u skladu s tehnologijom proizvoditelja stropa, rabeći samo materijale i alate koji su tehnologijom predviđeni.</t>
  </si>
  <si>
    <t>Kod ugradbe u potresno aktivnim područjima treba konstrukciju ovješenog stropa prilagoditi odgovarajućim propisima.</t>
  </si>
  <si>
    <t>Potkonstrukcija ovješenog stropa mora biti izvedena isključivo od nerđajućih materijala materijala (za što izvoditelj treba osigurati certifikat), pravilno dimenzionirana i izvedena. Kod projektiranja radioničke dokumentacije i izvedbe treba voditi računa ukoliko će strop tijekom uporabe biti izložen uvjetima povećane vlage i korozivnog djelovanja raznih plinova i isparenja, kako bi se predvidjeli odgovarajući materijali i načini zaštite.</t>
  </si>
  <si>
    <t>Izvoditelj stropa mora biti tijekom izrade radioničke dokumentacije kao i montažer kod montaže upoznat s izvedbom eventualno potrebnih slojeva toplinske i zvučne koji se ugrađuju iznad stropa, jer se potkonstrukcija i detalji moraju tome prilagoditi.</t>
  </si>
  <si>
    <t>Izvoditelj stropa mora biti u toku izrade radioničke dokumentacije kao i montažer kod montaže u uskom kontaktu s isporučiteljima i izvoditeljima elektroinstalacija jake i slabe struje, instalacije klime, vatrodojave i ostalih sistema koji se ugrađuju iznad i u sklopu stropa, jer svi ti elementi čine sastavni dio čija rješenja koordinira i kontrolira montažer stropa, a što je sve uključeno u jediničnu cijenu izvedbe stropa.</t>
  </si>
  <si>
    <t>Da bi se definitivno odabrao tip i obrada stropa izvoditelj je dužan o svom trošku izvršiti probnu (nultu) montažu, odnosno izradu, postavu, demontažu i po potrebi ponovnu montažu karakterističnog polja stropa svake stavke, komplet s postavom i prilagodbom svih tipskih elemenata vezanih uz instalacije koje dolaze u sklopu i iznad stropa. Veličina karakterističnog polja neka ne bude manja od 5 m2 (tj. veličina najmanje prostorije u kojoj se izvodi pod) odnosno veća od 20 m2.</t>
  </si>
  <si>
    <t>Prije početka izvedbe radova, izvoditelj je obvezan predočiti projektantu detaljnu radioničku dokumentaciju izvedbe kao i uzorke materijala koji će se ugraditi. Tek po izboru i odobrenju projektanta može se ugraditi odabrani uzorak. Izvoditelj je dužan izvršiti dimenzioniranje nosivih elemenata i eventualno potrebnih pojačanja ovjesne konstrukcije glede odabranog uzorka i rastera opreme odnosno eventualno potrebnih pregradnih zidova. Nosiva konstrukcija mora obvezno biti izvedena od nerđajućih materijala za što izvoditelj treba osigurati certifikat.</t>
  </si>
  <si>
    <t>Ovješeni stropovi izvode se po opisu iz troškovnika, nacrtima i projektu.</t>
  </si>
  <si>
    <t>OVJEŠENI STROPOVI</t>
  </si>
  <si>
    <t>Radove treba izvesti u svezi odredbi HRN DIN 18183-1 (pregradni zidovi)ili jednakovrijedno i HRN EN 520 (gips-kartonske ploče) ili jednakovrijedno.</t>
  </si>
  <si>
    <t>U području spojeva pregradnih zidova sa bočnim građevnim elementima na profile treba nanijeti brtveni kit (u 2 reda) ili PE brtvenu traku.</t>
  </si>
  <si>
    <t>Jediničnom cijenom izvedbe treba obuhvatiti dobavu i ugradbu elemenata stijene, slaganje elemenata u cjelinu, kompletnu nosivu konstrukciju, sve pripadne sidrene elemente i detalje, brtvljenja i kitanja rubova i spojeva, izvedbu rubnih detalja uz bočne vertikalne i horizontalne plohe, kao i obradu oko eventualno ugrađenih elemenata instalacija. Sve navedeno treba izvesti isključivo u skladu s tehnologijom proizvoditelja stijene, rabeći samo materijale i alate koji su tehnologijom predviđeni.</t>
  </si>
  <si>
    <t>Potkonstrukcija stijena mora biti izvedena isključivo od nerđajućih materijala materijala (za što izvoditelj treba osigurati certifikat), pravilno dimenzionirana i izvedena.</t>
  </si>
  <si>
    <t>Izvoditelj stijena mora tijekom izrade radioničke dokumentacije kao i montažer kod montaže biti u uskom kontaktu s isporučiteljima i izvoditeljima elektroinstalacija jake i slabe struje i ostalih instalacija i sistema koji se ugrađuju u sklopu stijene, jer svi ti elementi čine sastavni dio čija rješenja koordinira i kontrolira montažer stijene, a što je sve uključeno u jediničnu cijenu.</t>
  </si>
  <si>
    <t>PREGRADNE STIJENE</t>
  </si>
  <si>
    <t>Svi materijali koji se ugrađuju moraju obvezno biti ispitani i certifikati priloženi. Ukoliko ne postoje domaće norme, treba priložiti rezultate ispitivanja koji zadovoljavaju odredbe normi DIN ili EN  ili jednako vrijednom.</t>
  </si>
  <si>
    <t>Bez obzira na vrstu podnih obloga, izvoditelj je obvezan dobaviti: uputu za postavljanje; uvjete pripreme i stanja podloge; uputu za uporabu i rad; način održavanja poda u uporabi.</t>
  </si>
  <si>
    <t>Prije početka izvođenja radova, izvoditelj je obvezan dostaviti projektantu na pregled i izbor uzorke materijala za oblaganje kao i detalje izvođenja, i tek po izboru i odobrenju projektanta može otpočeti sa radovima. Ukoliko se ugrade materijali koje projektant nije odobrio i (ili) u neodgovarajućoj kvaliteti i (ili) različito s obzirom na odobreni projekt oblaganja i detalje, radovi će se morati ponoviti u traženoj kvaliteti, izboru i po projektu uz prethodno uklanjanje neispravnih radova. Izrada detalja neće se posebno platiti već predstavlja trošak i obvezu izvoditelja.</t>
  </si>
  <si>
    <t>RAZNI PODOVI</t>
  </si>
  <si>
    <t>Između ugrađenog poda i čvrstih građevinskih elemenata (zidovi, stupovi i sl.) moraju se izvesti dilatacione fuge, širine ovisno o vrsti poda i načinu polaganja, i isto uračunati u jediničnoj cijeni iako isto nije posebno navedeno.</t>
  </si>
  <si>
    <t>Ljepljena veza mora biti čvrsta i trajna, bez štetnog utjecaja kako na materijale tako i na radnike i korisnike. Ljepilo ne smije biti neugodnog mirisa. Gore navedene osobine ljepila mora izvoditelj dokazati certifikatima.</t>
  </si>
  <si>
    <t>Ljepilom treba između podloge i podne obloge ostvariti ujednačenu i čvrstu vezu po cijeloj površini poda. Ako se kod postave pojavi na spojnicama višak ljepila isti treba odmah obrisati. Ispod traka i ploča ne smiju ostati mjehuri zraka niti nezalijepljene površine.</t>
  </si>
  <si>
    <t>Sredstva za izravnanje manjih neravnina u podlozi ili zatvaranje pukotina i očvrščavanje površinskog sloja moraju osiguravati iste mehaničke osobine kao i podloga za osiguranje trajno čvrste veze.</t>
  </si>
  <si>
    <t>Prilikom radova na polaganju treba paziti da se isti izvode samo na suhoj, čistoj, odmašćenoj i ravnoj podlozi. Eventualne manje neravnine treba izvoditelj sam popraviti masom za izravnanje (samonivelirajućom smjesom) i uračunati u jediničnu cijenu, makar isto nije posebice navedeno opisom stavke. Cem. estrih na kojem se izvodi pod može biti vlažnosti do najviše 3 %, temperatura prostora mora biti najmanje 10° C (preporučljivo 20°C), vlažnost zraka u granicama 45-65 %. Materijal i ljepilo treba prije polaganja bar 24 sata držati u prostoriji propisane temperature. Po izvedbi podnog opločenja treba prostorije dobro zračiti i ventilirati i to duže vrijeme.</t>
  </si>
  <si>
    <t>Kako se podne obloge polažu ljepljenjem, treba koristiti isključivo po proizvoditelju predloženo ljepilo (glede podne obloge koja se izvodi), rabeći način ugradbe, materijale i alate kako je predviđeno tehnologijom proizvoditelja. Za ljepila je potrebno priložiti odgovarajuće certifikate.</t>
  </si>
  <si>
    <t>Bez obzira na vrstu podnih i zidnih obloga, izvoditelj je obvezan dobaviti: uputu za postavljanje; uvjete pripreme i stanja podloge; uputu za uporabu i rad; način održavanja poda u uporabi.</t>
  </si>
  <si>
    <t>KAMENARSKI RADOVI</t>
  </si>
  <si>
    <t>Keramičarski radovi izvode se u svezi odredbi HRN U.F2.011. ili jednako vrijednom.</t>
  </si>
  <si>
    <t>Kod opločenja ploha korita bazena, treba paziti da se svi radovi izvode točno po uputama odabranog proizvođača oblaganja. Za izvedeno oblaganje treba proivođač dati uputstva za punjenje/pražnjenje bazena i drugu uporabu te definirati uvjete garancije.</t>
  </si>
  <si>
    <t>Po završetku radova potrebno je na 3 dana zabraniti promet i kretanje ljudi plohama. Do trenutka uporabe pod treba zaštititi piljevinom.</t>
  </si>
  <si>
    <t>Kod pločica koje se polažu ljepljenjem treba koristiti odgovarajuće ljepilo (glede kvalitete pločica i uvjeta oblaganja) a rad treba izvesti točno po uputi proizvođača ljepila.</t>
  </si>
  <si>
    <t>Kod podnih plohe koje se oblažu pločicama u cem. mortu isti mora biti debljine 2-3 cm. Ukoliko je mort deblji treba ga obavezno armirati laganom isteg mrežom, što treba uračunati u jediničnu cijenu.</t>
  </si>
  <si>
    <t>Gornji rub sokla i zidnog opločenja koje ne ide do stropa treba obavezno izvesti polukružno zaobljenom užljebinom od nepropusne smjese, po cijeloj dužini ruba opločenja. Isto treba uračunati u jediničnu cijenu izvedbe iako to nije posebno navedeno opisom stavke.</t>
  </si>
  <si>
    <t>Ovisno o opisu stavke troškovnika, sve fuge treba izvesti u nepropusnoj (razni trajnoplastični ili kiselootporni kitovi) ili polupropusnoj izvedbi (cement s aditivima), sve u smislu točke 4.2. "Teh. uvjeta za izvođenje keramičarskih radova", kako za zidno tako i za podno opločenje. Sve fuge moraju biti međusobno paralelne, širine 2-3 mm, ispunjene smjesom iste boje i obrade. Sve spojeve podnog i zidnog opločenja ili sokla treba izvesti potpuno pravilno i ravno, zapunjene istom smjesom kao i fuge. Isto se odnosi i na spojeve podnih ili zidnih ploha sa kadama i drugom sanitarnom opremom i priborom u kupaonicama i sanitarijama.</t>
  </si>
  <si>
    <t>Oblaganje podnih površina mora se izvesti tako da se dobiju plohe bez valova, izbočenja i udubljenja, kao ravne plohe ili plohe u potrebnom nagibu, s jednoličnim i dovoljno širokim fugama.</t>
  </si>
  <si>
    <t>Oblaganje zidnih površina mora se vršiti tako da se dobiju ravne i vertikalne plohe, bez valova, izbočenja i udubljenja, s jednoličnim i dovoljno širokim fugama. Horizontalne fuge su neprekinute po cijelom opsegu svih zidova u istoj prostoriji, a vertikalne se moraju izvesti pod visak, neovisno da li se oblaganje vrši naizmjeničnim fugama ili fugom na fugu. Oblaganje se vrši odozdo ka gore.</t>
  </si>
  <si>
    <t>Pločice se polažu po projektu, ako drugačije nije određeno stranicu na stranicu. Redove pločica izvesti paralelno s vertikalnim plohama zidova. Opločenje podova izvesti od ulaznog praga prostorije koja se oblaže prema unutra. Rub zidnog opločenja kod špalete izvesti ravno i čvrsto, obostrano simetrično.</t>
  </si>
  <si>
    <t>Sve ugrađene pločice moraju obvezno biti klase po opisu iz stavke troškovnika, a ako isto nije specificirano, moraju biti "A" klase, kako za podno tako i za zidno opločenje. Rubovi pločica moraju biti oštri, ravni, paralelni i neoštećeni, površine pločica bez zareza i mjehurića, boja pločica ujednačena.</t>
  </si>
  <si>
    <t>Sve radove u svezi izvedbe detalja, horizontalnih i vertikalnih oblaganja koji se izvode po odabranom specifičnom proizvođaču, treba obvezno izvesti po detaljima i tehnološkim rješenjima istog. To se odnosi kako na korištenje materijala tako i na uporabu odgovarajućeg alata. Glede specifičnosti gore navedenih radova, izvoditelj je dužan prije davanja ponude obvezno se upoznati s načinom i detaljima izvođenja radova koji su opisani ovim troškovnikom, te s tehnologijom i specifičnostima izvođenja radova odabranog proizvođača. Sve eventualne nejasnoće i nedoumice izvoditelj je dužan dogovoriti i uskladiti s projektantom prije davanja ponude. Nikakvi naknadni zahtjevi neće se moći uvažiti.</t>
  </si>
  <si>
    <t>Prije početka izvođenja radova, izvoditelj je obvezan dostaviti projektantu na pregled i izbor uzorke pločica za oblaganje kao i detalje izvođenja, i tek po izboru i odobrenju projektanta može otpočeti sa radovima. Ukoliko se ugrade pločice koje projektant nije odobrio i (ili) u neodgovarajućoj kvaliteti i (ili) različito s obzirom na odobreni projekt oblaganja i detalje, radovi će se morati ponoviti u traženoj kvaliteti, izboru i po projektu uz prethodno uklanjanje neispravnih radova. Izrada detalja neće se posebno platiti već predstavlja trošak i obvezu izvoditelja.</t>
  </si>
  <si>
    <t>Cijenom pojedine stavke treba obuhvatiti sve što je potrebnu za izvedbu funkcionalne i kvalitetne zidne i stropne obloge, uključivo sve posebice nespecificirane elemente, materijale i detalje koji su tehnologijom i detaljima proizvođača nužni za punu funkcionalnost i traženu kvalitetu, iako to stavkom troškovnika nije posebno navedeno.</t>
  </si>
  <si>
    <t>Za sve stavke oblaganja treba predvidjeti i odgovarajuću nosivu konstrukciju ili potkonstrukciju, kako u sklopu oblaganja, a kod većih raspona i dodatnu potkonstrukciju. Dimenzije elemenata i razmak konstrukcije (potkonstrukcije) ovisi o odabranom proizvođaču i nosivosti odabranih elemenata. Konstrukcija se izvodi od obavezno nerđajućih materijala, kako osnovni profili i limovi tako i spojna sredstva. Projektiranje i izvedbu konstrukcije (potkonstrukcije) treba uključiti u cijeni izvedbe m2.</t>
  </si>
  <si>
    <t>Izvoditelj radova obvezan je prije početka ugradbe uručiti potrebne certifikate u svezi gore navedene HRN-e odgovarajućoj nadležnoj službi. Zabranjena je ugradba prije predočenja važećih certifikata.</t>
  </si>
  <si>
    <t>Sve radove u svezi izvedbe horizontalnih i vertikalnih oblaganja i detalja sa njima povezanim koji se izvode po odabranom specifičnom proizvođaču, treba obvezno izvesti po detaljima i tehnološkim rješenjima istog. To se odnosi kako na korištenje materijala tako i na uporabu odgovarajućeg alata. Glede specifičnosti gore navedenih radova, izvoditelj je dužan prije davanja ponude obvezno se upoznati s načinom i detaljima izvođenja izolacija koji su opisani ovim troškovnikom, te s tehnologijom i specifičnostima izvođenja radova odabranog proizvođača.</t>
  </si>
  <si>
    <t>FASADNE OBLOGE</t>
  </si>
  <si>
    <t>Oblaganje vanjskih dijelova zgrada limom mora se izvesti u svezi odredbi HRN U.N9.055. ili jednako vrijednom.</t>
  </si>
  <si>
    <t>U cijeni izvedbe treba obavezno uzeti i sva manja potrebna štemanja šliceva nužna za ugradbu i savijanje lima i izvedbu detalja, kao i sva sitnija štemanja ploha te potrebne popravke i zapunjavanja nastalih međuprostora i pukotina cem. mortom. Sve potrebne radne skele u cijeni.</t>
  </si>
  <si>
    <t>Sve spojeve lima ili nosača lima od plosnog željeza i fasadnih ploha treba izvesti vrlo pažljivo da se ne ošteti fasadna ploha. Ukoliko do toga ipak dođe oštećenje treba popraviti izvoditelj na svoj trošak.</t>
  </si>
  <si>
    <t>Na spoju lima i podloge (beton, žbuka, drvo i dr.) treba obvezno postaviti sloj krovne ljepenke po cijeloj površini spoja, i uračunati u jediničnu cijenu. Sve vidljive spojeve lima i betonskih ili ožbukanih fasadnih ploha treba obvezno brtviti po cijeloj dužini spoja trajno elastičnim (plastičnim) bezbojnim kitom, i uračunati u jediničnu cijenu. Sve spojeve lima treba obvezno izvesti nepropusno. Plohe izvedene limom moraju biti izvedene pravilno i u ravnini, po nagibima odvodnje i kosinama definiranim u projektu.</t>
  </si>
  <si>
    <t>U cijeni treba također uključiti izvedbu i obradu raznih detalja limarije kod spojeva, prijelaza, lomova i sudara ploha, završetaka limarije i drugo, sve obvezno usklađeno sa drugim različitim materijalima i radovima uz limariju, do potpune gotovosti i funkcionalnosti.</t>
  </si>
  <si>
    <t>Sve radove u svezi izvedbe limarije koje se izvode po odabranom specifičnom proizvođaču, treba obvezno izvesti po detaljima i tehnološkim rješenjima istog. To se odnosi kako na korištenje materijala tako i na uporabu odgovarajućeg alata. Glede specifičnosti gore navedenih radova, izvoditelj je dužan prije davanja ponude obvezno se upoznati s načinom i detaljima izvođenja limarije koji su opisani ovim troškovnikom, te s tehnologijom i specifičnostima izvođenja radova odabranog proizvođača.</t>
  </si>
  <si>
    <t>Prilikom izvođenja limarije mora se izvoditelj striktno pridržavati usvojenih i od strane projektanta ovjerenih detalja.</t>
  </si>
  <si>
    <t>Prije početka izvedbe radova, izvoditelj je obvezan predočiti projektantu detalje izvedbe i savijanja limova, i tek po odobrenju i nakon ovjere istih od strane projektanta radovi može pristupiti izvedbi radova. Izrada rješenje neće se posebno platiti već predstavlja trošak i obvezu izvoditelja.</t>
  </si>
  <si>
    <t>U cijeni treba također uključiti izvedbu i obradu slojeva izolacije po detaljima kod prelaza, lomova i sudara ploha, završetaka slojeva izolacija, oko raznih šahtova, kanala i prodora kroz slojeve izolacija, ugradbu raznih rubnih traka, putz lajsni i slično, sve do potpune gotovosti i funcionalnosti.</t>
  </si>
  <si>
    <t>Cijenom izvedbe radova treba obvezno uključiti sve materijale koji se ugrađuju i koriste (osnovne i pomoćne materijale), sav potreban rad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t>
  </si>
  <si>
    <t>Sve spojeve plastičnih (PE ili PVC) folija treba variti vrućim zrakom ili spajati samoljepivom trakom širine minimalno 4 cm, odnosno izvesti po detalju izolacije, sve bez posebne naplate.</t>
  </si>
  <si>
    <t>Ukoliko nije predviđen poseban detalj, holkere treba izvesti od traka ekspandiranog polistirena ili sl. rezanim pod 45°, kaširanih bit. ljepenkom (iste kvalitete bitumena kao u slojevima izolacije) tako da se dobije kutni element trokutastog presjeka, visine 5-7 cm ili po detalju. Tako izveden holker se onda prevlači slojevima izolacije. Gore navedeno treba obračunati u jediničnoj cijeni m2 izolacije ako isto nije posebno navedeno u stavci troškovnika.</t>
  </si>
  <si>
    <t>Gdje je potrebno, treba izvoditelj izvesti i holkere visine 15-30 cm i obračunati ih u m2 razvijene površine izolacije, ako troškovnikom nije drugačije određeno. Veća visina slojeva izolacije (od 30 cm) obračunava se u posebnim stavkama.</t>
  </si>
  <si>
    <t>U sklopu stavke treba slojeve izolacije (osim toplinske, gdje to nije drugačije navedeno troškovnikom) izvesti povijene uz bočne vertikalne ili kose plohe visine do 15 cm bez posebne naplate, u cijeni m2 tlocrtne izolacije.</t>
  </si>
  <si>
    <t>Nakon izvedbe svakog sloja izolacije (parna brana, toplinska izolacija, hidroizolacija i drugo) treba isti pregledati nadzorni inženjer i tek se nakon pozitivnog mišljenja i upisa u građevinski dnevnik može izvoditelj nastaviti s daljnjim radom. Nepravilno ili nekvalitetno izvedene slojeve mora izvoditelj na svoj trošak ukloniti i izvesti pravilno.</t>
  </si>
  <si>
    <t>Izolaciju treba izvoditi na suhu, čistu, odmašćenu i ravnu podlogu, a radove treba uskladiti s radovima na limariji, gdje se lim i dilatacioni detalji izvode u sklopu slojeva izolacije. Ako se posebno ne navodi, lim u sklopu slojeva bitumenske izolacije treba dobro zaliti vrućom bitumenskom masom ili po detalju izvedbe.</t>
  </si>
  <si>
    <t>Sve radove u svezi izvedbe detalja, horizontalnih i vertikalnih slojeva izolacije koji se izvode po odabranom specifičnom proizvođaču, treba obvezno izvesti po detaljima i tehnološkim rješenjima istog. To se odnosi kako na korištenje materijala tako i na uporabu odgovarajućeg alata. Glede specifičnosti gore navedenih radova, izvoditelj je dužan prije davanja ponude obvezno se upoznati s načinom i detaljima izvođenja izolacija koji su opisani ovim troškovnikom, te s tehnologijom i specifičnostima izvođenja radova odabranog proizvođača. Sve eventualne nejasnoće i nedoumice izvoditelj je dužan dogovoriti i uskladiti s projektantom prije davanja ponude. Nikakvi naknadni zahtjevi neće se moći uvažiti.</t>
  </si>
  <si>
    <t>Prilikom izvođenja izolacija mora se izvoditelj striktno pridržavati usvojenih i od strane projektanta ovjerenih detalja.</t>
  </si>
  <si>
    <t>Rješenja načina izvedbe i svih detalja u svezi izolaterskih radova mora izvoditelj obvezno predočiti projektantu i tek nakon ovjere istih od strane projektanta može pristupiti izvedbi radova. Izrada rješenja neće se posebno platiti već predstavlja trošak i obvezu izvoditelja.</t>
  </si>
  <si>
    <r>
      <t xml:space="preserve">Glede navedenih kvaliteta materijala definiranih troškovnikom, ponuđači mogu ponuditi i druge vrste materijala i radova prema svojoj tehnologiji i mogućnostima, ali samo uz suglasnost projektanta i ako zadovoljavaju odredbe </t>
    </r>
    <r>
      <rPr>
        <i/>
        <sz val="10"/>
        <rFont val="Calibri"/>
        <family val="2"/>
      </rPr>
      <t>HRN</t>
    </r>
    <r>
      <rPr>
        <i/>
        <sz val="10"/>
        <rFont val="Calibri"/>
        <family val="2"/>
        <charset val="238"/>
      </rPr>
      <t>-i ili jednakovrijedno. Ovo se odnosi posebice na rješavanje detalja izolacija u dilatacijama.</t>
    </r>
  </si>
  <si>
    <t>Pri radu se treba obvezno pridržavati odredbi HRN-i ili jednako vrijednom, ali se postavlja dodatni zahtjev (izvan HR normi): postojanost izolacionog materijal na niskim temperaturama do -10°C, uz zadržavanje nazivne čvrstoće na kidanje u oba smjera u približno jednakoj veličini.</t>
  </si>
  <si>
    <t>Kako se zgrada gradi u vodozaštitnom području treba predvidjeti takve materijale i izolacije koje ne djeluju agresivno na vodu.</t>
  </si>
  <si>
    <t>Hidroizolaciju ravnih ploha obvezno treba izvesti tako da se spriječi prodor vode izvan sistema odvodnje u svezi odredbi HRN U.N9.053 ili jednako vrijednom, odnosno da pri topljenju leda i snijega voda ne prodire u građevinu, u svezi odredbi HRN U.N9.054 ili jednako vrijednom.</t>
  </si>
  <si>
    <t>OBRTNIČKI RADOVI</t>
  </si>
  <si>
    <t>Po završetku radova izvoditelj mora sve skele, oplate, radne podove i dr. demontirati i odstraniti.</t>
  </si>
  <si>
    <t>U cijeni skele uzeti obavezno izradu, postavu, amortizaciju, sva premještanja i prijenose (po potrebi), prilaze, mostove i ograde te demontažu skele, popravke i uskladištenje. Također obavezno uračunati sve osnovne i pomoćne materijale za izvedbu i održavanje skele, te vezna sredstva potrebna za izvedbu konstrukcije.</t>
  </si>
  <si>
    <t>Skele treba redovito pregledavati i kontrolirati, a naročito nakon vremenskih nepogoda (kiša, vjetar i sl.), te po potrebi popravljati.</t>
  </si>
  <si>
    <t>Sve skele moraju u potpunosti biti izvedene u skladu s pravilima zaštite na radu, sa radnim podovima i ogradama, pravilno riješenim pristupima i ukrućenjima u oba smjera. Skele moraju biti izvedene na osnovu nacrta i dimenzionirane po statičkom proračunu, s spojnim sredstvima koja su proračunski predviđena.</t>
  </si>
  <si>
    <t>skele</t>
  </si>
  <si>
    <t>Izvedenu konstrukciju treba obvezno pregledati nadzorni inženjer ili nadležni projektant (statičar) prije postave pokrova, i tek po njegovom odobrenju mogu se radovi nastaviti. Isto treba konstatirati upisom u građevinski dnevnik.skele</t>
  </si>
  <si>
    <t>Konstrukciju treba izvesti po projektu i detaljima iz nacrta te opisima iz troškovnika. Sav materijal mora biti donesen tesarima u odgovarajućim dimenzijama i količinama. Drvena građa mora biti zdrava i suha i odgovarati tim i ostalim osobinama odredbama standarda za tu vrstu građe. Nikako se ne smiju koristiti elementi manjih dimenzija ili lošije kvalitete od onih traženih projektom.</t>
  </si>
  <si>
    <t>Ako nije posebno određeno odgovarajućom stavkom troškovnika, sve drvene konstrukcije treba izvesti drvenom građom II klase (npr. jelovina).</t>
  </si>
  <si>
    <t>drvene konstrukcije</t>
  </si>
  <si>
    <t>Sav materijal uporabljen za oplate, radne podove i skele mora u potpunosti zadovoljavati uvjete iz normi i stavki troškovnika.</t>
  </si>
  <si>
    <t>TESARSKI RADOVI I SKELE</t>
  </si>
  <si>
    <t>Pri izvedbi radova treba se strogo pridržavati važećih normativa, teh. uvjeta i pravilnika za izvedbu zidarskih radova, a u kvaliteti po nacrtima, detaljima i opisu iz odgovarajuće stavke troškovnika.</t>
  </si>
  <si>
    <t>ostalo</t>
  </si>
  <si>
    <t>c/</t>
  </si>
  <si>
    <t>Prije nego se počne žbukati, potrebno je izvršiti predradnje čišćenja ploha i čišćenja i ispuhivanja fuga, kvašenje zidne površine vodom, te špricanje cem. mortom 1:1. Ako je zbog kiše ploha zida isuviše mokra, žbukanje treba odgoditi sve dok ploha zida ne bude dovoljno suha. Žbukanje se ne smije vršiti dok je temperatura prostora previsoka ili preniska, da žbuka ne bi ispucala.</t>
  </si>
  <si>
    <t>Za pripremu cementnih ili produžno vapnenih mortova treba uporabiti isključivo portland cement. Voda za gašenje vapna i spravljanje mortova mora biti čista.</t>
  </si>
  <si>
    <t>Pijesak za žbuku mora biti bez humusa i drugih nečistoća, ne deblji od 3 mm, dok se kod štrcane žbuke dozvoljava i promjer zrna do 6 mm. Najveća veličina zrna ovisi o debljini sloja žbuke. Maksimalni promjer zrna ne smije prijeći 1/3 propisane debljine žbuke. Najfinijeg pijeska sa promjerom do 0,25 mm neka bude 15-30% pijeska po težini. Ukoliko prirodni sastav pijeska ne odgovara prethodno spomenutim uvjetima, pijesak treba prosijavati. Vapno može biti gašeno ili hidratizirano, ako nije drugačije navedeno.</t>
  </si>
  <si>
    <t>žbukanje</t>
  </si>
  <si>
    <t>b/</t>
  </si>
  <si>
    <t>Mort naveden kao produžni, ustvari je produžni vapneni mort, a opeke i blok opeke izvedene su od pečene gline.</t>
  </si>
  <si>
    <t>Opeka za zidanje mora biti kvalitetna, dobro pečena te mora odgovarati kvaliteti propisanoj HRN-i ili jednako vrijednom. Zidanje fasadnom opekom izvesti točno prema uputama proizvoditelja opeke, kao i pravilno uskladištenje. Mort za zidanje mora odgovarati propisima HRN-i ili jednako vrijednom. Ukoliko su neke od odredbi ovih općih uvjeta u koliziji sa HRN-ma, vrijede odredbe HRN-i ili jednako vrijednom.</t>
  </si>
  <si>
    <t>Zidovi od opeke moraju imati slojeve potpuno horizontalne, s vertikalnim reškama koje se međusobno poklapaju.</t>
  </si>
  <si>
    <t>Zidati treba u potpuno horizontalnim redovima, a ležajne i sudarne reške moraju biti širine 10-15 mm. Pri zidanju ih treba dobro zapuniti odgovarajućom vrstom morta, a kod ploha koje će se ožbukati treba ostaviti prazninu u reškama do dubine od  2 cm od plohe zida, da bi se žbuka bolje uhvatila, ako troškovnikom nije drugačije određeno.</t>
  </si>
  <si>
    <t>zidanje</t>
  </si>
  <si>
    <t>a/</t>
  </si>
  <si>
    <t>U slučaju eventualnih nejasnoća treba se u prvom redu poslužiti odgovarajućim i važećim normativima (građevinske norme). Sve zidarske radove treba izvesti i obračunati po G.N. 301 ili jednako vrijednom.</t>
  </si>
  <si>
    <t>Jediničnom cijenom treba također obuhvatiti i sve horizontalne i vertikalne transporte i prijenose osnovnog i pomoćnog materijala, do i na gradilištu, sve utovare, istovare i pretovare, te sva uskladištenja, sve do konačne ugradbe.</t>
  </si>
  <si>
    <t>Izvoditelj je dužan pratiti kvalitetu svih materijala koji se ugrađuju, također i pomoćnih materijala koji se neće ugraditi ali se koriste u tijekom radova, te u svezi sa odgovarajućom normom dokazati da uporabljeni materijali odgovarajuću normu zadovoljavaju. Isto vrijedi i za dokazivanje stručnosti radnika, gdje se to normom traži. Sve troškove oko dobivanja certifikata (atesta), uključivo i utrošak svih potrebnih materijala za uzorke, treba izvoditelj uračunati u jediničnoj cijeni. Radove oko certificiranja treba povjeriti za to ovlaštenom poduzeću.</t>
  </si>
  <si>
    <t>Razne pomoćne konstrukcije i skele potrebne tijekom radova treba obvezno uračunati u jediničnu cijenu, osim gdje je to posebno predviđeno troškovnikom.</t>
  </si>
  <si>
    <t>Glede zaštite susjednih postojećih ili već izvedenih radova i ploha, horizontalnih ili vertikalnih, potrebno je iste na odgovarajući način zaštititi, plastičnim (PVC ili PE) folijama, ljepenkom, daskama i sl., tako da ne dođe do oštećenja radova ili ploha. Sve navedeno treba uračunati u jediničnu cijenu radova.</t>
  </si>
  <si>
    <t>Sve vertikalne i horizontalne plohe moraju biti izvedene ravne i očišćene po završetku radova.</t>
  </si>
  <si>
    <t>Svi materijali uporabljeni u gradnji moraju u potpunosti odgovarati HRN-ma ili jednakovrijedno.</t>
  </si>
  <si>
    <t xml:space="preserve"> - čišćenje nakon završetka radova</t>
  </si>
  <si>
    <t>- primjena mjera zaštite na radu i drugih važećih propisa;</t>
  </si>
  <si>
    <t>- izvedba manjih prodora, utora i udubljenja umetanjem u oplatu blokova od ekspandiranog polistirena ili kutija od drvene oplate, te njihova demontaža;</t>
  </si>
  <si>
    <t>- izradu radne skele;</t>
  </si>
  <si>
    <t>- sve unutarnje pretovare, transporte i manipulacije;</t>
  </si>
  <si>
    <t>- demontaža oplate, čišćenje, vađenje čavala, sortiranje;</t>
  </si>
  <si>
    <t>- močenje ili mazanje oplate (ili limenih kalupa) prije betoniranja;</t>
  </si>
  <si>
    <t>- označavanje, uzimanje mjera na građevini;</t>
  </si>
  <si>
    <t>- sav potreban rad na krojenju i ugradbi oplate;</t>
  </si>
  <si>
    <t>- dobavu svog potrebnog materijala za izvedbu oplate uključujući sve transporte i manipulacije;</t>
  </si>
  <si>
    <t>Jedinična cijena oplate sadrži:</t>
  </si>
  <si>
    <t>Podupiranje za sve oplate je u cijeni, visine kako je stavkom troškovnika određeno.</t>
  </si>
  <si>
    <t>Oplatu računati u kompletnoj površini konstrukcije bez odbijanja otvora za vrata, prozore, prolaze i  prodore.</t>
  </si>
  <si>
    <t>Obračun se vrši prema postojećim normama GN-601 ili jednako vrijednom.</t>
  </si>
  <si>
    <t xml:space="preserve">Oplatu treba postaviti tako da se nakon betoniranja ne pojavi ni najmanja deformacija konstrukcije. Skidanje oplate izvesti požljivo da ne dođe do oštećenja konstrukcije, naročito rubova, zubaca ili utora. </t>
  </si>
  <si>
    <t>Oplate izvesti prema opisu u troškovniku, planu oplate i detaljima, prema te u skladu sa važećim standardima za izvedbu i materijale.</t>
  </si>
  <si>
    <t xml:space="preserve"> - primjena mjera zaštite na radu i drugih važećih propisa.</t>
  </si>
  <si>
    <t>- čišćenje armature od hrđe, masnoća i ostalih nečistoća;</t>
  </si>
  <si>
    <t>- postavljanje armature i vezanje, sa podmetačima (plastičnim ili betonskim,  4 kom/m2 oplate) i privremenim učvršćivanjem za oplatu;</t>
  </si>
  <si>
    <t>- sav potreban rad i alat na ugradbi armature;</t>
  </si>
  <si>
    <t>- dobavna cijena gotove armature uključujući sve transporte i manipulacije;</t>
  </si>
  <si>
    <t>Jedinična cijena armiračkih radova uključuje slijedeće:</t>
  </si>
  <si>
    <t xml:space="preserve">Tehnička svojstva armature moraju ispinjavati opće i posebne zahtijeve bitne za krajnju namjenu i ovisno o vrsti čelika moraju biti specificirane prema normama nizova </t>
  </si>
  <si>
    <t>Za čelik za prednapinjanje primjenjuju se norme nHRN EN 10138-1 do 4 ili jednako vrijednom.</t>
  </si>
  <si>
    <t>Za čelik za armiranje primjenjuju se norme nHRN EN 10080-1 do 6 ili jednako vrijednom.</t>
  </si>
  <si>
    <t>armatura</t>
  </si>
  <si>
    <t xml:space="preserve"> - čišćenje nakon završenih radova.</t>
  </si>
  <si>
    <t>- ugradba svih potrebnih posebno nespecificiranih elemenata (sidra, ankeri i sl.);</t>
  </si>
  <si>
    <t>- zaštita betonskih i ab konstrukcija od djelovanja atmosferilija i temperaturnih utjecaja;</t>
  </si>
  <si>
    <t>- poduzimanje mjera zaštite na radu i drugih mjera;</t>
  </si>
  <si>
    <t>- sav potreban rad na ugradbi betona;</t>
  </si>
  <si>
    <t>- dobavna cijena gotovog betona uključujući sve transporte i manipulacije;</t>
  </si>
  <si>
    <t>Jedinična cijena betonskih i ab radova uključuje slijedeće:</t>
  </si>
  <si>
    <t>Sva ugradba betona u ab konstrukcije je obavezno strojna.</t>
  </si>
  <si>
    <t>Uzimanje uzoraka, priprema uzoraka i ispitivanje svojstava svježeg betona provodi se prema normama niza HRN EN 12350 ili jednako vrijednom, a ispitivanje svojstava očvrslog betona prema normana niza HRN EN 12390 ili jednakovrijednom.</t>
  </si>
  <si>
    <t>Kriterije vodonepropusnosti betona određene su projektom betonske konstrukcije, ovisno o uvjetima njena korištenja, a vodonepropusnost se ispituje prema HRN EN 12390-8 ili jednako vrijednom.</t>
  </si>
  <si>
    <t>Kod opasnosti od korozije armature u konstrukcijama izloženim agresivnom okolišu, treba paziti da se ne ugrade betoni s neodgovarajućim cementima, što je specificirano normom HRN EN 197-1 ili jednako vrijednom.</t>
  </si>
  <si>
    <t>Svojstva svježeg betona specificira izvođač betonskih radova.</t>
  </si>
  <si>
    <t>Svojstva očvrslog betona moraju biti specificirana projektom betonske konstrukcije ovisno o uvjetima uporabe.</t>
  </si>
  <si>
    <t>Tehnička svojstva betona moraju ispunjavati opće i posebne zahtijeve bitne za krajnju namjenu betona i moraju biti specificirana po odredbama HRN EN 206-1, normama ili jednako vrijednom na koje ta norma upućuje i odredbama priloga tehničkog propisa.</t>
  </si>
  <si>
    <t>Održavanje betonskih konstrukcija mora biti takvo, da se tijekom trajanja građevine očuvaju njena tehnička svojstva i ispunjavaju zahtijevi određeni projetkom građevine i tehničkim propisom.</t>
  </si>
  <si>
    <t>Uvjeti za izvođenje betonske konstrukcije definirani su programom kontrole osiguranja kvalitete koji je sastavni dio glavnog projekta betonske konstrukcije.</t>
  </si>
  <si>
    <t>Izvođenje betonske konstrukcije mora biti takvo da navedena konstrukcija ima tehnička svojstva i ispunjava zahtijeve određene projektom, tehničkim propisom i ovim troškovnikom.</t>
  </si>
  <si>
    <t>Propisana svojstva i uporabljivost građevinskog proizvoda izrađenog na gradilištu utvrđuje se na način određena projetkom, tehničkim propisom i ovim troškovnikom.</t>
  </si>
  <si>
    <t>Prilikom izvođenja betonske konstrukcije izvođač je dužan pridržavati se projekta betonske konstrukcije i tehničkih uputa za ugradnju i uporabu građevinskih proizvoda, te opisa iz ovog troškovnika.</t>
  </si>
  <si>
    <t>Elementi betonskih konstrukcija uključeni ovim troškovnikom su: cement, agregat, dodaci betonu, dodaci mortu za injektiranje natega, voda, beton, čelik za armiranje, čelik za prednapinjanje, armatura, gotovi betonski elementi, proizvodi za zaštitu i popravak betonskih konstrukcija, kao i drugi građevni proizvodi koji se ugrađuju u sklopu betonskih konstrukcija.</t>
  </si>
  <si>
    <t>S obzirom na težinu betona, betonske konstrukcije obuhvaćene ovim troškovnikom mogu biti: s laganim betonom; s običnim betonom; ili s teškim betonom.</t>
  </si>
  <si>
    <t>S obzirom na način armiranja, betonske konstrukcije obuhvaćene ovim troškovnikom mogu biti od: nearmiranog betona; armiranog betona; ili prednapetog betona.</t>
  </si>
  <si>
    <t>Betonske i armirano betonske konstrukcije obuhvaćene ovim troškovnikom moraju zadovoljiti odredbe propisa, u smislu ispunjenja bitnih zahtjeva za građevinu, što uključuje projektiranje, izvođenje radova, uporabljivost, održavanje i druge zahtjeve za betonske konstrukcije, te tehnička svojstva i druge zahtijeve za građevne proizvode namijenjene ugradnji u betonsku konstrukciju.</t>
  </si>
  <si>
    <t>Betonske i armirano-betonske radove izvesti prema opisu u troškovniku te u skladu sa Tehničkim propisom za betonske konstrukcije, „Narodne novine“ broj 139/09, 14/10, 125/10, 136/12</t>
  </si>
  <si>
    <t>BETONSKI I AB RADOVI</t>
  </si>
  <si>
    <t>Svi iskopi obračunati su na bazi apsolutne kote terena +, mnm, odnosno relativne kote +/- 0,00.</t>
  </si>
  <si>
    <t>U cijenama svih stavki radova treba uračunati i odgovarajuće koeficijente zbijenosti ili rastresitosti, jer isti nisu uključeni u količine.</t>
  </si>
  <si>
    <t>-sve mjere zaštite na radu.</t>
  </si>
  <si>
    <t>-sva osiguranja gradilišta i građevine;</t>
  </si>
  <si>
    <t>-održavanje čistoće na vanjskim putevima kroz koje prolazi transport sa i na gradilište;</t>
  </si>
  <si>
    <t>-sva moguća otežanja rada;</t>
  </si>
  <si>
    <t>-sve skele i prometne površine, ograde, zaštite prolaza i građevinskih jama u svezi pravila zaštite na radu;</t>
  </si>
  <si>
    <t>-održavanje deponija;</t>
  </si>
  <si>
    <t>-sva deponiranja i prebacivanja materijala;</t>
  </si>
  <si>
    <t>-sve vertikalne i horizontalne transporte i prijenose;</t>
  </si>
  <si>
    <t>-sva potrebna planiranja (ako nema posebne stavke);</t>
  </si>
  <si>
    <t>-razupiranja (ako je potrebno);</t>
  </si>
  <si>
    <t>-sva iskolčenja,nalaganja temelja i nanosne skele</t>
  </si>
  <si>
    <t>-sav rad na iskopu;</t>
  </si>
  <si>
    <t>Jedinična cijena pojedine stavke mora sadržavati još i:</t>
  </si>
  <si>
    <t>Kod materijala koji će se ponovno uporabiti (npr. za zatrpavanje oko temelja), isti treba prevesti na gradilišnu deponiju, uskladištiti te poslije uporabiti. Sve prijenose do i sa gradilišne deponije treba uključiti u jediničnu cijenu iskopa.</t>
  </si>
  <si>
    <t>Kod zatrpavanja pojedinih iskopa, materijal treba polijevati zbog boljeg zbijanja. Nasip izvoditi u slojevima od po 30 cm, s nabijanjem i vlaženjem vodom, do potrebne zbijenosti po statičkom proračunu.</t>
  </si>
  <si>
    <t>Pri izvedbi temeljenja, nakon izvedbe iskopa, nadležni geomehaničar treba izvršiti pregled iskopa i tla te dati odgovarajuće očitovanje. Zabranjuje se bilo kakav rad na izvedbi temelja ako geomehaničar ne izvrši pregled.</t>
  </si>
  <si>
    <t>Ukoliko se prilikom iskopa naiđe na vodove instalacija i sl., radove treba obustaviti i odmah pozvati stručnjaka za odgovarajuću vrstu instalacija kao i nadzornog inženjera. Samo ovlašteni stručni radnik može ustanoviti stanje nađenog i demontirati ili preseliti instalacije. Pripomoć kod navedenih radova obračunati će se posebno, a otežanja zbog pažnje pri radovima treba uračunati u jediničnu cijenu.</t>
  </si>
  <si>
    <t>Ukoliko se prilikom iskopa naiđe na podzemnu vodu, o tome treba obavijestiti investitora. Izvoditelj se mora kod osiguravatelja osigurati od takvog slučaja i isto uračunati u cijenu radova.</t>
  </si>
  <si>
    <t>Troškovnikom predviđenu kategoriju tla treba provjeriti te ukoliko ne odgovara, ustanoviti ispravnu u prisutnosti rukovoditelja gradilišta i nadzornog inženjera i konstatirati upisom u građ. dnevnik.</t>
  </si>
  <si>
    <t>Sve radove treba izvesti točno po projektu, u skladu sa geomehaničkim izvještajem i statičkim proračunom.</t>
  </si>
  <si>
    <t>Ukoliko izvoditelj prilikom izvedbe radova na odgovarajućoj poziciji ustanovi da je došlo do značajnijeg odstupanja od navedenih podataka, dužan je o tome obavijestiti nadzornog inženjera.</t>
  </si>
  <si>
    <t>GRAĐEVINSKI RADOVI</t>
  </si>
  <si>
    <t>OPĆI UVJETI I NAPOMENE</t>
  </si>
  <si>
    <t xml:space="preserve">REKAPITULACIJA </t>
  </si>
  <si>
    <t>A+B</t>
  </si>
  <si>
    <t xml:space="preserve">GRAĐEVINSKO-OBRTNIČKI RADOVI </t>
  </si>
  <si>
    <t>ELEKTROINSTALACIJE</t>
  </si>
  <si>
    <t>STROJARSKE INSTALACIJE</t>
  </si>
  <si>
    <t>SVEUKUPNO</t>
  </si>
  <si>
    <t>REKAPITULACIJA GRAĐEVINSKIH RADOVA</t>
  </si>
  <si>
    <t>X</t>
  </si>
  <si>
    <t>REKAPITULACIJA OBRTNIČKIH RADOVA</t>
  </si>
  <si>
    <t xml:space="preserve">BRAVARSKI RADOVI </t>
  </si>
  <si>
    <t>STOLARSKI RADOVI (UNUTARNJA I VANJSKA STOLARIJA)</t>
  </si>
  <si>
    <t>SOBOSLIKARSKO - LIČILAČKI RADOVI</t>
  </si>
  <si>
    <t>SOBOSLIKARSKO - LIČILAČKI RADOVI RADOVI</t>
  </si>
  <si>
    <t>ČELIČNA KONASTRUKCIJA</t>
  </si>
  <si>
    <t xml:space="preserve">SOBOSLIKARSKO-LIČILAČKI RADOVI </t>
  </si>
  <si>
    <t>Dobava i izrada unutarnjeg lako pregradnog zida u mokrim prostorima sa jedne strane oplatom od dvostrukih standardnih gipskartonskih ploča i druge strane oplatom od dvostruke, impregnirane gipskartonske ploče debljine  zida 10 cm. Pregrada se izvodi u visini od AB ploče poda do AB ploče međukatne konstrukcije. Potkonstrukcija od CW i UW profila prilagoditi visini prostora predviđenim instalacijama i ugrađenoj sanitarnoj opremi, ispuna mineralnom vunom d=5 cm, λ≤0,039 W/mK, gletanje spojeva u Q3 kvaliteti. Spojevi ploča bandažirani i gletani.Zahtjev za R'W ≥ 42 dB. Izvedba u svemu prema opisanim općim uvjetima.  U stavku je uključen polimercementni hidroizolacijski premaz rubno brtvljen elastičnim vodonepropusnim trakama u zoni prskanja vode (1600 kg/m3).  Izvedba u svemu prema opisanim općim uvjetima.                                                   Stavka u fizici PZ1.1.</t>
  </si>
  <si>
    <t>Dobava i izrada unutarnjeg lako pregradnog zida u mokrim prostorima sa jedne strane oplatom od dvostrukih impregniranih gipskartonskih ploča i druge strane oplatom od dvostruke, impregnirane gipskartonske ploče debljine  zida 10 cm. Pregrada se izvodi u visini od AB ploče poda do AB ploče međukatne konstrukcije. Potkonstrukcija od CW i UW profila prilagoditi visini prostora predviđenim instalacijama i ugrađenoj sanitarnoj opremi, ispuna mineralnom vunom d=5 cm, λ≤0,039 W/mK, gletanje spojeva u Q3 kvaliteti. Spojevi ploča bandažirani i gletani. Zahtjev za R'W ≥ 42 dB. Izvedba u svemu prema opisanim općim uvjetima.  U stavku je uključen polimercementni hidroizolacijski premaz rubno brtvljen elastičnim vodonepropusnim trakama u zoni prskanja vode (1600 kg/m3).  Izvedba u svemu prema opisanim općim uvjetima.                                                             Stavka u fizici PZ1.2.</t>
  </si>
  <si>
    <r>
      <t xml:space="preserve">Dobava i izrada zida unutarnjeg lakog pregradnog zida - </t>
    </r>
    <r>
      <rPr>
        <b/>
        <sz val="10"/>
        <rFont val="Arial Narrow"/>
        <family val="2"/>
        <charset val="238"/>
      </rPr>
      <t>zahtjev za EI90</t>
    </r>
    <r>
      <rPr>
        <sz val="10"/>
        <rFont val="Arial Narrow"/>
        <family val="2"/>
        <charset val="238"/>
      </rPr>
      <t>, sa jedne strane oplatom od dvostrukih otežanih (impregniranih, protupožarnih) gipskartonskih ploča i druge strane oplatom od dvije otežane (impregnirane, protupožarne)  gipskartonske ploče. Pregrada se izvodi visine zida ≥ 3,00 m. Potkonstrukcija od CW i UW profila, prilagoditi visini prostora, ispuna mineralnom vunom, meke ploče  d=5 cm, λ≤0,039 W/mK, gletanje spojeva u Q3 kvaliteti. Spojevi ploča bandažirani i gletani. Izvedba u svemu prema opisanim općim uvjetima.                                 Stavka u fizici PZ4.</t>
    </r>
  </si>
  <si>
    <t xml:space="preserve">Dobava materijala i izvedba spuštenog stropa, na tipskoj stropnoj pocinčanoj potkonstrukciji od CD i UD profila. Izvodi se jednoslojnim oblaganjem gipskartonskim pločama d=12.5mm ,svi spojevi bandažirani i pregletani u Q3 kvaliteti, obračun po m2 izvedenog stropa. Stavka u fizici RK1. </t>
  </si>
  <si>
    <r>
      <t>Dobava materijala i izvedba spuštenog stropa, na tipskoj stropnoj pocinčanoj potkonstrukciji od CD i UD profila. Izvodi se akustičnim perforiranim pločama klase apsorpcije min. B (</t>
    </r>
    <r>
      <rPr>
        <sz val="10"/>
        <rFont val="Arial"/>
        <family val="2"/>
        <charset val="238"/>
      </rPr>
      <t>~</t>
    </r>
    <r>
      <rPr>
        <sz val="10"/>
        <rFont val="Arial Narrow"/>
        <family val="2"/>
        <charset val="238"/>
      </rPr>
      <t xml:space="preserve">700 kg/m3) ,svi spojevi bandažirani i pregletani u Q3 kvaliteti, obračun po m2 izvedenog stropa. Stavka u fizici MK2 - prostor hallova i većih predavaonica. </t>
    </r>
  </si>
  <si>
    <r>
      <t>Dobava materijala i izvedba spuštenog stropa, na tipskoj stropnoj pocinčanoj potkonstrukciji od CD i UD profila. Izvodi se akustičnim perforiranim pločama klase apsorpcije min. B (</t>
    </r>
    <r>
      <rPr>
        <sz val="10"/>
        <rFont val="Arial"/>
        <family val="2"/>
        <charset val="238"/>
      </rPr>
      <t>~</t>
    </r>
    <r>
      <rPr>
        <sz val="10"/>
        <rFont val="Arial Narrow"/>
        <family val="2"/>
        <charset val="238"/>
      </rPr>
      <t xml:space="preserve">700 kg/m3) ,svi spojevi bandažirani i pregletani u Q3 kvaliteti, obračun po m2 izvedenog stropa.                     Stavka u fizici RK1 - vezano na stavku 20. </t>
    </r>
  </si>
  <si>
    <r>
      <t>Dobava materijala i izvedba spuštenog stropa, na tipskoj stropnoj pocinčanoj potkonstrukciji od CD i UD profila. Izvodi se akustičnim perforiranim pločama klase apsorpcije min. B (</t>
    </r>
    <r>
      <rPr>
        <sz val="10"/>
        <rFont val="Arial"/>
        <family val="2"/>
        <charset val="238"/>
      </rPr>
      <t>~</t>
    </r>
    <r>
      <rPr>
        <sz val="10"/>
        <rFont val="Arial Narrow"/>
        <family val="2"/>
        <charset val="238"/>
      </rPr>
      <t xml:space="preserve">700 kg/m3) ,svi spojevi bandažirani i pregletani u Q3 kvaliteti, obračun po m2 izvedenog stropa.                     Stavka u fizici RK1.1. </t>
    </r>
  </si>
  <si>
    <t xml:space="preserve">Dobava materijala i izvedba spuštenog stropa, na tipskoj stropnoj pocinčanoj potkonstrukciji od CD i UD profila. Izvodi se jednoslojnim oblaganjem gipskartonskim pločama d=12.5mm ,svi spojevi bandažirani i pregletani u Q3 kvaliteti, obračun po m2 izvedenog stropa. Stavka u fizici RK1.2. </t>
  </si>
  <si>
    <r>
      <t>Dobava materijala i izvedba spuštenog stropa, na tipskoj stropnoj pocinčanoj potkonstrukciji od CD i UD profila. Izvodi se akustičnim perforiranim pločama klase apsorpcije min. B (</t>
    </r>
    <r>
      <rPr>
        <sz val="10"/>
        <rFont val="Arial"/>
        <family val="2"/>
        <charset val="238"/>
      </rPr>
      <t>~</t>
    </r>
    <r>
      <rPr>
        <sz val="10"/>
        <rFont val="Arial Narrow"/>
        <family val="2"/>
        <charset val="238"/>
      </rPr>
      <t xml:space="preserve">700 kg/m3) ,svi spojevi bandažirani i pregletani u Q3 kvaliteti, obračun po m2 izvedenog stropa.                     Stavka u fizici RK2. </t>
    </r>
  </si>
  <si>
    <t xml:space="preserve">Dobava materijala i izvedba spuštenog stropa, na tipskoj stropnoj pocinčanoj potkonstrukciji od CD i UD profila. Izvodi se jednoslojnim oblaganjem gipskartonskim pločama d=12.5mm ,svi spojevi bandažirani i pregletani u Q3 kvaliteti, obračun po m2 izvedenog stropa. Stavka u fizici RK1.4 i RK1.3. </t>
  </si>
  <si>
    <t>Izrada dobava i ugradnja raznih natpisa i oznaka etaža, odjela, prostorija i sl. radove izvršiti u skladu sa važećim propisima i pravilima struke, te u koordinaciji sa projektantom i korisnikom prostora.</t>
  </si>
  <si>
    <t xml:space="preserve">UNUTARNJA ALUMINIJSKA STOLARIJA UKUPNO </t>
  </si>
  <si>
    <t>CRNA BRAVARIJA UKUPNO</t>
  </si>
  <si>
    <t>Dobava i postava gipskartonskih ploča u dva sloja 2 x 12,5 mm, na poziciji ab zidova stubišta sa potkonstrukcijom u širini postojećeg zida za prihvat obloge zida - neventilirani sloj zraka.Potkonstrukcija od CW i UW profila prilagoditi visini prostora, sve bez vođenja instalacija.</t>
  </si>
  <si>
    <t>Gletanje i bojanje ploha ab zidova, stupova, greda i stropova  sa završnom obradom u žbuci disperzionim bojama, u boji i tonu bijela sa svim potrebnim predradnjama na vec pripremljenu podlogu za bojanje a u cijenu  uključen sav potreban rad, materijal. U cijenu uključeno i brušenje, čišćenje, otprašivanje, kitanje manjih oštećenja  impregniranje, predbojanje diperzivnom bojom, ispravljanje toniziranim kitom, te pokrovno bojanje disperzivnom bojom vlaknastim valjkom. Obračun po m2 oslikane površine.</t>
  </si>
  <si>
    <t>Dobava i montaža unutarnjih kamenih klupčica prozora. Ugrađuju se građevinskim ljepilom . Ima istak 2 cm od završno obrađenog zida. Izvodi se iz kamenih ploča debljine 3 cm i širine do 25 cm od granita obrađenog poliranjem u sloju cementnog morta 2 cm. Širinu klupčica izmjeriti na licu mjesta.  Obračun po m'.</t>
  </si>
  <si>
    <t>KAMENOREZAČKI RADOVI</t>
  </si>
  <si>
    <t>Betoniranje armirano betonskih zidova podruma (pojačanje nosive konstrukcije) u glatkoj oplati, betonom klase C30/37 pripremljenim u betonari. Betoniranje zidova izvesti sukladno Programu kontrole i kvalitete, u pripremljenu dvostranu glatku oplatu uz obavezno pervibriranje. U oplati zida predvidjeti sva oslabljenja i otvore, te ugraditi sve potrebne instalacije. Nakon ugradnje betona potrebno je obavezno njegovati beton sukladno Programu kontriole i kvalitete knjiga G2. Razred čvrstoće betona   C30/37. Razred izloženosti    XC3. Razred konzistencije    S3. Razred sadržaja klorida   Cl 0.2. Razred maksimalnog zrna agregata  Dmax16.
Cijena stavke uključuje nabavu i dopremu na gradilište betona klase C30/37, spravljenog u betonari, te sav potreban osnovni i pomoćni materijal, te rad ljudi i strojeva pri ugradnji.Obračun po m3 ugrađenog betona.</t>
  </si>
  <si>
    <t>Protupožarni premaz čeličnih konstrukcija vatrootpornosti 30-60 minuta.</t>
  </si>
  <si>
    <t>Izrada i postava zidnog opšava od aluminijskog  lima, deb 0,7 mm, r.š. Izvodi se na spoju novog dijela i postojećeg objekta. Razvijena širina  lima do 100 cm.  Obračun po m1.</t>
  </si>
  <si>
    <t>Izrada i montaža opšava ruba ravnog krova izvedenog od ravnog čeličnog lima tvornički višeslojno zaštićenog (, d = 2 mm, r.š. cca 90 cm s potrebnim materijalom za pričvršćenje (klameri, kvačice). Obračun po m1.</t>
  </si>
  <si>
    <t xml:space="preserve">Dobava, izrada i montaža čelične konstrukcije nosača ventilacijskih kanala, biljki i ophoda s ogradom - južna fasada, 1. kat.  U stavku su uključeni radionički nacrti i izvedbeni detalji koje je potrebno izraditi, a koji ulaze u cijenu izvedbe. Na tako izrađene radioničke nacrte potrebno je dobiti suglasnost statičara i ishoditi reviziju revidenta. Kompletno sve montirano, zaštićeno temeljnom bojom i ličeno u boji po izboru projektanta. Obračun po  komplet izvedene čelične konstrukcije. </t>
  </si>
  <si>
    <t xml:space="preserve">Dobava, izrada i montaža čelične konstrukcije nosača ventilacijskih kanala i ophoda s ogradom - 2 i 3. kat.  U stavku su uključeni radionički nacrti i izvedbeni detalji koje je potrebno izraditi, a koji ulaze u cijenu izvedbe. Na tako izrađene radioničke nacrte potrebno je dobiti suglasnost statičara i ishoditi reviziju revidenta. Kompletno sve montirano, zaštićeno temeljnom bojom i ličeno u boji po izboru projektanta. Obračun po  komplet izvedene čelične konstrukcije. </t>
  </si>
  <si>
    <t xml:space="preserve">Dobava, izrada i montaža čelične konstrukcije nosača ventilacijskih kanala i ophoda s ogradom - 4 i 5. kat.  U stavku su uključeni radionički nacrti i izvedbeni detalji koje je potrebno izraditi, a koji ulaze u cijenu izvedbe. Na tako izrađene radioničke nacrte potrebno je dobiti suglasnost statičara i ishoditi reviziju revidenta. Kompletno sve montirano, zaštićeno temeljnom bojom i ličeno u boji po izboru projektanta. Obračun po  komplet izvedene čelične konstrukcije. </t>
  </si>
  <si>
    <t xml:space="preserve">Dobava, izrada i montaža čelične konstrukcije natkrivene polikarbonatnim pločama- nadstrešnica nad južnim podrumskim ophodom i evakuacijskim stubama.  U stavku su uključeni radionički nacrti i izvedbeni detalji koje je potrebno izraditi, a koji ulaze u cijenu izvedbe. Na tako izrađene radioničke nacrte potrebno je dobiti suglasnost statičara i ishoditi reviziju revidenta. Kompletno sve montirano, zaštićeno temeljnom bojom i ličeno u boji po izboru projektanta. Obračun po  komplet izvedene čelične konstrukcije. </t>
  </si>
  <si>
    <t xml:space="preserve">Dobava, izrada i montaža čelične konstrukcije natkrivene polikarbonatnim pločama- nadstrešnica nad sjevernim podrumskim ophodom i evakuacijskim stubama.  U stavku su uključeni radionički nacrti i izvedbeni detalji koje je potrebno izraditi, a koji ulaze u cijenu izvedbe. Na tako izrađene radioničke nacrte potrebno je dobiti suglasnost statičara i ishoditi reviziju revidenta. Kompletno sve montirano, zaštićeno temeljnom bojom i ličeno u boji po izboru projektanta. Obračun po  komplet izvedene čelične konstrukcije. </t>
  </si>
  <si>
    <t xml:space="preserve">Dobava, izrada i montaža čelične konstrukcije natkrivene polikarbonatnim pločama- nadstrešnica nad ophodom studentski klub.  U stavku su uključeni radionički nacrti i izvedbeni detalji koje je potrebno izraditi, a koji ulaze u cijenu izvedbe. Na tako izrađene radioničke nacrte potrebno je dobiti suglasnost statičara i ishoditi reviziju revidenta. Kompletno sve montirano, zaštićeno temeljnom bojom i ličeno u boji po izboru projektanta. Obračun po  komplet izvedene čelične konstrukcije. </t>
  </si>
  <si>
    <t>MJERE UGRADBE KONTROLIRATI NA GRADILIŠTU</t>
  </si>
  <si>
    <t xml:space="preserve">Dobava i montaža tunela za prolaz pješaka izrađenog od bešavnih cijevi sa horizontalnim ukrućenjima. Visina tunela je 3,0 m i širina do 1,5 m. Pokrov izraditi od dva reda mosnica koje se postavljaju jedna do druge tako da drugi red pokriva reške prvog reda. Preko mosnica postaviti krovnu ljepenku br.120 sa preklopima min 10 cm ili PVC foliju. Nakon postave skele potrebno je postaviti   svu potrebnu signalizaciju ( rasvjetu, putokaze,.. ). Skelu-tunel izvesti prema postojećim HTZ propisima i u svemu kako je opisano u općim uvjetima. Obračun po m2 tlocrtne projekcije zaštitnog tunela. </t>
  </si>
  <si>
    <t xml:space="preserve">Dobava, dostava, postava i demontaža nakon izvedenih radova, fasadne skele - cijevna ili tipski "H" elementi, za izvođenje radova na objektu. Skelu je potrebno ukrutiti i sidriti u objekt pomoću kuka za pričvršćenje skele kako bi se osigurala od prevrtanja. Na vanjski dio skele postaviti jutenu zaštitu koju treba pričvrstiti na konstrukciju. Prije izvedbe skele izvođač je dužan  izraditi projekt skele, sa svim mjerama zaštite radnika i prolaznika. Cijelu skelu izraditi prema odredbama propisa za zaštitu na radu, te izvesti željezne ili drvene penjalice za osiguranje vertikalne komunikacije po skeli.  Skelu izvesti prema postojećim HTZ propisima i u svemu kako je opisano u općim uvjetima. Obračun po m2 vertikalne projekcije izvedene skele. </t>
  </si>
  <si>
    <r>
      <t xml:space="preserve">Dobava i ugradnja </t>
    </r>
    <r>
      <rPr>
        <b/>
        <sz val="10"/>
        <rFont val="Arial Narrow"/>
        <family val="2"/>
        <charset val="238"/>
      </rPr>
      <t>vanjske četverodjelne ulazne</t>
    </r>
    <r>
      <rPr>
        <sz val="10"/>
        <rFont val="Arial Narrow"/>
        <family val="2"/>
        <charset val="238"/>
      </rPr>
      <t xml:space="preserve"> ostakljene alu. plastificirane stijene koja se sastoji od dvokrilnih zaokretnih vrata i dvostruke fiksne stijene (prizemlje - ulazna vrata). </t>
    </r>
    <r>
      <rPr>
        <b/>
        <sz val="10"/>
        <rFont val="Arial Narrow"/>
        <family val="2"/>
        <charset val="238"/>
      </rPr>
      <t>POZICIJA 7</t>
    </r>
  </si>
  <si>
    <r>
      <t xml:space="preserve">Dobava i ugradnja </t>
    </r>
    <r>
      <rPr>
        <b/>
        <sz val="10"/>
        <rFont val="Arial Narrow"/>
        <family val="2"/>
        <charset val="238"/>
      </rPr>
      <t>vanjske četverodjelne fiksne</t>
    </r>
    <r>
      <rPr>
        <sz val="10"/>
        <rFont val="Arial Narrow"/>
        <family val="2"/>
        <charset val="238"/>
      </rPr>
      <t xml:space="preserve"> ostakljene alu. plastificirane stijene koja se sastoji od   dvostruke stijene x 2 sa spojnim elementom (prizemlje - studentska referada). </t>
    </r>
    <r>
      <rPr>
        <b/>
        <sz val="10"/>
        <rFont val="Arial Narrow"/>
        <family val="2"/>
        <charset val="238"/>
      </rPr>
      <t>POZICIJA 8</t>
    </r>
  </si>
  <si>
    <t>2 x klizna vrata, 2 x fiksni dio, potkonstrukcija - čelik + čelični podlošci
Materijal dovratnika: aluminijski profili sa prekinutim toplinskim mostom
Zvučna izolacija: R'w&gt;35 dB
Završna obrada: eloksirani aluminij
Ostakljenje krila: trostruko izo staklo 6+14+4+14+6 mm s low-E premazom i 
ispunom inertnim plinom, sigurnosno laminirano staklo s obje strane
Okov: za klizno otvaranje vrata 
Zaštita od sunca: vanjske rolete (alu roletna kutija)  - UKLJUČENO</t>
  </si>
  <si>
    <r>
      <t xml:space="preserve">Dobava i ugradnja </t>
    </r>
    <r>
      <rPr>
        <b/>
        <sz val="10"/>
        <rFont val="Arial Narrow"/>
        <family val="2"/>
        <charset val="238"/>
      </rPr>
      <t>vanjske četverodjelne klizne</t>
    </r>
    <r>
      <rPr>
        <sz val="10"/>
        <rFont val="Arial Narrow"/>
        <family val="2"/>
        <charset val="238"/>
      </rPr>
      <t xml:space="preserve"> ostakljene alu. plastificirane stijene (prizemlje - biblioteka i hodnik ispred bibliotek - sjever i jug ).  koja se sastoji od kliznih vrata s fiksnim dijelom x 2 sa spojnim elementom i čeličnom ogradom (ograda opisana u bravarskim radovima). </t>
    </r>
    <r>
      <rPr>
        <b/>
        <sz val="10"/>
        <rFont val="Arial Narrow"/>
        <family val="2"/>
        <charset val="238"/>
      </rPr>
      <t>POZICIJA 13</t>
    </r>
  </si>
  <si>
    <t xml:space="preserve">Materijal dovratnika/okvira: aluminijski profili sa prekinutim toplinskim mostom
Ostakljenje krila: trostruko izo staklo 6+14+4+14+6 mm s low-E premazom i 
ispunom inertnim plinom, sigurnosno laminirano staklo s unutarnje strane (vratno krilo obostrano) 
Zvučna izolacija: R'w&gt;35 dB
Završna obrada: eloksirani aluminij
Okov: za zaokretno otvaranje vrata s 2 petlje, cilindrična brava, hidraulički zatvarač s klizačem, panik letva inox
Zaštita od sunca: vanjske rolete (alu roletna kutija) - UKLJUČENO
</t>
  </si>
  <si>
    <t xml:space="preserve">Materijal okvira: aluminijski profili sa prekinutim toplinskim mostom
Ostakljenje krila: trostruko izo staklo 6+14+4+14+6 mm s low-E premazom i 
ispunom inertnim plinom, sigurnosno laminirano staklo s unutarnje strane
Zvučna izolacija: R'w&gt;35 dB
Završna obrada: eloksirani aluminij
Zaštita od sunca: vanjske rolete (alu roletna kutija) - UKLJUČENO </t>
  </si>
  <si>
    <r>
      <t xml:space="preserve">Dobava i ugradnja </t>
    </r>
    <r>
      <rPr>
        <b/>
        <sz val="10"/>
        <rFont val="Arial Narrow"/>
        <family val="2"/>
        <charset val="238"/>
      </rPr>
      <t>vanjske četverodjelne klizne</t>
    </r>
    <r>
      <rPr>
        <sz val="10"/>
        <rFont val="Arial Narrow"/>
        <family val="2"/>
        <charset val="238"/>
      </rPr>
      <t xml:space="preserve"> ostakljene alu. plastificirane stijene (1. i 2. kat, biblioteka i hodnik ispred biblioteke ), koja se sastoji od kliznih vrata s fiksnim dijelom x 2 sa spojnim elementom. </t>
    </r>
    <r>
      <rPr>
        <b/>
        <sz val="10"/>
        <rFont val="Arial Narrow"/>
        <family val="2"/>
        <charset val="238"/>
      </rPr>
      <t>POZICIJA 13a</t>
    </r>
  </si>
  <si>
    <r>
      <t xml:space="preserve">Dobava i ugradnja </t>
    </r>
    <r>
      <rPr>
        <b/>
        <sz val="10"/>
        <rFont val="Arial Narrow"/>
        <family val="2"/>
        <charset val="238"/>
      </rPr>
      <t>vanjske četverodjelne fiksne</t>
    </r>
    <r>
      <rPr>
        <sz val="10"/>
        <rFont val="Arial Narrow"/>
        <family val="2"/>
        <charset val="238"/>
      </rPr>
      <t xml:space="preserve"> ostakljene alu. plastificirane stijene (prizemlje - velika predavaonica - jug). </t>
    </r>
    <r>
      <rPr>
        <b/>
        <sz val="10"/>
        <rFont val="Arial Narrow"/>
        <family val="2"/>
        <charset val="238"/>
      </rPr>
      <t>POZICIJA 14</t>
    </r>
  </si>
  <si>
    <r>
      <t xml:space="preserve">Dobava i ugradnja </t>
    </r>
    <r>
      <rPr>
        <b/>
        <sz val="10"/>
        <rFont val="Arial Narrow"/>
        <family val="2"/>
        <charset val="238"/>
      </rPr>
      <t xml:space="preserve">vanjske četverodjelne </t>
    </r>
    <r>
      <rPr>
        <sz val="10"/>
        <rFont val="Arial Narrow"/>
        <family val="2"/>
        <charset val="238"/>
      </rPr>
      <t xml:space="preserve"> ostakljene alu. plastificirane stijene koja se sastoji od dvokrilnih zaokretnih vrata x2 s fiksnim stijenama između x2 (prizemlje - velika predavaonica - jug). </t>
    </r>
    <r>
      <rPr>
        <b/>
        <sz val="10"/>
        <rFont val="Arial Narrow"/>
        <family val="2"/>
        <charset val="238"/>
      </rPr>
      <t>POZICIJA 15</t>
    </r>
  </si>
  <si>
    <t xml:space="preserve">Materijal dovratnika: aluminijski profili sa prekinutim toplinskim mostom
Ostakljenje krila: trostruko izo staklo 4+16+4+16+4 mm s low-E premazom i 
ispunom inertnim plinom, sigurnosno laminirano staklo s unutarnje strane (vratno krilo obostrano)
Zvučna izolacija: R'w&gt;35 dB
Završna obrada: eloksirani aluminij
Okov: za zaokretno otvaranje vrata s 3 petlje, cilindrična brava, hidraulički zatvarač s klizačem, panik letva inox 
Zaštita od sunca: vanjske rolete (alu roletna kutija)  - UKLJUČENO </t>
  </si>
  <si>
    <r>
      <t xml:space="preserve">Dobava i ugradnja </t>
    </r>
    <r>
      <rPr>
        <b/>
        <sz val="10"/>
        <rFont val="Arial Narrow"/>
        <family val="2"/>
        <charset val="238"/>
      </rPr>
      <t xml:space="preserve">vanjske četverodjelne </t>
    </r>
    <r>
      <rPr>
        <sz val="10"/>
        <rFont val="Arial Narrow"/>
        <family val="2"/>
        <charset val="238"/>
      </rPr>
      <t xml:space="preserve"> ostakljene alu. plastificirane stijene koja se sastoji od dvokrilnih zaokretnih vrata x2 s fiksnim stijenama između x2 (prizemlje - velika predavaonica - jug). </t>
    </r>
    <r>
      <rPr>
        <b/>
        <sz val="10"/>
        <rFont val="Arial Narrow"/>
        <family val="2"/>
        <charset val="238"/>
      </rPr>
      <t>POZICIJA 16</t>
    </r>
  </si>
  <si>
    <t xml:space="preserve">2 x klizna vrata, 2 x fiksni dio, potkonstrukcija - čelik + čelični podlošci
Materijal dovratnika: aluminijski profili sa prekinutim toplinskim mostom
Zvučna izolacija: R'w&gt;35 dB
Završna obrada: eloksirani aluminij
Ostakljenje krila: trostruko izo staklo 6+14+4+14+6 mm s low-E premazom i 
ispunom inertnim plinom, sigurnosno laminirano staklo s obje strane
Okov: za klizno otvaranje
Zaštita od sunca: vanjske rolete (alu roletna kutija)  - UKLJUČENO </t>
  </si>
  <si>
    <t>Gabariti : 475 x 295 cm + 30 cm (roletna kutija)
Građevinski otvor : 485 x 325 cm
Svijetli otvor : 455 x 258 cm</t>
  </si>
  <si>
    <r>
      <t xml:space="preserve">Dobava i ugradnja </t>
    </r>
    <r>
      <rPr>
        <b/>
        <sz val="10"/>
        <rFont val="Arial Narrow"/>
        <family val="2"/>
        <charset val="238"/>
      </rPr>
      <t>vanjske četverodjelne klizne</t>
    </r>
    <r>
      <rPr>
        <sz val="10"/>
        <rFont val="Arial Narrow"/>
        <family val="2"/>
        <charset val="238"/>
      </rPr>
      <t xml:space="preserve"> ostakljene alu. plastificirane stijene (prizemlje - glavno ulično pročelje).  koja se sastoji od kliznih vrata s fiksnim dijelom x 2 sa spojnim elementom.    </t>
    </r>
    <r>
      <rPr>
        <b/>
        <sz val="10"/>
        <rFont val="Arial Narrow"/>
        <family val="2"/>
        <charset val="238"/>
      </rPr>
      <t>POZICIJA 10</t>
    </r>
  </si>
  <si>
    <r>
      <t xml:space="preserve">Dobava i ugradnja </t>
    </r>
    <r>
      <rPr>
        <b/>
        <sz val="10"/>
        <rFont val="Arial Narrow"/>
        <family val="2"/>
        <charset val="238"/>
      </rPr>
      <t>vanjske četverodjelne klizne</t>
    </r>
    <r>
      <rPr>
        <sz val="10"/>
        <rFont val="Arial Narrow"/>
        <family val="2"/>
        <charset val="238"/>
      </rPr>
      <t xml:space="preserve"> ostakljene alu. plastificirane stijene (katovi - glavno ulično pročelje).  koja se sastoji od kliznih vrata s fiksnim dijelom x 2 sa spojnim elementom. </t>
    </r>
    <r>
      <rPr>
        <b/>
        <sz val="10"/>
        <rFont val="Arial Narrow"/>
        <family val="2"/>
        <charset val="238"/>
      </rPr>
      <t>POZICIJA 10a</t>
    </r>
  </si>
  <si>
    <t xml:space="preserve">2 x klizna vrata, 2 x fiksni dio, potkonstrukcija - čelik + čelični podlošci
Materijal dovratnika: aluminijski profili sa prekinutim toplinskim mostom
Zvučna izolacija: R'w&gt;35 dB
Završna obrada: eloksirani aluminij
Ostakljenje krila: trostruko izo staklo 4+16+4+16+4 mm s low-E premazom i 
ispunom inertnim plinom, sigurnosno laminirano staklo s obje strane
Okov: za klizno otvaranje 
Zaštita od sunca: vanjske rolete (alu roletna kutija)  - UKLJUČENO </t>
  </si>
  <si>
    <t>Gabariti : 475 x 200 cm + 30 cm (roletna kutija)
Građevinski otvor : 495 x 230 cm
Svijetli otvor : 455 x 178 cm</t>
  </si>
  <si>
    <t xml:space="preserve">Materijal doprozornika: aluminijski vratni profili sa prekinutim toplinskim mostom
Ostakljenje krila: trostruko izo staklo 6+14+4+14+6 mm s low-E premazom i 
ispunom inertnim plinom, Zvučna izolacija: R'w&gt;35 dB
Završna obrada: eloksirani aluminij
Okov: za otklopno otvaranje, kvaka inox </t>
  </si>
  <si>
    <r>
      <t xml:space="preserve">Dobava i ugradnja </t>
    </r>
    <r>
      <rPr>
        <b/>
        <sz val="10"/>
        <rFont val="Arial Narrow"/>
        <family val="2"/>
        <charset val="238"/>
      </rPr>
      <t>trodjelnog</t>
    </r>
    <r>
      <rPr>
        <sz val="10"/>
        <rFont val="Arial Narrow"/>
        <family val="2"/>
        <charset val="238"/>
      </rPr>
      <t xml:space="preserve"> </t>
    </r>
    <r>
      <rPr>
        <b/>
        <sz val="10"/>
        <rFont val="Arial Narrow"/>
        <family val="2"/>
        <charset val="238"/>
      </rPr>
      <t xml:space="preserve">vanjskog </t>
    </r>
    <r>
      <rPr>
        <sz val="10"/>
        <rFont val="Arial Narrow"/>
        <family val="2"/>
        <charset val="238"/>
      </rPr>
      <t xml:space="preserve"> ostakljenog alu. plastificiranog prozora koji se sastoji od otklopno - zaokretnog krila, otklopnog krila i  fiksnog polja (prizemlje - stražnje dvorišno pročelje). </t>
    </r>
    <r>
      <rPr>
        <b/>
        <sz val="10"/>
        <rFont val="Arial Narrow"/>
        <family val="2"/>
        <charset val="238"/>
      </rPr>
      <t xml:space="preserve">POZICIJA 20 </t>
    </r>
  </si>
  <si>
    <t xml:space="preserve">Materijal doprozornika: aluminijski vratni profili sa prekinutim toplinskim mostom
Ostakljenje krila: trostruko izo staklo 6+14+4+14+6 mm s low-E premazom i 
ispunom inertnim plinom
Zvučna izolacija: R'w&gt;35 dB
Završna obrada: eloksirani aluminij
Okov: za otklopno otvaranje, kvaka inox </t>
  </si>
  <si>
    <r>
      <t xml:space="preserve">Dobava i ugradnja </t>
    </r>
    <r>
      <rPr>
        <b/>
        <sz val="10"/>
        <rFont val="Arial Narrow"/>
        <family val="2"/>
        <charset val="238"/>
      </rPr>
      <t>trodjelnog</t>
    </r>
    <r>
      <rPr>
        <sz val="10"/>
        <rFont val="Arial Narrow"/>
        <family val="2"/>
        <charset val="238"/>
      </rPr>
      <t xml:space="preserve"> </t>
    </r>
    <r>
      <rPr>
        <b/>
        <sz val="10"/>
        <rFont val="Arial Narrow"/>
        <family val="2"/>
        <charset val="238"/>
      </rPr>
      <t xml:space="preserve">vanjskog </t>
    </r>
    <r>
      <rPr>
        <sz val="10"/>
        <rFont val="Arial Narrow"/>
        <family val="2"/>
        <charset val="238"/>
      </rPr>
      <t xml:space="preserve"> ostakljenog alu. plastificiranog prozora koji se sastoji od 2 otklopna krila i  fiksnog polja (prizemlje - stražnje dvorišno pročelje). </t>
    </r>
    <r>
      <rPr>
        <b/>
        <sz val="10"/>
        <rFont val="Arial Narrow"/>
        <family val="2"/>
        <charset val="238"/>
      </rPr>
      <t>POZICIJA 19</t>
    </r>
  </si>
  <si>
    <t xml:space="preserve">Materijal doprozornika: aluminijski vratni profili sa prekinutim toplinskim mostom
Ostakljenje krila: trostruko izo staklo 6+14+4+14+6 mm s low-E premazom i 
ispunom inertnim plinom 
Zvučna izolacija: R'w&gt;35 dB
Završna obrada: eloksirani aluminij
Okov: za otklopno otvaranje, kvaka inox </t>
  </si>
  <si>
    <r>
      <t xml:space="preserve">Dobava i ugradnja </t>
    </r>
    <r>
      <rPr>
        <b/>
        <sz val="10"/>
        <rFont val="Arial Narrow"/>
        <family val="2"/>
        <charset val="238"/>
      </rPr>
      <t>trodjelnog</t>
    </r>
    <r>
      <rPr>
        <sz val="10"/>
        <rFont val="Arial Narrow"/>
        <family val="2"/>
        <charset val="238"/>
      </rPr>
      <t xml:space="preserve"> </t>
    </r>
    <r>
      <rPr>
        <b/>
        <sz val="10"/>
        <rFont val="Arial Narrow"/>
        <family val="2"/>
        <charset val="238"/>
      </rPr>
      <t xml:space="preserve">vanjskog </t>
    </r>
    <r>
      <rPr>
        <sz val="10"/>
        <rFont val="Arial Narrow"/>
        <family val="2"/>
        <charset val="238"/>
      </rPr>
      <t xml:space="preserve"> ostakljenog alu. plastificiranog prozora koji se sastoji od 2 otklopna krila i  fiksnog polja (prizemlje - stražnje dvorišno pročelje). </t>
    </r>
    <r>
      <rPr>
        <b/>
        <sz val="10"/>
        <rFont val="Arial Narrow"/>
        <family val="2"/>
        <charset val="238"/>
      </rPr>
      <t>POZICIJA 18</t>
    </r>
  </si>
  <si>
    <r>
      <t xml:space="preserve">Dobava i ugradnja </t>
    </r>
    <r>
      <rPr>
        <b/>
        <sz val="10"/>
        <rFont val="Arial Narrow"/>
        <family val="2"/>
        <charset val="238"/>
      </rPr>
      <t>trodjelnog</t>
    </r>
    <r>
      <rPr>
        <sz val="10"/>
        <rFont val="Arial Narrow"/>
        <family val="2"/>
        <charset val="238"/>
      </rPr>
      <t xml:space="preserve"> </t>
    </r>
    <r>
      <rPr>
        <b/>
        <sz val="10"/>
        <rFont val="Arial Narrow"/>
        <family val="2"/>
        <charset val="238"/>
      </rPr>
      <t xml:space="preserve">vanjskog </t>
    </r>
    <r>
      <rPr>
        <sz val="10"/>
        <rFont val="Arial Narrow"/>
        <family val="2"/>
        <charset val="238"/>
      </rPr>
      <t xml:space="preserve"> ostakljenog alu. plastificiranog prozora koji se sastoji od 2 otklopna krila i  fiksnog polja (prizemlje - stražnje dvorišno pročelje). </t>
    </r>
    <r>
      <rPr>
        <b/>
        <sz val="10"/>
        <rFont val="Arial Narrow"/>
        <family val="2"/>
        <charset val="238"/>
      </rPr>
      <t>POZICIJA 17</t>
    </r>
  </si>
  <si>
    <t xml:space="preserve">Materijal dovratnika: aluminijski profili sa prekinutim toplinskim mostom
Ostakljenje krila: trostruko izo staklo 6+14+4+14+6 mm s low-E premazom i 
ispunom inertnim plinom, sigurnosno laminirano staklo s unutarnje strane (vratno krilo obostrano)
Zvučna izolacija: R'w&gt;35 dB
Završna obrada: eloksirani aluminij
Okov: za klizno otvaranje vrata </t>
  </si>
  <si>
    <r>
      <t xml:space="preserve">Dobava i ugradnja </t>
    </r>
    <r>
      <rPr>
        <b/>
        <sz val="10"/>
        <rFont val="Arial Narrow"/>
        <family val="2"/>
        <charset val="238"/>
      </rPr>
      <t xml:space="preserve">vanjske dvodjelne </t>
    </r>
    <r>
      <rPr>
        <sz val="10"/>
        <rFont val="Arial Narrow"/>
        <family val="2"/>
        <charset val="238"/>
      </rPr>
      <t xml:space="preserve"> ostakljene alu. plastificirane stijene koja se sastoji od  zaokretnih vrata i fiksne stijene (prizemlje - šlic bočno, spoj glavne zgrade s dvorišnom, servisna vrata, izlaz na galeriju), sa čeličnom ogradom koja je opisana u bravarskim radovima. </t>
    </r>
    <r>
      <rPr>
        <b/>
        <sz val="10"/>
        <rFont val="Arial Narrow"/>
        <family val="2"/>
        <charset val="238"/>
      </rPr>
      <t>POZICIJA 11</t>
    </r>
  </si>
  <si>
    <r>
      <t xml:space="preserve">Dobava i ugradnja </t>
    </r>
    <r>
      <rPr>
        <b/>
        <sz val="10"/>
        <rFont val="Arial Narrow"/>
        <family val="2"/>
        <charset val="238"/>
      </rPr>
      <t xml:space="preserve">vanjske dvodjelne </t>
    </r>
    <r>
      <rPr>
        <sz val="10"/>
        <rFont val="Arial Narrow"/>
        <family val="2"/>
        <charset val="238"/>
      </rPr>
      <t xml:space="preserve"> ostakljene alu. plastificirane stijene koja se sastoji od dvokrilnih zaokretnih vrata i fiksne stijene (prizemlje - šlic bočno, spoj glavne zgrade s dvorišnom).            </t>
    </r>
    <r>
      <rPr>
        <b/>
        <sz val="10"/>
        <rFont val="Arial Narrow"/>
        <family val="2"/>
        <charset val="238"/>
      </rPr>
      <t>POZICIJA 11a</t>
    </r>
  </si>
  <si>
    <t xml:space="preserve">2 x klizna vrata, 2 x fiksni dio, potkonstrukcija - čelik + čelični podlošci
Materijal dovratnika: aluminijski profili sa prekinutim toplinskim mostom
Zvučna izolacija: R'w&gt;35 dB
Završna obrada: eloksirani aluminij
Ostakljenje krila: trostruko izo staklo 6+14+4+14+6 mm s low-E premazom i 
ispunom inertnim plinom, sigurnosno laminirano staklo s obje strane
Okov: za klizno otvaranje vrata 
Zaštita od sunca: vanjske rolete (alu roletna kutija)  - UKLJUČENO </t>
  </si>
  <si>
    <t>Gabariti : 470 x 245 cm 
Građevinski otvor : 490 x 275 cm
Svijetli otvor : 208 x 220 cm</t>
  </si>
  <si>
    <t>Gabariti : 465 x 205 cm 
Građevinski otvor : 485 x 235 cm
Svijetli otvor : 208 x 180 cm</t>
  </si>
  <si>
    <r>
      <t xml:space="preserve">Dobava i ugradnja </t>
    </r>
    <r>
      <rPr>
        <b/>
        <sz val="10"/>
        <rFont val="Arial Narrow"/>
        <family val="2"/>
        <charset val="238"/>
      </rPr>
      <t>vanjske četverodjelne klizne</t>
    </r>
    <r>
      <rPr>
        <sz val="10"/>
        <rFont val="Arial Narrow"/>
        <family val="2"/>
        <charset val="238"/>
      </rPr>
      <t xml:space="preserve"> ostakljene alu. plastificirane stijene (katovi - stražnje pročelje glavne zgrade), koja se sastoji od kliznih vrata s fiksnim dijelom x 2 sa spojnim čel. elementom. </t>
    </r>
    <r>
      <rPr>
        <b/>
        <sz val="10"/>
        <rFont val="Arial Narrow"/>
        <family val="2"/>
        <charset val="238"/>
      </rPr>
      <t>POZICIJA 9a</t>
    </r>
  </si>
  <si>
    <r>
      <t xml:space="preserve">Dobava i ugradnja </t>
    </r>
    <r>
      <rPr>
        <b/>
        <sz val="10"/>
        <rFont val="Arial Narrow"/>
        <family val="2"/>
        <charset val="238"/>
      </rPr>
      <t>vanjske četverodjelne klizne</t>
    </r>
    <r>
      <rPr>
        <sz val="10"/>
        <rFont val="Arial Narrow"/>
        <family val="2"/>
        <charset val="238"/>
      </rPr>
      <t xml:space="preserve"> ostakljene alu. plastificirane stijene (prizemlje - stražnje pročelje glavne zgrade), koja se sastoji od kliznih vrata x2 s fiksnim dijelom  sa spojnim čel. elementom i čeličnom ogradom koja je opisana u bravarskim radovima. </t>
    </r>
    <r>
      <rPr>
        <b/>
        <sz val="10"/>
        <rFont val="Arial Narrow"/>
        <family val="2"/>
        <charset val="238"/>
      </rPr>
      <t>POZICIJA 9</t>
    </r>
  </si>
  <si>
    <r>
      <t xml:space="preserve">Dobava i ugradnja </t>
    </r>
    <r>
      <rPr>
        <b/>
        <sz val="10"/>
        <rFont val="Arial Narrow"/>
        <family val="2"/>
        <charset val="238"/>
      </rPr>
      <t>vanjske dvodjelne klizne</t>
    </r>
    <r>
      <rPr>
        <sz val="10"/>
        <rFont val="Arial Narrow"/>
        <family val="2"/>
        <charset val="238"/>
      </rPr>
      <t xml:space="preserve"> ostakljene alu. plastificirane stijene (prizemlje - vrata prostorije u stubište), koja se sastoji od kliznih vrata i fiksnog dijela. </t>
    </r>
    <r>
      <rPr>
        <b/>
        <sz val="10"/>
        <rFont val="Arial Narrow"/>
        <family val="2"/>
        <charset val="238"/>
      </rPr>
      <t>POZICIJA 12</t>
    </r>
  </si>
  <si>
    <t>1 x klizna vrata, 1 x fiksni dio, potkonstrukcija - čelik + čelični podlošci
Materijal dovratnika: aluminijski profili sa prekinutim toplinskim mostom
Zvučna izolacija: R'w&gt;35 dB
Završna obrada: eloksirani aluminij
Ostakljenje krila: trostruko izo staklo 6+14+4+14+6 mm s low-E premazom i 
ispunom inertnim plinom, sigurnosno laminirano staklo s obje strane 
Okov: za klizno otvaranje vrata 
Zaštita od sunca: vanjske rolete (alu roletna kutija)  - UKLJUČENO</t>
  </si>
  <si>
    <r>
      <t xml:space="preserve">Dobava i ugradnja </t>
    </r>
    <r>
      <rPr>
        <b/>
        <sz val="10"/>
        <rFont val="Arial Narrow"/>
        <family val="2"/>
        <charset val="238"/>
      </rPr>
      <t>vanjske dvodjelne klizne</t>
    </r>
    <r>
      <rPr>
        <sz val="10"/>
        <rFont val="Arial Narrow"/>
        <family val="2"/>
        <charset val="238"/>
      </rPr>
      <t xml:space="preserve"> ostakljene alu. plastificirane stijene (1. i 2. kat - vrata prostorije u stubište), koja se sastoji od kliznih vrata i fiksnog dijela. </t>
    </r>
    <r>
      <rPr>
        <b/>
        <sz val="10"/>
        <rFont val="Arial Narrow"/>
        <family val="2"/>
        <charset val="238"/>
      </rPr>
      <t>POZICIJA 12a</t>
    </r>
  </si>
  <si>
    <t>1 x klizna vrata, 1 x fiksni dio, potkonstrukcija - čelik + čelični podlošci
Materijal dovratnika: aluminijski profili sa prekinutim toplinskim mostom
Zvučna izolacija: R'w&gt;35 dB
Završna obrada: eloksirani aluminij
Ostakljenje krila: trostruko izo staklo 6+14+4+14+6 mm s low-E premazom i 
ispunom inertnim plinom, sigurnosno laminirano staklo s obje strane
Okov: za klizno otvaranje vrata 
Zaštita od sunca: vanjske rolete (alu roletna kutija)  - UKLJUČENO</t>
  </si>
  <si>
    <r>
      <t xml:space="preserve">Dobava i ugradnja </t>
    </r>
    <r>
      <rPr>
        <b/>
        <sz val="10"/>
        <rFont val="Arial Narrow"/>
        <family val="2"/>
        <charset val="238"/>
      </rPr>
      <t>vanjske dvodjelne klizne</t>
    </r>
    <r>
      <rPr>
        <sz val="10"/>
        <rFont val="Arial Narrow"/>
        <family val="2"/>
        <charset val="238"/>
      </rPr>
      <t xml:space="preserve"> ostakljene alu. plastificirane stijene (3., 4. i 5. kat - prozor prostorije u stubište), koja se sastoji od kliznog prozora i fiksnog dijela. </t>
    </r>
    <r>
      <rPr>
        <b/>
        <sz val="10"/>
        <rFont val="Arial Narrow"/>
        <family val="2"/>
        <charset val="238"/>
      </rPr>
      <t>POZICIJA 12b</t>
    </r>
  </si>
  <si>
    <t>Materijal dovratnika: aluminijski profili sa prekinutim toplinskim mostom
Zvučna izolacija: R'w&gt;35 dB
Završna obrada: eloksirani aluminij
Ostakljenje krila: trostruko izo staklo 6+14+4+14+6 mm s low-E premazom i 
ispunom inertnim plinom, sigurnosno laminirano staklo s obje strane
Okov: za klizno otvaranje prozora 
Zaštita od sunca: vanjske rolete (alu roletna kutija)  - UKLJUČENO</t>
  </si>
  <si>
    <t>Gabariti : 220 x 130 cm + 30 cm (roletna kutija)
Građevinski otvor : 240 x 160 cm
Svijetli otvor : 202 x 100 cm
Visina parapeta : 85 cm</t>
  </si>
  <si>
    <r>
      <t xml:space="preserve">Dobava i ugradnja </t>
    </r>
    <r>
      <rPr>
        <b/>
        <sz val="10"/>
        <rFont val="Arial Narrow"/>
        <family val="2"/>
        <charset val="238"/>
      </rPr>
      <t>vanjske dvodjelne klizne</t>
    </r>
    <r>
      <rPr>
        <sz val="10"/>
        <rFont val="Arial Narrow"/>
        <family val="2"/>
        <charset val="238"/>
      </rPr>
      <t xml:space="preserve"> ostakljene alu. plastificirane stijene (podest stubišta 3 i 4. kata, izlaz na mrežu / palubu zelenog krova), koja se sastoji od kliznih vrata i fiksnog dijela. </t>
    </r>
    <r>
      <rPr>
        <b/>
        <sz val="10"/>
        <rFont val="Arial Narrow"/>
        <family val="2"/>
        <charset val="238"/>
      </rPr>
      <t>POZICIJA 22</t>
    </r>
  </si>
  <si>
    <t xml:space="preserve">1 x klizna vrata, 1 x fiksni dio, potkonstrukcija - čelik + čelični podlošci
Materijal dovratnika: aluminijski profili sa prekinutim toplinskim mostom
Zvučna izolacija: R'w&gt;35 dB
Završna obrada: eloksirani aluminij
Ostakljenje krila: trostruko izo staklo 6+14+4+14+6 mm s low-E premazom i 
ispunom inertnim plinom, sigurnosno laminirano staklo s obje strane 
Okov: za klizno otvaranje vrata </t>
  </si>
  <si>
    <r>
      <t xml:space="preserve">Dobava i ugradnja </t>
    </r>
    <r>
      <rPr>
        <b/>
        <sz val="10"/>
        <rFont val="Arial Narrow"/>
        <family val="2"/>
        <charset val="238"/>
      </rPr>
      <t>vanjske dvodjelne klizne</t>
    </r>
    <r>
      <rPr>
        <sz val="10"/>
        <rFont val="Arial Narrow"/>
        <family val="2"/>
        <charset val="238"/>
      </rPr>
      <t xml:space="preserve"> ostakljene alu. plastificirane stijene (podest stubišta 5. kata), koja se sastoji od kliznih vrata i fiksnog dijela s čeličnom ogradom koja je opisana u bravarskim radovima. </t>
    </r>
    <r>
      <rPr>
        <b/>
        <sz val="10"/>
        <rFont val="Arial Narrow"/>
        <family val="2"/>
        <charset val="238"/>
      </rPr>
      <t>POZICIJA 22a</t>
    </r>
  </si>
  <si>
    <t xml:space="preserve">1 x klizna vrata, 1 x fiksni dio, potkonstrukcija - čelik + čelični podlošci
Materijal dovratnika: aluminijski profili sa prekinutim toplinskim mostom
Zvučna izolacija: R'w&gt;35 dB
Završna obrada: eloksirani aluminij
Ostakljenje krila: trostruko izo staklo 6+14+4+14+6 mm s low-E premazom i 
ispunom inertnim plinom, sigurnosno laminirano staklo s obje strane
Okov: za klizno otvaranje </t>
  </si>
  <si>
    <t>Gabariti : 235 x 215 cm 
Građevinski otvor : 255 x 215 cm
Svijetli otvor : 242 x 205 cm</t>
  </si>
  <si>
    <r>
      <t xml:space="preserve">Dobava i ugradnja </t>
    </r>
    <r>
      <rPr>
        <b/>
        <sz val="10"/>
        <rFont val="Arial Narrow"/>
        <family val="2"/>
        <charset val="238"/>
      </rPr>
      <t>jednodjelnog</t>
    </r>
    <r>
      <rPr>
        <sz val="10"/>
        <rFont val="Arial Narrow"/>
        <family val="2"/>
        <charset val="238"/>
      </rPr>
      <t xml:space="preserve"> </t>
    </r>
    <r>
      <rPr>
        <b/>
        <sz val="10"/>
        <rFont val="Arial Narrow"/>
        <family val="2"/>
        <charset val="238"/>
      </rPr>
      <t xml:space="preserve">vanjskog fiksnog </t>
    </r>
    <r>
      <rPr>
        <sz val="10"/>
        <rFont val="Arial Narrow"/>
        <family val="2"/>
        <charset val="238"/>
      </rPr>
      <t xml:space="preserve"> ostakljenog alu. plastificiranog prozora (tehnička prostorija na krovu, stražnje pročelje glavne zgrade). </t>
    </r>
    <r>
      <rPr>
        <b/>
        <sz val="10"/>
        <rFont val="Arial Narrow"/>
        <family val="2"/>
        <charset val="238"/>
      </rPr>
      <t>POZICIJA 23</t>
    </r>
  </si>
  <si>
    <t xml:space="preserve">Materijal doprozornika: aluminijski vratni profili sa prekinutim toplinskim mostom
Ostakljenje krila: trostruko izo staklo 6+14+4+14+6 mm s low-E premazom 
i ispunom inertnim plinom
Zvučna izolacija: R'w&gt;35 dB
Završna obrada: eloksirani aluminij
Okov: za otklopno otvaranje </t>
  </si>
  <si>
    <t xml:space="preserve">Materijal doprozornika: aluminijski vratni profili sa prekinutim toplinskim mostom
Ostakljenje krila: trostruko izo staklo 4+16+4+16+4 mm s low-E premazom 
i ispunom inertnim plinom 
Zvučna izolacija: R'w&gt;35 dB
Završna obrada: eloksirani aluminij
Okov: za otklopno otvaranje </t>
  </si>
  <si>
    <r>
      <t xml:space="preserve">Dobava i ugradnja </t>
    </r>
    <r>
      <rPr>
        <b/>
        <sz val="10"/>
        <rFont val="Arial Narrow"/>
        <family val="2"/>
        <charset val="238"/>
      </rPr>
      <t>jednodjelnog</t>
    </r>
    <r>
      <rPr>
        <sz val="10"/>
        <rFont val="Arial Narrow"/>
        <family val="2"/>
        <charset val="238"/>
      </rPr>
      <t xml:space="preserve"> </t>
    </r>
    <r>
      <rPr>
        <b/>
        <sz val="10"/>
        <rFont val="Arial Narrow"/>
        <family val="2"/>
        <charset val="238"/>
      </rPr>
      <t xml:space="preserve">vanjskog otkopnog </t>
    </r>
    <r>
      <rPr>
        <sz val="10"/>
        <rFont val="Arial Narrow"/>
        <family val="2"/>
        <charset val="238"/>
      </rPr>
      <t xml:space="preserve"> ostakljenog alu. plastificiranog prozora (tehnička prostorija na krovu, stražnje pročelje glavne zgrade). PROZOR ZA ODIMLJAVANJE TE GA JE POTREBNO SPOJITI NA VATRODOJAVU.     Prozor je u protudimnoj izvedbi u </t>
    </r>
    <r>
      <rPr>
        <b/>
        <sz val="10"/>
        <rFont val="Arial Narrow"/>
        <family val="2"/>
        <charset val="238"/>
      </rPr>
      <t>klasi R30</t>
    </r>
    <r>
      <rPr>
        <sz val="10"/>
        <rFont val="Arial Narrow"/>
        <family val="2"/>
        <charset val="238"/>
      </rPr>
      <t xml:space="preserve">  (brtve i slično) uz atest. </t>
    </r>
    <r>
      <rPr>
        <b/>
        <sz val="10"/>
        <rFont val="Arial Narrow"/>
        <family val="2"/>
        <charset val="238"/>
      </rPr>
      <t>POZICIJA 23a</t>
    </r>
  </si>
  <si>
    <t xml:space="preserve">VANJSKA PVC STOLARIJA UKUPNO </t>
  </si>
  <si>
    <t>D)</t>
  </si>
  <si>
    <t>PVC profili s prekidom toplinskog mosta s minimalno 3 brtve</t>
  </si>
  <si>
    <t xml:space="preserve">Materijal: PVC prozorski profili sa prekinutim toplinskim mostom
Ostakljenje krila: trostruko izo staklo 6+14+4+14+6 mm s low-E premazom 
i ispunom inertnim plinom
Zvučna izolacija: R'w&gt;35 dB
Okov: za zaokretno i otklopno otvaranje, kvaka PVC </t>
  </si>
  <si>
    <t xml:space="preserve">Boja PVC stolarije po izboru projektanta. </t>
  </si>
  <si>
    <t xml:space="preserve">VANJSKA PVC STOLARIJA </t>
  </si>
  <si>
    <t xml:space="preserve">Materijal: PVC prozorski profili sa prekinutim toplinskim mostom
Ostakljenje krila: trostruko izo staklo 6+14+4+14+6 mm s low-E premazom 
i ispunom inertnim plinom
Zvučna izolacija: R'w&gt;35 dB
Završna obrada: eloksirani aluminij
Okov: za zaokretno i otklopno otvaranje, kvaka PVC </t>
  </si>
  <si>
    <t xml:space="preserve">Materijal dovratnika: aluminijski vratni profili sa prekinutim topl. mostom
Ostakljenje krila: puni panel obostrano kaširan alu limom
Zvučna izolacija: R'w&gt;35 dB
Završna obrada: eloksirani aluminij
Okov: za zaokretno otvaranje vrata s 2 petlje, cilindrična brava
Kvaka inox </t>
  </si>
  <si>
    <t>Gabariti : 210 x 210 cm 
Građevinski otvor : 230 x 224 cm
Svijetli otvor : 180 x 205 cm</t>
  </si>
  <si>
    <r>
      <t xml:space="preserve">Dobava i ugradnja </t>
    </r>
    <r>
      <rPr>
        <b/>
        <sz val="10"/>
        <rFont val="Arial Narrow"/>
        <family val="2"/>
        <charset val="238"/>
      </rPr>
      <t>vanjskih dvokrilnih zaokretnih vrata</t>
    </r>
    <r>
      <rPr>
        <sz val="10"/>
        <rFont val="Arial Narrow"/>
        <family val="2"/>
        <charset val="238"/>
      </rPr>
      <t xml:space="preserve"> od alu profila (podrum - ulaz u strojarnicu). </t>
    </r>
    <r>
      <rPr>
        <b/>
        <sz val="10"/>
        <rFont val="Arial Narrow"/>
        <family val="2"/>
        <charset val="238"/>
      </rPr>
      <t>POZICIJA 2</t>
    </r>
  </si>
  <si>
    <t xml:space="preserve">Materijal dovratnika: aluminijski vratni profili sa prekinutim topl. mostom
Ostakljenje krila: trostruko IZO staklo 6+14+4+14+6 mm s low-E premazom 
i ispunom inertnim plinom, sigurnosno laminirano staklo s obje strane
Zvučna izolacija: R'w&gt;35 dB
Završna obrada: eloksirani aluminij
Okov: za zaokretno otvaranje vrata s 2 petlje, cilindrična brava, kvaka inox </t>
  </si>
  <si>
    <r>
      <t xml:space="preserve">Dobava i ugradnja </t>
    </r>
    <r>
      <rPr>
        <b/>
        <sz val="10"/>
        <rFont val="Arial Narrow"/>
        <family val="2"/>
        <charset val="238"/>
      </rPr>
      <t>vanjskih dvokrilnih zaokretnih vrata</t>
    </r>
    <r>
      <rPr>
        <sz val="10"/>
        <rFont val="Arial Narrow"/>
        <family val="2"/>
        <charset val="238"/>
      </rPr>
      <t xml:space="preserve"> od alu profila (podrum - ulaz u biblioteku).         </t>
    </r>
    <r>
      <rPr>
        <b/>
        <sz val="10"/>
        <rFont val="Arial Narrow"/>
        <family val="2"/>
        <charset val="238"/>
      </rPr>
      <t>POZICIJA 3</t>
    </r>
  </si>
  <si>
    <t>Gabariti : 224 x 210 cm 
Građevinski otvor : 244 x 238 cm
Svijetli otvor : 180 x 205 cm</t>
  </si>
  <si>
    <r>
      <t xml:space="preserve">Dobava i ugradnja </t>
    </r>
    <r>
      <rPr>
        <b/>
        <sz val="10"/>
        <rFont val="Arial Narrow"/>
        <family val="2"/>
        <charset val="238"/>
      </rPr>
      <t>vanjskih dvokrilnih zaokretnih vrata</t>
    </r>
    <r>
      <rPr>
        <sz val="10"/>
        <rFont val="Arial Narrow"/>
        <family val="2"/>
        <charset val="238"/>
      </rPr>
      <t xml:space="preserve"> od alu profila (podrum</t>
    </r>
    <r>
      <rPr>
        <b/>
        <sz val="10"/>
        <rFont val="Arial Narrow"/>
        <family val="2"/>
        <charset val="238"/>
      </rPr>
      <t xml:space="preserve"> </t>
    </r>
    <r>
      <rPr>
        <sz val="10"/>
        <rFont val="Arial Narrow"/>
        <family val="2"/>
        <charset val="238"/>
      </rPr>
      <t>- studentski klub).</t>
    </r>
    <r>
      <rPr>
        <b/>
        <sz val="10"/>
        <rFont val="Arial Narrow"/>
        <family val="2"/>
        <charset val="238"/>
      </rPr>
      <t xml:space="preserve"> </t>
    </r>
    <r>
      <rPr>
        <sz val="10"/>
        <rFont val="Arial Narrow"/>
        <family val="2"/>
        <charset val="238"/>
      </rPr>
      <t xml:space="preserve">          </t>
    </r>
    <r>
      <rPr>
        <b/>
        <sz val="10"/>
        <rFont val="Arial Narrow"/>
        <family val="2"/>
        <charset val="238"/>
      </rPr>
      <t>POZICIJA 4</t>
    </r>
  </si>
  <si>
    <t>Gabariti : 220 x 210 cm 
Građevinski otvor : 240 x 224 cm
Svijetli otvor : 180 x 205 cm</t>
  </si>
  <si>
    <t xml:space="preserve">Materijal dovratnika: aluminijski vratni profili sa prekinutim topl. mostom
Ostakljenje krila: trostruko izo staklo 6+14+4+14+6 mm s low-E premazom 
i ispunom inertnim plinom, sigurnosno laminirano staklo s obje strane
Zvučna izolacija: R'w&gt;35 dB
Završna obrada: eloksirani aluminij
Okov: za zaokretno otvaranje vrata s 3 petlje, cilindrična brava, kvaka inox </t>
  </si>
  <si>
    <t xml:space="preserve">Materijal dovratnika: aluminijski vratni profili sa prekinutim topl. mostom
Materijal krila: puni panel obostrano kaširan alu limom
Zvučna izolacija: R'w&gt;35 dB
Završna obrada: eloksirani aluminij
Okov: za zaokretno otvaranje vrata s 2 petlje, cilindrična brava, hidraulički zatvarač s klizačem, kvaka inox </t>
  </si>
  <si>
    <t>Gabariti : 100 x 210 cm 
Građevinski otvor : 130 x 210 cm
Svijetli otvor : 90 x 205 cm</t>
  </si>
  <si>
    <r>
      <t xml:space="preserve">Dobava i ugradnja </t>
    </r>
    <r>
      <rPr>
        <b/>
        <sz val="10"/>
        <rFont val="Arial Narrow"/>
        <family val="2"/>
        <charset val="238"/>
      </rPr>
      <t>vanjskih jednokrilnih zaokretnih vrata</t>
    </r>
    <r>
      <rPr>
        <sz val="10"/>
        <rFont val="Arial Narrow"/>
        <family val="2"/>
        <charset val="238"/>
      </rPr>
      <t xml:space="preserve"> od alu profila (podrum - vanjski ulazi sjever). </t>
    </r>
    <r>
      <rPr>
        <b/>
        <sz val="10"/>
        <rFont val="Arial Narrow"/>
        <family val="2"/>
        <charset val="238"/>
      </rPr>
      <t>POZICIJA 5</t>
    </r>
  </si>
  <si>
    <r>
      <t xml:space="preserve">Dobava i ugradnja </t>
    </r>
    <r>
      <rPr>
        <b/>
        <sz val="10"/>
        <rFont val="Arial Narrow"/>
        <family val="2"/>
        <charset val="238"/>
      </rPr>
      <t>vanjskih jednokrilnih zaokretnih vrata</t>
    </r>
    <r>
      <rPr>
        <sz val="10"/>
        <rFont val="Arial Narrow"/>
        <family val="2"/>
        <charset val="238"/>
      </rPr>
      <t xml:space="preserve"> od alu profila (podrum - vanjski ulazi u spojnom dijelu). </t>
    </r>
    <r>
      <rPr>
        <b/>
        <sz val="10"/>
        <rFont val="Arial Narrow"/>
        <family val="2"/>
        <charset val="238"/>
      </rPr>
      <t>POZICIJA 6</t>
    </r>
  </si>
  <si>
    <t xml:space="preserve">Materijal dovratnika: aluminijski vratni profili sa prekinutim topl. mostom
Materijal krila: puni panel obostrano kaširan alu limom
Zvučna izolacija: R'w&gt;35 dB
Završna obrada: eloksirani aluminij
Okov: za zaokretno otvaranje vrata s 2 petlje, cilindrična brava, hidraulički zatvarač s klizačem, panik letva inox </t>
  </si>
  <si>
    <t>Gabariti : 125 x 210 cm 
Građevinski otvor : 165 x 210 cm
Svijetli otvor : 115 x 205 cm</t>
  </si>
  <si>
    <r>
      <t xml:space="preserve">Dobava i ugradnja </t>
    </r>
    <r>
      <rPr>
        <b/>
        <sz val="10"/>
        <rFont val="Arial Narrow"/>
        <family val="2"/>
        <charset val="238"/>
      </rPr>
      <t>vanjskih dvokrilnih zaokretnih vrata</t>
    </r>
    <r>
      <rPr>
        <sz val="10"/>
        <rFont val="Arial Narrow"/>
        <family val="2"/>
        <charset val="238"/>
      </rPr>
      <t xml:space="preserve"> od alu profila (prizemlje - sporedni ulaz u prostor zajedničkog stubišta). </t>
    </r>
    <r>
      <rPr>
        <b/>
        <sz val="10"/>
        <rFont val="Arial Narrow"/>
        <family val="2"/>
        <charset val="238"/>
      </rPr>
      <t>POZICIJA 1</t>
    </r>
  </si>
  <si>
    <t>Materijal dovratnika: PVC vratni profili sa prekinutim topl. mostom
Materijal krila: puni panel obostrano obložen PVC-om
Zvučna izolacija: R'w&gt;35 dB
Završna obrada: eloksirani aluminij
Okov: za zaokretno otvaranje vrata s 2 petlje, cilindrična brava,
panik kvaka PVC</t>
  </si>
  <si>
    <t xml:space="preserve">Stavka uključuje PANIK KVAKU za upotrebu na evakuacijskim putevima prema HRN EN 179 ili jednakovrijedna norma_______________________________.                                 </t>
  </si>
  <si>
    <t>Gabariti : 157 x 205 cm 
Građevinski otvor : 157 x 210 cm
Svijetli otvor : 127 x 182 cm</t>
  </si>
  <si>
    <r>
      <t xml:space="preserve">Dobava i ugradnja </t>
    </r>
    <r>
      <rPr>
        <b/>
        <sz val="10"/>
        <rFont val="Arial Narrow"/>
        <family val="2"/>
        <charset val="238"/>
      </rPr>
      <t>jednodjelnog</t>
    </r>
    <r>
      <rPr>
        <sz val="10"/>
        <rFont val="Arial Narrow"/>
        <family val="2"/>
        <charset val="238"/>
      </rPr>
      <t xml:space="preserve"> </t>
    </r>
    <r>
      <rPr>
        <b/>
        <sz val="10"/>
        <rFont val="Arial Narrow"/>
        <family val="2"/>
        <charset val="238"/>
      </rPr>
      <t xml:space="preserve">vanjskog otklopno zaokretnog </t>
    </r>
    <r>
      <rPr>
        <sz val="10"/>
        <rFont val="Arial Narrow"/>
        <family val="2"/>
        <charset val="238"/>
      </rPr>
      <t xml:space="preserve"> ostakljenog prozora (prizemlje i svi katovi - sanitarije).  </t>
    </r>
    <r>
      <rPr>
        <b/>
        <sz val="10"/>
        <rFont val="Arial Narrow"/>
        <family val="2"/>
        <charset val="238"/>
      </rPr>
      <t>POZICIJA 2</t>
    </r>
  </si>
  <si>
    <r>
      <t xml:space="preserve">Dobava i ugradnja </t>
    </r>
    <r>
      <rPr>
        <b/>
        <sz val="10"/>
        <rFont val="Arial Narrow"/>
        <family val="2"/>
        <charset val="238"/>
      </rPr>
      <t>jednodjelnog</t>
    </r>
    <r>
      <rPr>
        <sz val="10"/>
        <rFont val="Arial Narrow"/>
        <family val="2"/>
        <charset val="238"/>
      </rPr>
      <t xml:space="preserve"> </t>
    </r>
    <r>
      <rPr>
        <b/>
        <sz val="10"/>
        <rFont val="Arial Narrow"/>
        <family val="2"/>
        <charset val="238"/>
      </rPr>
      <t xml:space="preserve">vanjskog zaokretnog </t>
    </r>
    <r>
      <rPr>
        <sz val="10"/>
        <rFont val="Arial Narrow"/>
        <family val="2"/>
        <charset val="238"/>
      </rPr>
      <t xml:space="preserve"> ostakljenog prozora (međupodesti sporednih stubišta). </t>
    </r>
    <r>
      <rPr>
        <b/>
        <sz val="10"/>
        <rFont val="Arial Narrow"/>
        <family val="2"/>
        <charset val="238"/>
      </rPr>
      <t>POZICIJA 3</t>
    </r>
  </si>
  <si>
    <t>Materijal: aluminijski i čelični profili sa prekinutim topl. mostom
Ostakljenje krila: trostruko izo staklo 6+14+4+14+6 mm s low-E premazom i 
ispunom inertnim plinom
Zvučna izolacija: R'w&gt;35 dB
Završna obrada vidljivih profila: eloksirani aluminijZavršna obrada: eloksirani aluminij</t>
  </si>
  <si>
    <t>Gabariti : 3250 x 195 cm 
Građevinski otvor : 3250 x 195 cm</t>
  </si>
  <si>
    <r>
      <t xml:space="preserve">Dobava i ugradnja </t>
    </r>
    <r>
      <rPr>
        <b/>
        <sz val="10"/>
        <rFont val="Arial Narrow"/>
        <family val="2"/>
        <charset val="238"/>
      </rPr>
      <t>vanjske  fiksne</t>
    </r>
    <r>
      <rPr>
        <sz val="10"/>
        <rFont val="Arial Narrow"/>
        <family val="2"/>
        <charset val="238"/>
      </rPr>
      <t xml:space="preserve"> ostakljene alu. 24 - djelne plastificirane stijene - polustrukturalna fasada (5. kat ulično - pročelje). </t>
    </r>
    <r>
      <rPr>
        <b/>
        <sz val="10"/>
        <rFont val="Arial Narrow"/>
        <family val="2"/>
        <charset val="238"/>
      </rPr>
      <t>POZICIJA 25</t>
    </r>
  </si>
  <si>
    <t>Materijal: aluminijski i čelični profili sa prekinutim topl. mostom
Ostakljenje krila: trostruko izo staklo 6+14+4+14+6 mm 
s low-E premazom i ispunom inertnim plinom
Zvučna izolacija: R'w&gt;35 dB
Završna obrada vidljivih profila: eloksirani aluminij</t>
  </si>
  <si>
    <t xml:space="preserve">Gabariti : 280 x 195 cm (trokut)
Građevinski otvor : 280 x 195 cm
</t>
  </si>
  <si>
    <r>
      <t xml:space="preserve">Dobava i ugradnja </t>
    </r>
    <r>
      <rPr>
        <b/>
        <sz val="10"/>
        <rFont val="Arial Narrow"/>
        <family val="2"/>
        <charset val="238"/>
      </rPr>
      <t>vanjskog trokutastog prozora na zabatu</t>
    </r>
    <r>
      <rPr>
        <sz val="10"/>
        <rFont val="Arial Narrow"/>
        <family val="2"/>
        <charset val="238"/>
      </rPr>
      <t xml:space="preserve"> od alu profila. 2-dijelna stijena, oblik: nepravilni trokut. Polustrukturalna fasada.     </t>
    </r>
    <r>
      <rPr>
        <b/>
        <sz val="10"/>
        <rFont val="Arial Narrow"/>
        <family val="2"/>
        <charset val="238"/>
      </rPr>
      <t xml:space="preserve">POZICIJA 25a </t>
    </r>
    <r>
      <rPr>
        <sz val="10"/>
        <rFont val="Arial Narrow"/>
        <family val="2"/>
        <charset val="238"/>
      </rPr>
      <t xml:space="preserve">- 5. kat, zabati iznad susjedne izgradnje
</t>
    </r>
  </si>
  <si>
    <r>
      <t xml:space="preserve">Dobava i ugradnja </t>
    </r>
    <r>
      <rPr>
        <b/>
        <sz val="10"/>
        <rFont val="Arial Narrow"/>
        <family val="2"/>
        <charset val="238"/>
      </rPr>
      <t>vanjskog trokutastog prozora na zabatu</t>
    </r>
    <r>
      <rPr>
        <sz val="10"/>
        <rFont val="Arial Narrow"/>
        <family val="2"/>
        <charset val="238"/>
      </rPr>
      <t xml:space="preserve"> od alu profila. 2-dijelna stijena, oblik: nepravilni trokut. Polustrukturalna fasada.     </t>
    </r>
    <r>
      <rPr>
        <b/>
        <sz val="10"/>
        <rFont val="Arial Narrow"/>
        <family val="2"/>
        <charset val="238"/>
      </rPr>
      <t xml:space="preserve">POZICIJA 25b </t>
    </r>
    <r>
      <rPr>
        <sz val="10"/>
        <rFont val="Arial Narrow"/>
        <family val="2"/>
        <charset val="238"/>
      </rPr>
      <t xml:space="preserve">- 5. kat, zabati iznad susjedne izgradnje
</t>
    </r>
  </si>
  <si>
    <t xml:space="preserve">Materijal dovratnika: čelični profili obloženi aluminijskim limom; zahtjevane protupožarne otpornosti
Materijal krila: puni panel obostrano kaširan alu limom; zahtjevane protupožarne otpornosti
Brtve: trostrane gumene ekspandirajuće  
Zvučna izolacija: R'w&gt;35 dB
Završna obrada: eloksirani aluminij
Okov: za zaokretno otvaranje vrata s 2 petlje, cilindrična brava protupožarne izvedbe, hidraulički zatvarač s klizačem, kvaka inox </t>
  </si>
  <si>
    <t>Materijal okvira: aluminijski vratni profili sa prekinutim topl. mostom
Ostakljenje: trostruko IZO staklo 6+14+4+14+6 mm s low-E premazom 
i ispunom inertnim plinom, sigurnosno laminirano staklo s unutarnje strane
Zvučna izolacija: R'w&gt;35 dB
Završna obrada: eloksirani aluminij</t>
  </si>
  <si>
    <t>Gabariti : 220 x 210 cm 
Građevinski otvor : 240 x 224 cm
Svijetli otvor : 202 x 190 cm</t>
  </si>
  <si>
    <t>Materijal: aluminijski prozorski profili sa prekinutim toplinskim mostom
Ostakljenje krila: trostruko izo staklo 6+14+4+14+6 mm s low-E premazom 
i ispunom inertnim plinom, PROTUPOŽARNO STAKLO
Zvučna izolacija: R'w&gt;35 dB
Završna obrada: eloksirani aluminij, kvaka PVC</t>
  </si>
  <si>
    <r>
      <t xml:space="preserve">Izrada, doprema i ugradnja vatrootpornog fiksnog prozora (prizemlje - sanitarije) alu izvedbe. </t>
    </r>
    <r>
      <rPr>
        <b/>
        <sz val="10"/>
        <rFont val="Arial Narrow"/>
        <family val="2"/>
        <charset val="238"/>
      </rPr>
      <t>Klasa požarne otpornosti EI30.</t>
    </r>
    <r>
      <rPr>
        <sz val="10"/>
        <rFont val="Arial Narrow"/>
        <family val="2"/>
        <charset val="238"/>
      </rPr>
      <t xml:space="preserve"> </t>
    </r>
    <r>
      <rPr>
        <b/>
        <sz val="10"/>
        <rFont val="Arial Narrow"/>
        <family val="2"/>
        <charset val="238"/>
      </rPr>
      <t>POZICIJA 2a</t>
    </r>
  </si>
  <si>
    <t>Gabariti : 100 x 210 cm 
Građevinski otvor : 100 x 210 cm
Svijetli otvor vrata : 90 x 205 cm</t>
  </si>
  <si>
    <r>
      <t xml:space="preserve">Izrada, doprema i ugradnja jednokrilnih zaokretnih punih protupožarnih vrata </t>
    </r>
    <r>
      <rPr>
        <b/>
        <sz val="10"/>
        <rFont val="Arial Narrow"/>
        <family val="2"/>
        <charset val="238"/>
      </rPr>
      <t>klase požarne otpornosti EI2 30-C</t>
    </r>
    <r>
      <rPr>
        <sz val="10"/>
        <rFont val="Arial Narrow"/>
        <family val="2"/>
        <charset val="238"/>
      </rPr>
      <t xml:space="preserve"> (podrum_spremište). Sav potreban okov, povratna pumpa, brtve,  ručke za otvaranje su  uključeni. </t>
    </r>
    <r>
      <rPr>
        <b/>
        <sz val="10"/>
        <rFont val="Arial Narrow"/>
        <family val="2"/>
        <charset val="238"/>
      </rPr>
      <t>POZICIJA 26</t>
    </r>
  </si>
  <si>
    <r>
      <t xml:space="preserve">Izrada, doprema i ugradnja jednokrilnih zaokretnih punih protupožarnih vrata </t>
    </r>
    <r>
      <rPr>
        <b/>
        <sz val="10"/>
        <rFont val="Arial Narrow"/>
        <family val="2"/>
        <charset val="238"/>
      </rPr>
      <t>klase požarne otpornosti</t>
    </r>
    <r>
      <rPr>
        <sz val="10"/>
        <rFont val="Arial Narrow"/>
        <family val="2"/>
        <charset val="238"/>
      </rPr>
      <t xml:space="preserve"> </t>
    </r>
    <r>
      <rPr>
        <b/>
        <sz val="10"/>
        <rFont val="Arial Narrow"/>
        <family val="2"/>
        <charset val="238"/>
      </rPr>
      <t>EI2 60-C</t>
    </r>
    <r>
      <rPr>
        <sz val="10"/>
        <rFont val="Arial Narrow"/>
        <family val="2"/>
        <charset val="238"/>
      </rPr>
      <t xml:space="preserve"> (krovna kućica, vanjska protupožarna vrata), dimenzija 110/220 .  Sav potreban okov, povratna pumpa, brtve,  ručke za otvaranje su uključeni. </t>
    </r>
    <r>
      <rPr>
        <b/>
        <sz val="10"/>
        <rFont val="Arial Narrow"/>
        <family val="2"/>
        <charset val="238"/>
      </rPr>
      <t>POZICIJA 24</t>
    </r>
    <r>
      <rPr>
        <sz val="10"/>
        <rFont val="Arial Narrow"/>
        <family val="2"/>
        <charset val="238"/>
      </rPr>
      <t xml:space="preserve"> - vanjska stavka</t>
    </r>
  </si>
  <si>
    <r>
      <t xml:space="preserve">Izrada, doprema i ugradnja vatrootporne fiksne trodjelne stijene (podrum - biblioteka, redakcija student, tv i radio) alu izvedbe. </t>
    </r>
    <r>
      <rPr>
        <b/>
        <sz val="10"/>
        <rFont val="Arial Narrow"/>
        <family val="2"/>
        <charset val="238"/>
      </rPr>
      <t>Klasa požarne otpornosti EI30.</t>
    </r>
    <r>
      <rPr>
        <sz val="10"/>
        <rFont val="Arial Narrow"/>
        <family val="2"/>
        <charset val="238"/>
      </rPr>
      <t xml:space="preserve">  </t>
    </r>
    <r>
      <rPr>
        <b/>
        <sz val="10"/>
        <rFont val="Arial Narrow"/>
        <family val="2"/>
        <charset val="238"/>
      </rPr>
      <t>POZICIJA 1</t>
    </r>
    <r>
      <rPr>
        <sz val="10"/>
        <rFont val="Arial Narrow"/>
        <family val="2"/>
        <charset val="238"/>
      </rPr>
      <t xml:space="preserve"> - vanjska stavka</t>
    </r>
  </si>
  <si>
    <t>I) VANJSKA PROTUPOŽARNA BRAVARIJA</t>
  </si>
  <si>
    <t>II) UNUTARNJA PROTUPOŽARNA BRAVARIJA</t>
  </si>
  <si>
    <t xml:space="preserve">Materijal dovratnika: čelični profili obloženi aluminijskim limom; zahtjevane protupožarne otpornosti
Materijal krila: puni panel obostrano kaširan alu limom; zahtjevane protupožarne otpornosti
Brtve: trostrane gumene ekspandirajuće  
Zvučna izolacija: R'w&gt;35 dB
Završna obrada: eloksirani aluminij
Okov: za zaokretno otvaranje vrata s 2 petlje, cilindrična brava protupožarne izvedbe, hidraulički zatvarač s klizačem, panik kvaka inox </t>
  </si>
  <si>
    <t>Gabariti : 95 x 210 cm 
Građevinski otvor : 95 x 210 cm
Svijetli otvor vrata : 85 x 205 cm</t>
  </si>
  <si>
    <r>
      <t xml:space="preserve">Izrada, doprema i ugradnja jednokrilnih evakuacijskih zaokretnih punih protupožarnih vrata </t>
    </r>
    <r>
      <rPr>
        <b/>
        <sz val="10"/>
        <rFont val="Arial Narrow"/>
        <family val="2"/>
        <charset val="238"/>
      </rPr>
      <t>klase požarne otpornosti EI2 60-C</t>
    </r>
    <r>
      <rPr>
        <sz val="10"/>
        <rFont val="Arial Narrow"/>
        <family val="2"/>
        <charset val="238"/>
      </rPr>
      <t xml:space="preserve"> (podrum- vrata prema zajedničkom hodniku). Sav potreban okov, povratna pumpa, brtve,  ručke za otvaranje, panik brava i kvaka za protupožarna vrata -uključeni.  </t>
    </r>
    <r>
      <rPr>
        <b/>
        <sz val="10"/>
        <rFont val="Arial Narrow"/>
        <family val="2"/>
        <charset val="238"/>
      </rPr>
      <t>POZICIJA 27</t>
    </r>
  </si>
  <si>
    <t>Gabariti : 95 x 210 cm 
Gabariti : 90 x 210 cm 
Građevinski otvor : 90 x 210 cm
Svijetli otvor vrata : 80 x 205 cm</t>
  </si>
  <si>
    <r>
      <t xml:space="preserve">Izrada, doprema i ugradnja jednokrilnih evakuacijskih zaokretnih punih protupožarnih vrata </t>
    </r>
    <r>
      <rPr>
        <b/>
        <sz val="10"/>
        <rFont val="Arial Narrow"/>
        <family val="2"/>
        <charset val="238"/>
      </rPr>
      <t>klase požarne otpornosti EI2 60-C</t>
    </r>
    <r>
      <rPr>
        <sz val="10"/>
        <rFont val="Arial Narrow"/>
        <family val="2"/>
        <charset val="238"/>
      </rPr>
      <t xml:space="preserve"> (podrum- server soba, UPS). Sav potreban okov, povratna pumpa, brtve,  ručke za otvaranje, panik brava i kvaka za protupožarna vrata -uključeni.      </t>
    </r>
    <r>
      <rPr>
        <b/>
        <sz val="10"/>
        <rFont val="Arial Narrow"/>
        <family val="2"/>
        <charset val="238"/>
      </rPr>
      <t>POZICIJA 28</t>
    </r>
  </si>
  <si>
    <t>Materijal dovratnika: čelični profili obloženi aluminijskim limom; zahtjevane protupožarne otpornosti
Materijal krila: puni panel obostrano kaširan alu limom; zahtjevane protupožarne otpornosti
Brtve: trostrane gumene ekspandirajuće  
Zvučna izolacija: R'w&gt;35 dB
Završna obrada: eloksirani aluminij
Okov: za zaokretno otvaranje vrata s 2 petlje, cilindrična brava protupožarne izvedbe, hidraulički zatvarač s klizačem, kvaka inox</t>
  </si>
  <si>
    <t>Gabariti : 100 x 200 cm 
Građevinski otvor : 100 x 200 cm
Svijetli otvor vrata : 90 x 195 cm</t>
  </si>
  <si>
    <r>
      <t xml:space="preserve">Dobava i ugradnja protupožarnih i protudimnih jednokrilnih punih zaokretnih vrata (TV i radio produkcija i redakcija student) sa samozatvaranjem u slučaju požara. Sav potreban okov, povratna pumpa, brtve,  ručke za otvaranje su uključeni. </t>
    </r>
    <r>
      <rPr>
        <b/>
        <sz val="10"/>
        <rFont val="Arial Narrow"/>
        <family val="2"/>
        <charset val="238"/>
      </rPr>
      <t>POZICIJA 29</t>
    </r>
  </si>
  <si>
    <t>Klasa otpornosti:  EW 60</t>
  </si>
  <si>
    <t>Materijal dovratnika: čelični profili obloženi aluminijskim limom; zahtjevane protupožarne otpornosti
Materijal krila: puni panel obostrano kaširan alu limom; zahtjevane protupožarne otpornosti
Brtve: trostrane gumene ekspandirajuće  
Zvučna izolacija: R'w&gt;35 dB
Završna obrada: eloksirani aluminij</t>
  </si>
  <si>
    <t>Gabariti : 110 x 200 cm 
Građevinski otvor : 110 x 200 cm
Svijetli otvor vrata : 100 x 195 cm</t>
  </si>
  <si>
    <r>
      <t xml:space="preserve">Dobava i ugradnja protupožarnih dvokrilnih punih kliznih vrata dizala (podrum i sve nadzemne etaže). </t>
    </r>
    <r>
      <rPr>
        <b/>
        <sz val="10"/>
        <rFont val="Arial Narrow"/>
        <family val="2"/>
        <charset val="238"/>
      </rPr>
      <t>POZICIJA 30</t>
    </r>
  </si>
  <si>
    <t>Materijal dovratnika: čelični profili obloženi aluminijskim limom; zahtjevane protupožarne otpornosti
Materijal krila: puni panel obostrano kaširan alu limom; zahtjevane protupožarne otpornosti
Brtve: trostrane gumene ekspandirajuće  
Zvučna izolacija: R'w&gt;35 dB
Završna obrada: eloksirani aluminij
Okov: za zaokretno otvaranje vrata s 2 petlje, cilindrična brava protupožarne izvedbe, hidraulički zatvarač s klizačem, panik kvaka inox</t>
  </si>
  <si>
    <r>
      <t xml:space="preserve">Izrada, doprema i ugradnja jednokrilnih zaokretnih punih evakuacijskih, protupožarnih i protudimnih vrata </t>
    </r>
    <r>
      <rPr>
        <b/>
        <sz val="10"/>
        <rFont val="Arial Narrow"/>
        <family val="2"/>
        <charset val="238"/>
      </rPr>
      <t>klase požarne otpornosti</t>
    </r>
    <r>
      <rPr>
        <sz val="10"/>
        <rFont val="Arial Narrow"/>
        <family val="2"/>
        <charset val="238"/>
      </rPr>
      <t xml:space="preserve"> </t>
    </r>
    <r>
      <rPr>
        <b/>
        <sz val="10"/>
        <rFont val="Arial Narrow"/>
        <family val="2"/>
        <charset val="238"/>
      </rPr>
      <t>EI2 30-Sm</t>
    </r>
    <r>
      <rPr>
        <sz val="10"/>
        <rFont val="Arial Narrow"/>
        <family val="2"/>
        <charset val="238"/>
      </rPr>
      <t xml:space="preserve"> (podrum -vrata prema hodniku-radio i tv redakciji, vrata u krovnoj kućici).  Sav potreban okov, povratna pumpa, brtve,  ručke za otvaranje su uključeni. </t>
    </r>
    <r>
      <rPr>
        <b/>
        <sz val="10"/>
        <rFont val="Arial Narrow"/>
        <family val="2"/>
        <charset val="238"/>
      </rPr>
      <t>POZICIJA 31</t>
    </r>
  </si>
  <si>
    <t>Klasa otpornosti:  EI2 30-Sm.</t>
  </si>
  <si>
    <t>Gabariti : 200 x 210 cm 
Građevinski otvor : 200 x 210 cm
Svijetli otvor : 190 x 205 cm</t>
  </si>
  <si>
    <r>
      <t xml:space="preserve">Izrada, doprema i ugradnja dvokrilnih zaokretnih punih protupožarnih i protudimnih vrata (podrum -vrata prema hodniku) sa spojnim elementom. Sav potreban okov, povratna pumpa, brtve,  ručke za otvaranje su uključeni. </t>
    </r>
    <r>
      <rPr>
        <b/>
        <sz val="10"/>
        <rFont val="Arial Narrow"/>
        <family val="2"/>
        <charset val="238"/>
      </rPr>
      <t>POZICIJA 32</t>
    </r>
  </si>
  <si>
    <t>Gabariti : 200 x 200 cm 
Građevinski otvor : 200 x 200 cm
Svijetli otvor : 190 x 195 cm</t>
  </si>
  <si>
    <r>
      <t xml:space="preserve">Izrada, doprema i ugradnja dvokrilnih zaokretnih punih evakuacijskih, protupožarnih i protudimnih vrata (prizemlje i ostale nadzemne etaže, dvokrilna vrata stubišnog prostora).  Sav potreban okov, povratna pumpa, brtve,  ručke za otvaranje su uključeni. </t>
    </r>
    <r>
      <rPr>
        <b/>
        <sz val="10"/>
        <rFont val="Arial Narrow"/>
        <family val="2"/>
        <charset val="238"/>
      </rPr>
      <t>POZICIJA 33a</t>
    </r>
  </si>
  <si>
    <t>Klasa otpornosti:  EI2 60-Sm.</t>
  </si>
  <si>
    <r>
      <t xml:space="preserve">Izrada, doprema i ugradnja jednokrilnih zaokretnih punih protupožarnih i protudimnih vrata </t>
    </r>
    <r>
      <rPr>
        <b/>
        <sz val="10"/>
        <rFont val="Arial Narrow"/>
        <family val="2"/>
        <charset val="238"/>
      </rPr>
      <t>klase požarne otpornosti</t>
    </r>
    <r>
      <rPr>
        <sz val="10"/>
        <rFont val="Arial Narrow"/>
        <family val="2"/>
        <charset val="238"/>
      </rPr>
      <t xml:space="preserve"> </t>
    </r>
    <r>
      <rPr>
        <b/>
        <sz val="10"/>
        <rFont val="Arial Narrow"/>
        <family val="2"/>
        <charset val="238"/>
      </rPr>
      <t>EI2 30-Sm</t>
    </r>
    <r>
      <rPr>
        <sz val="10"/>
        <rFont val="Arial Narrow"/>
        <family val="2"/>
        <charset val="238"/>
      </rPr>
      <t xml:space="preserve"> (prizemlje - zajedničko stubište). Sav potreban okov, povratna pumpa, brtve,  ručke za otvaranje su uključeni.        </t>
    </r>
    <r>
      <rPr>
        <b/>
        <sz val="10"/>
        <rFont val="Arial Narrow"/>
        <family val="2"/>
        <charset val="238"/>
      </rPr>
      <t>POZICIJA 37</t>
    </r>
  </si>
  <si>
    <r>
      <t xml:space="preserve">Izrada, doprema i ugradnja jednokrilnih zaokretnih punih evakuacijskih, protupožarnih vrata s fiksnim krilom (prizemlje - zajedničko stubište). Sav potreban okov, povratna pumpa, brtve,  ručke za otvaranje su uključeni. </t>
    </r>
    <r>
      <rPr>
        <b/>
        <sz val="10"/>
        <rFont val="Arial Narrow"/>
        <family val="2"/>
        <charset val="238"/>
      </rPr>
      <t>POZICIJA 38</t>
    </r>
  </si>
  <si>
    <t>Gabariti : 145 x 200 cm 
Građevinski otvor : 125 x 200 cm
Svijetli otvor vrata : 90 x 195 cm</t>
  </si>
  <si>
    <r>
      <t xml:space="preserve">Izrada, doprema i ugradnja jednokrilnih zaokretnih punih evakuacijskih, protupožarnih vrata s fiksnim krilom (prizemlje - hodnik ispred biblioteke i novi zid velike predavaone). Sav potreban okov, povratna pumpa, brtve,  ručke za otvaranje su uključeni. </t>
    </r>
    <r>
      <rPr>
        <b/>
        <sz val="10"/>
        <rFont val="Arial Narrow"/>
        <family val="2"/>
        <charset val="238"/>
      </rPr>
      <t>POZICIJA 39.</t>
    </r>
  </si>
  <si>
    <t>Materijal dovratnika: čelični profili obloženi aluminijskim limom; zahtjevane protupožarne otpornosti
Materijal krila: puni panel obostrano kaširan alu limom; zahtjevane protupožarne otpornosti
Brtve: trostrane gumene ekspandirajuće  
Zvučna izolacija: R'w&gt;35 dB
Završna obrada: eloksirani aluminij
Okov: za zaokretno otvaranje vrata s 2 petlje, cilindrična brava protupožarne izvedbe, hidraulički zatvarač s klizačem, panik letva inox</t>
  </si>
  <si>
    <t>Klasa otpornosti:  Sm-C.</t>
  </si>
  <si>
    <t xml:space="preserve">Materijal dovratnika: čelični profili obloženi aluminijskim limom; zahtjevane protudimne otpornosti
Ostakljenje: dvostruko staklo 8+20+8 mm (velika fiksna stijena satinirana); zahtjevane protudimne otpornosti
Brtve: trostrane gumene ekspandirajuće  
Zvučna izolacija: R'w&gt;35 dB
Završna obrada: eloksirani aluminij
Okov: za zaokretno otvaranje vrata s 3 petlje, cilindrična brava protudimne izvedbe, hidraulički zatvarač s klizačem, panik kvaka inox </t>
  </si>
  <si>
    <t>Gabariti : 516 x 235 cm 
Građevinski otvor : 516 x 235 cm
Svijetli otvor vrata : 100 x 230 cm</t>
  </si>
  <si>
    <r>
      <t xml:space="preserve">Izrada, doprema i ugradnja protudimne ostakljene stijene koja se sastoji od jednokrilnih evakuacijskih vrata i dva fiksna polja (1. i 2. kat - hodnik uz stubište). Sav potreban okov, povratna pumpa, brtve,  ručke za otvaranje su uključeni.        </t>
    </r>
    <r>
      <rPr>
        <b/>
        <sz val="10"/>
        <rFont val="Arial Narrow"/>
        <family val="2"/>
        <charset val="238"/>
      </rPr>
      <t>POZICIJA 45.</t>
    </r>
  </si>
  <si>
    <t xml:space="preserve">Materijal dovratnika: čelični profili obloženi aluminijskim limom; zahtjevane protudimne otpornosti
Materijal krila: puni panel obostrano kaširan alu limom; zahtjevane protudimne otpornosti
Brtve: trostrane gumene ekspandirajuće  
Zvučna izolacija: R'w&gt;35 dB
Završna obrada: eloksirani aluminij
Okov: za zaokretno otvaranje vrata s 2 petlje, cilindrična brava protupožarne izvedbe, hidraulički zatvarač s klizačem, panik kvaka inox </t>
  </si>
  <si>
    <r>
      <t xml:space="preserve">Izrada, doprema i ugradnja protudimnih punih dvokrilnih evakuacijskih vrata (3., 4. i 5. kat - velika predavaona). Sav potreban okov, povratna pumpa, brtve,  ručke za otvaranje su uključeni.                                  </t>
    </r>
    <r>
      <rPr>
        <b/>
        <sz val="10"/>
        <rFont val="Arial Narrow"/>
        <family val="2"/>
        <charset val="238"/>
      </rPr>
      <t>POZICIJA 46.</t>
    </r>
  </si>
  <si>
    <t>Gabariti : 100 x 200 cm 
Građevinski otvor : 100 x 200 cm
Svijetli otvor : 90 x 195 cm</t>
  </si>
  <si>
    <t>Stavka uključuje panik kvaku za upotrebu na evakuacijskim putevima prema HRN EN 179 ili jednakovrijedna norma_______________________________.                                   Brava za protudimna vrata sa panik funkcijom. Vrata opremljena uređajem za samozatvaranje.</t>
  </si>
  <si>
    <t xml:space="preserve">Materijal dovratnika: čelični profili obloženi aluminijskim limom; zahtjevane protudimne otpornosti
Ostakljenje krila: dvostruko staklo 8+20+8 mm; zahtjevane protudimne otpornosti
Brtve: trostrane gumene ekspandirajuće  
Zvučna izolacija: R'w&gt;35 dB
Završna obrada: eloksirani aluminij
Okov: za zaokretno otvaranje vrata s 2 petlje, cilindrična brava protupožarne izvedbe, hidraulički zatvarač s klizačem, panik kvaka inox </t>
  </si>
  <si>
    <r>
      <t xml:space="preserve">Izrada, doprema i ugradnja protudimnih ostakljenih evakuacijskih jednokrilnih  vrata (1. i 2. kat prema odmoru). Sav potreban okov, povratna pumpa, brtve,  ručke za otvaranje su uključeni.                                  </t>
    </r>
    <r>
      <rPr>
        <b/>
        <sz val="10"/>
        <rFont val="Arial Narrow"/>
        <family val="2"/>
        <charset val="238"/>
      </rPr>
      <t>POZICIJA 48.</t>
    </r>
  </si>
  <si>
    <r>
      <t xml:space="preserve">Izrada, doprema i ugradnja protudimnih ostakljenih  jednokrilnih  vrata (3., 4. i 5. kat prema odmoru). Sav potreban okov, povratna pumpa, brtve,  ručke za otvaranje su uključeni.                                  </t>
    </r>
    <r>
      <rPr>
        <b/>
        <sz val="10"/>
        <rFont val="Arial Narrow"/>
        <family val="2"/>
        <charset val="238"/>
      </rPr>
      <t>POZICIJA 48a.</t>
    </r>
  </si>
  <si>
    <r>
      <t xml:space="preserve">Izrada, doprema i ugradnja protudimnih i protupožarnih evakuacijskih punih jednokrilnih  vrata (1. kat prema biblioteci). Sav potreban okov, povratna pumpa, brtve,  ručke za otvaranje su uključeni.                                                     </t>
    </r>
    <r>
      <rPr>
        <b/>
        <sz val="10"/>
        <rFont val="Arial Narrow"/>
        <family val="2"/>
        <charset val="238"/>
      </rPr>
      <t>POZICIJA 49.</t>
    </r>
  </si>
  <si>
    <t>Materijal dovratnika: aluminijski vratni profili sa prekinutim toplinskim mostom
Materijal krila: puni panel obostrano kaširan alu limom
Zvučna izolacija: R'w&gt;35 dB
Završna obrada: eloksirani aluminij
Okov: za zaokretno otvaranje vrata s 3 petlje, cilindrična brava
Kvaka inox satinirano iznutra, izvana kugla inox satinirano</t>
  </si>
  <si>
    <r>
      <t xml:space="preserve">Izrada, doprema i ugradnja protudimnih i protupožarnih punih  jednokrilnih  vrata (2. kat prema biblioteci). Sav potreban okov, povratna pumpa, brtve,  ručke za otvaranje su uključeni.                                  </t>
    </r>
    <r>
      <rPr>
        <b/>
        <sz val="10"/>
        <rFont val="Arial Narrow"/>
        <family val="2"/>
        <charset val="238"/>
      </rPr>
      <t>POZICIJA 49a.</t>
    </r>
  </si>
  <si>
    <t xml:space="preserve">    </t>
  </si>
  <si>
    <t xml:space="preserve">Dobava, izrada i montaža čelične konstrukcije (mreža za odmor) na krovnoj terasi - 3. kat dvorišne zgrade.  U stavku su uključeni radionički nacrti i izvedbeni detalji koje je potrebno izraditi, a koji ulaze u cijenu izvedbe. Na tako izrađene radioničke nacrte potrebno je dobiti suglasnost statičara i ishoditi reviziju revidenta. Kompletno sve montirano, zaštićeno temeljnom bojom i ličeno u boji po izboru projektanta. Obračun po  komplet izvedene čelične konstrukcije. </t>
  </si>
  <si>
    <t>CRNA BRAVARIJA</t>
  </si>
  <si>
    <t xml:space="preserve">Materijal dovratnika: čelični profili obloženi aluminijskim limom
Materijal krila: puni panel obostrano kaširan alu limom
Zvučna izolacija: R'w&gt;35 dB
Završna obrada: eloksirani aluminij
Okov: za zaokretno otvaranje vrata s 2 petlje, cilindrična brava, hidraulički zatvarač s klizačem, panik kvaka inox </t>
  </si>
  <si>
    <t>POZICIJA 33</t>
  </si>
  <si>
    <r>
      <t xml:space="preserve">Dobava i ugradnja </t>
    </r>
    <r>
      <rPr>
        <b/>
        <sz val="10"/>
        <rFont val="Arial Narrow"/>
        <family val="2"/>
        <charset val="238"/>
      </rPr>
      <t>unutarnje</t>
    </r>
    <r>
      <rPr>
        <sz val="10"/>
        <rFont val="Arial Narrow"/>
        <family val="2"/>
        <charset val="238"/>
      </rPr>
      <t xml:space="preserve"> pune alu. plastificirane stijene koja se sastoji od dvokrilnih zaokretnih evakuacijskih vrata (podrum - dvokrilna vrata stubišnog prostora).                                                                                                   Stavka podrazumjeva komplet sa svim elementima spajanja, brtvljenja, okovima, sve do potpune gotovosti. Nadgradne pante sa uređajem za samozatvaranje. </t>
    </r>
  </si>
  <si>
    <t>POZICIJA 34</t>
  </si>
  <si>
    <t xml:space="preserve">Materijal okvira/dovratnika: profili od aluminijskog lima
Ostakljenje: trostruko staklo 10+30+8+30+10 mm, oba vanjska stakla sigurnosna laminirana, središnje staklo pod nagibom 7°  
Zvučna izolacija: R'w&gt;52 dB
Završna obrada okvira/dovratnika: eloksirani aluminij
Okov vrata: za zaokretno otvaranje vrata s 2 petlje, cilindrična brava, kvaka inox </t>
  </si>
  <si>
    <t>Gabariti : 511 x 275 cm 
Građevinski otvor : 511 x 275 cm
Svijetli otvor vrata : 90 x 210 cm</t>
  </si>
  <si>
    <r>
      <t xml:space="preserve">Dobava i ugradnja 4-djelne </t>
    </r>
    <r>
      <rPr>
        <b/>
        <sz val="10"/>
        <rFont val="Arial Narrow"/>
        <family val="2"/>
        <charset val="238"/>
      </rPr>
      <t>unutarnje</t>
    </r>
    <r>
      <rPr>
        <sz val="10"/>
        <rFont val="Arial Narrow"/>
        <family val="2"/>
        <charset val="238"/>
      </rPr>
      <t xml:space="preserve"> ostakljene alu. plastificirane stijene koja se sastoji od 3 fiksna polja sa jednokrilnim zaokretnim vratima i nadsvjetlima (podrum - prema tv studiu).                                                                                                   Stavka podrazumjeva komplet sa svim elementima spajanja, brtvljenja, okovima, sve do potpune gotovosti. Nadgradne pante sa uređajem za samozatvaranje. </t>
    </r>
  </si>
  <si>
    <r>
      <t xml:space="preserve">Dobava i ugradnja 2-djelne </t>
    </r>
    <r>
      <rPr>
        <b/>
        <sz val="10"/>
        <rFont val="Arial Narrow"/>
        <family val="2"/>
        <charset val="238"/>
      </rPr>
      <t>unutarnje</t>
    </r>
    <r>
      <rPr>
        <sz val="10"/>
        <rFont val="Arial Narrow"/>
        <family val="2"/>
        <charset val="238"/>
      </rPr>
      <t xml:space="preserve"> ostakljene alu. plastificirane stijene koja se sastoji od 2 fiksna polja sa jednokrilnim zaokretnim vratima i nadsvjetlima (podrum - prema tv studiu).                                                                                                   Stavka podrazumjeva komplet sa svim elementima spajanja, brtvljenja, okovima, sve do potpune gotovosti. Nadgradne pante sa uređajem za samozatvaranje. </t>
    </r>
  </si>
  <si>
    <t xml:space="preserve">Gabariti : 391 x 275 cm 
Građevinski otvor : 391 x 275 cm
Svijetli otvor : 90 x 210 cm </t>
  </si>
  <si>
    <t>POZICIJA 35</t>
  </si>
  <si>
    <r>
      <t xml:space="preserve">Dobava i ugradnja 1-djelne </t>
    </r>
    <r>
      <rPr>
        <b/>
        <sz val="10"/>
        <rFont val="Arial Narrow"/>
        <family val="2"/>
        <charset val="238"/>
      </rPr>
      <t>unutarnje</t>
    </r>
    <r>
      <rPr>
        <sz val="10"/>
        <rFont val="Arial Narrow"/>
        <family val="2"/>
        <charset val="238"/>
      </rPr>
      <t xml:space="preserve"> ostakljene alu. plastificirane stijene koja se sastoji od 1 fiksnog polja sa jednokrilnim zaokretnim vratima i nadsvjetlima (podrum - pogled prema režiji radio i tv studenta).                                                                                                   Stavka podrazumjeva komplet sa svim elementima spajanja, brtvljenja, okovima, sve do potpune gotovosti. Nadgradne pante sa uređajem za samozatvaranje. </t>
    </r>
  </si>
  <si>
    <t>Gabariti : 240 x 275
Građevinski otvor : 240 x 275
Svijetla mjera vrata : 70 x 210</t>
  </si>
  <si>
    <t>POZICIJA 36</t>
  </si>
  <si>
    <t xml:space="preserve">Materijal okvira/dovratnika: profili od aluminijskog lima
Ostakljenje: dvostruko staklo 8+20+8 mm, oba stakla sigurnosna laminirana  
Zvučna izolacija: R'w&gt;35 dB
Završna obrada okvira/dovratnika: eloksirani aluminij
Okov vrata: za zaokretno otvaranje vrata s 3 petlje, cilindrična brava, kvaka inox </t>
  </si>
  <si>
    <r>
      <rPr>
        <b/>
        <sz val="10"/>
        <rFont val="Arial Narrow"/>
        <family val="2"/>
        <charset val="238"/>
      </rPr>
      <t xml:space="preserve">POZICIJA 40a:                                                  </t>
    </r>
    <r>
      <rPr>
        <sz val="10"/>
        <rFont val="Arial Narrow"/>
        <family val="2"/>
        <charset val="238"/>
      </rPr>
      <t>Gabariti: 240 x 300 cm 
Građevinski otvor : 240 x 300 cm
Svijetla mjera vrata : 90 x 235 cm</t>
    </r>
  </si>
  <si>
    <r>
      <rPr>
        <b/>
        <sz val="10"/>
        <rFont val="Arial Narrow"/>
        <family val="2"/>
        <charset val="238"/>
      </rPr>
      <t xml:space="preserve">POZICIJA 40b:                                                  </t>
    </r>
    <r>
      <rPr>
        <sz val="10"/>
        <rFont val="Arial Narrow"/>
        <family val="2"/>
        <charset val="238"/>
      </rPr>
      <t>Gabariti : 285 x 300 cm 
Građevinski otvor : 285 x 300 cm
Svijetla mjera vrata : 90 x 235 cm</t>
    </r>
  </si>
  <si>
    <r>
      <rPr>
        <b/>
        <sz val="10"/>
        <rFont val="Arial Narrow"/>
        <family val="2"/>
        <charset val="238"/>
      </rPr>
      <t xml:space="preserve">POZICIJA 40c:                                                  </t>
    </r>
    <r>
      <rPr>
        <sz val="10"/>
        <rFont val="Arial Narrow"/>
        <family val="2"/>
        <charset val="238"/>
      </rPr>
      <t>Gabariti : 276 x 300 cm 
Građevinski otvor : 276 x 300 cm
Svijetla mjera vrata : 90 x 235 cm</t>
    </r>
  </si>
  <si>
    <r>
      <rPr>
        <b/>
        <sz val="10"/>
        <rFont val="Arial Narrow"/>
        <family val="2"/>
        <charset val="238"/>
      </rPr>
      <t xml:space="preserve">POZICIJA 40d:                                                  </t>
    </r>
    <r>
      <rPr>
        <sz val="10"/>
        <rFont val="Arial Narrow"/>
        <family val="2"/>
        <charset val="238"/>
      </rPr>
      <t>Gabariti : 254 x 300 cm 
Građevinski otvor : 254 x 300 cm
Svijetla mjera vrata : 90 x 235 cm</t>
    </r>
  </si>
  <si>
    <t>Aluminij plastificiran u boji, RAL po izboru projektanta</t>
  </si>
  <si>
    <t>Gabariti : 511 x 300
Građevinski otvor : 511 x 300
Svijetla mjera vrata : 90 x 235</t>
  </si>
  <si>
    <t>POZICIJA 41</t>
  </si>
  <si>
    <r>
      <t xml:space="preserve">Dobava i ugradnja 3-djelne fiksne </t>
    </r>
    <r>
      <rPr>
        <b/>
        <sz val="10"/>
        <rFont val="Arial Narrow"/>
        <family val="2"/>
        <charset val="238"/>
      </rPr>
      <t>unutarnje</t>
    </r>
    <r>
      <rPr>
        <sz val="10"/>
        <rFont val="Arial Narrow"/>
        <family val="2"/>
        <charset val="238"/>
      </rPr>
      <t xml:space="preserve"> ostakljene alu. plastificirane stijene koja se sastoji od  jednokrilnih zaokretnih vrata i nadsvjetlima (prizemlje - kabineti iza velike predavaone).                                                                                                   Stavka podrazumjeva komplet sa svim elementima spajanja, brtvljenja, okovima, sve do potpune gotovosti. Nadgradne pante sa uređajem za samozatvaranje. </t>
    </r>
  </si>
  <si>
    <r>
      <t xml:space="preserve">Dobava i ugradnja 2 x 2-djelne fiksne </t>
    </r>
    <r>
      <rPr>
        <b/>
        <sz val="10"/>
        <rFont val="Arial Narrow"/>
        <family val="2"/>
        <charset val="238"/>
      </rPr>
      <t>unutarnje</t>
    </r>
    <r>
      <rPr>
        <sz val="10"/>
        <rFont val="Arial Narrow"/>
        <family val="2"/>
        <charset val="238"/>
      </rPr>
      <t xml:space="preserve"> ostakljene alu. plastificirane fiksne stijene koja se sastoji od  jednokrilnih zaokretnih vratia i nadsvjetla (prizemlje - sastanci iza velike dvorane).                                                                                                   Stavka podrazumjeva komplet sa svim elementima spajanja, brtvljenja, okovima, sve do potpune gotovosti. Nadgradne pante sa uređajem za samozatvaranje. </t>
    </r>
  </si>
  <si>
    <t>POZICIJA 42</t>
  </si>
  <si>
    <r>
      <t xml:space="preserve">Dobava i ugradnja 3-djelne fiksne </t>
    </r>
    <r>
      <rPr>
        <b/>
        <sz val="10"/>
        <rFont val="Arial Narrow"/>
        <family val="2"/>
        <charset val="238"/>
      </rPr>
      <t>unutarnje</t>
    </r>
    <r>
      <rPr>
        <sz val="10"/>
        <rFont val="Arial Narrow"/>
        <family val="2"/>
        <charset val="238"/>
      </rPr>
      <t xml:space="preserve"> ostakljene alu. plastificirane stijene koja se sastoji od jednokrilnih zaokretnih vrata i nadsvjetla (prizemlje - studentska referada).                                                                                                   Stavka podrazumjeva komplet sa svim elementima spajanja, brtvljenja, okovima, sve do potpune gotovosti. Nadgradne pante sa uređajem za samozatvaranje. </t>
    </r>
  </si>
  <si>
    <r>
      <t xml:space="preserve">Dobava i ugradnja 2-djelne </t>
    </r>
    <r>
      <rPr>
        <b/>
        <sz val="10"/>
        <rFont val="Arial Narrow"/>
        <family val="2"/>
        <charset val="238"/>
      </rPr>
      <t>unutarnje</t>
    </r>
    <r>
      <rPr>
        <sz val="10"/>
        <rFont val="Arial Narrow"/>
        <family val="2"/>
        <charset val="238"/>
      </rPr>
      <t xml:space="preserve"> ostakljene alu. plastificirane stijene koja se sastoji od jednokrilnih zaokretnih vrata prema porti i dvokrilnih mimokretnih vrata prema vjetrobranu s fiksnim nadsvjetlima sa spojnim čeličnim elementima (prizemlje - porta i vrata vjetrobrana prema dizalu i hallu)                                                                                                  Stavka podrazumjeva komplet sa svim elementima spajanja, brtvljenja, okovima, sve do potpune gotovosti. Nadgradne pante sa uređajem za samozatvaranje. </t>
    </r>
  </si>
  <si>
    <t>Materijal okvira/dovratnika: profili od aluminijskog lima
Ostakljenje: dvostruko staklo 8+20+8 mm, oba stakla sigurnosna laminirana  
Zvučna izolacija: R'w&gt;35 dB
Završna obrada okvira/dovratnika: eloksirani aluminij
Okov vrata 1: za zaokretno otvaranje vrata s 3 petlje, cilindrična brava, kvaka inox 
Okov vrata 2: za mimokretno otvaranje vrata s 3 petlje, cilindrična brava, kvaka inox</t>
  </si>
  <si>
    <t>Gabariti : 541 x 300
Građevinski otvor : 541 x 300
Svijetla mjera vrata : 90 x 235 + 190 x 235 (dvokrilna vrata)</t>
  </si>
  <si>
    <t>POZICIJA 42a</t>
  </si>
  <si>
    <r>
      <t xml:space="preserve">Dobava i ugradnja 2-djelne fiksne </t>
    </r>
    <r>
      <rPr>
        <b/>
        <sz val="10"/>
        <rFont val="Arial Narrow"/>
        <family val="2"/>
        <charset val="238"/>
      </rPr>
      <t>unutarnje</t>
    </r>
    <r>
      <rPr>
        <sz val="10"/>
        <rFont val="Arial Narrow"/>
        <family val="2"/>
        <charset val="238"/>
      </rPr>
      <t xml:space="preserve"> ostakljene alu. plastificirane stijene s dvokrilnim kliznim prozorskim dijelom za portu (prizemlje - porta prema vjetrobranu).                                                                                                  </t>
    </r>
  </si>
  <si>
    <t>Materijal okvira/dovratnika: profili od aluminijskog lima
Ostakljenje: dvostruko staklo 8+20+8 mm, oba stakla sigurnosna laminirana  
Zvučna izolacija: R'w&gt;35 dB
Završna obrada okvira/dovratnika: eloksirani aluminij</t>
  </si>
  <si>
    <t>Gabariti : 240 x 300
Građevinski otvor : 240 x 300
Prozor, klizni : 120 x 140</t>
  </si>
  <si>
    <t>NAPOMENA:</t>
  </si>
  <si>
    <t>SAV VANJSKI ČELIK JE POCINČAN</t>
  </si>
  <si>
    <t>Gabariti : 495 x 300
Građevinski otvor : 495 x 300
Svijetla mjera vrata : 190 x 235 (dvokrilna vrata)</t>
  </si>
  <si>
    <t>POZICIJA 43</t>
  </si>
  <si>
    <t>POZICIJA 44</t>
  </si>
  <si>
    <r>
      <t xml:space="preserve">Dobava i ugradnja 3-djelne fiksne </t>
    </r>
    <r>
      <rPr>
        <b/>
        <sz val="10"/>
        <rFont val="Arial Narrow"/>
        <family val="2"/>
        <charset val="238"/>
      </rPr>
      <t>unutarnje</t>
    </r>
    <r>
      <rPr>
        <sz val="10"/>
        <rFont val="Arial Narrow"/>
        <family val="2"/>
        <charset val="238"/>
      </rPr>
      <t xml:space="preserve"> ostakljene alu. plastificirane stijene koja se sastoji od dvokrilnih zaokretnih vrata prema informatičkim dvoranama (prizemlje - ulaz u informatičke dvorane prema ulici)                                                                                                  Stavka podrazumjeva komplet sa svim elementima spajanja, brtvljenja, okovima, sve do potpune gotovosti. Nadgradne pante sa uređajem za samozatvaranje. </t>
    </r>
  </si>
  <si>
    <t>Gabariti : 553 x 285
Građevinski otvor : 553 x 285
Svijetla mjera vrata : 190 x 235 (dvokrilna vrata)</t>
  </si>
  <si>
    <r>
      <t xml:space="preserve">Dobava i ugradnja 3-djelne fiksne </t>
    </r>
    <r>
      <rPr>
        <b/>
        <sz val="10"/>
        <rFont val="Arial Narrow"/>
        <family val="2"/>
        <charset val="238"/>
      </rPr>
      <t>unutarnje</t>
    </r>
    <r>
      <rPr>
        <sz val="10"/>
        <rFont val="Arial Narrow"/>
        <family val="2"/>
        <charset val="238"/>
      </rPr>
      <t xml:space="preserve"> ostakljene alu. plastificirane stijene (1. i 2., urudžbeni ured i kabineti)                                                                                                  Stavka podrazumjeva komplet sa svim elementima spajanja, brtvljenja, okovima, sve do potpune gotovosti. Nadgradne pante sa uređajem za samozatvaranje. </t>
    </r>
  </si>
  <si>
    <t>Materijal okvira: profili od aluminijskog lima
Ostakljenje: dvostruko staklo 8+20+8 mm, oba stakla satinirana sigurnosna laminirana  
Zvučna izolacija: R'w&gt;35 dB
Završna obrada okvira: eloksirani aluminij</t>
  </si>
  <si>
    <t>Gabariti : 382 x 235 cm 
Građevinski otvor : 382 x 235 cm</t>
  </si>
  <si>
    <t>POZICIJA 50</t>
  </si>
  <si>
    <t xml:space="preserve">Materijal dovratnika: čelični, pocinčani, iz lima d=2 mm, površinski obrađen plastificiranjem u boji po odabiru Projektanta
Materijal krila: sendvič obložen laminatom, vratno krilo falcano, rubna obrada ABS profilom debljine 3 mm.
Zvučna izolacija: R'w&gt;35 dB
Završna obrada: bojano
Okov: za zaokretno otvaranje vrata s 2 petlje, cilindrična brava, kvaka inox </t>
  </si>
  <si>
    <t>2D, 1L</t>
  </si>
  <si>
    <t xml:space="preserve">UNUTARNJA STOLARIJA </t>
  </si>
  <si>
    <t>1L</t>
  </si>
  <si>
    <t>Gabariti : 80 x 210 cm 
Građevinski otvor : 80 x 210 cm
Svijetli otvor vrata : 70 x 205 cm</t>
  </si>
  <si>
    <r>
      <t xml:space="preserve">Dobava i ugradnja unutarnjih jednokrilnih punih zaokretnih vrata s obuhvatnim dovratnikom i glatkim zaokretnim krilom (podrum - pogled prema hodniku). </t>
    </r>
    <r>
      <rPr>
        <b/>
        <sz val="10"/>
        <rFont val="Arial Narrow"/>
        <family val="2"/>
        <charset val="238"/>
      </rPr>
      <t>POZICIJA 1</t>
    </r>
  </si>
  <si>
    <r>
      <t xml:space="preserve">Dobava i ugradnja unutarnjih jednokrilnih punih zaokretnih vrata s obuhvatnim dovratnikom i glatkim zaokretnim krilom (podrum - pogled prema spremištu). </t>
    </r>
    <r>
      <rPr>
        <b/>
        <sz val="10"/>
        <rFont val="Arial Narrow"/>
        <family val="2"/>
        <charset val="238"/>
      </rPr>
      <t>POZICIJA 2</t>
    </r>
  </si>
  <si>
    <r>
      <t xml:space="preserve">Dobava i ugradnja unutarnjih jednokrilnih punih zaokretnih vrata s obuhvatnim dovratnikom i glatkim zaokretnim krilom (prizemlje - vrata kabina unutar sanitarija). </t>
    </r>
    <r>
      <rPr>
        <b/>
        <sz val="10"/>
        <rFont val="Arial Narrow"/>
        <family val="2"/>
        <charset val="238"/>
      </rPr>
      <t>POZICIJA 3</t>
    </r>
  </si>
  <si>
    <t>2L,18D</t>
  </si>
  <si>
    <t>2L,9D</t>
  </si>
  <si>
    <r>
      <t xml:space="preserve">Dobava i ugradnja unutarnjih jednokrilnih punih zaokretnih vrata s obuhvatnim dovratnikom i glatkim zaokretnim krilom ( prizemlje- unutarnja vrata, ulaz u stare sanitarije). </t>
    </r>
    <r>
      <rPr>
        <b/>
        <sz val="10"/>
        <rFont val="Arial Narrow"/>
        <family val="2"/>
        <charset val="238"/>
      </rPr>
      <t>POZICIJA 5</t>
    </r>
  </si>
  <si>
    <t>Materijal dovratnika: drveni vratni profili sa prekinutim toplinskim mostom
Materijal krila: puni panel obostrano kaširan 
Zvučna izolacija: R'w&gt;35 dB
Završna obrada: drvo, mat
Okov: za zaokretno otvaranje vrata s 3 petlje, cilindrična brava
Kvaka inox satinirano iznutra, izvana kugla inox satinirano</t>
  </si>
  <si>
    <t>6L</t>
  </si>
  <si>
    <r>
      <t xml:space="preserve">Dobava i ugradnja unutarnjih jednokrilnih punih zaokretnih vrata s obuhvatnim dovratnikom i glatkim zaokretnim krilom (1. i 2. kat, kabineti). </t>
    </r>
    <r>
      <rPr>
        <b/>
        <sz val="10"/>
        <rFont val="Arial Narrow"/>
        <family val="2"/>
        <charset val="238"/>
      </rPr>
      <t>POZICIJA 6</t>
    </r>
  </si>
  <si>
    <t>Gabariti : 90 x 210 cm 
Građevinski otvor : 90 x 210 cm
Svijetli otvor : 80 x 205 cm</t>
  </si>
  <si>
    <t>20D, 22L</t>
  </si>
  <si>
    <r>
      <t xml:space="preserve">Pocinčani čelični IPE profili 220 i 120 vezani na uzdužni čelični profil HEA/IPE 220 uz fasadu, dijagonale SHS 80x3, rubni vanjski profil IPE 220, ograda od vertikalnog plosnog pocinčanog željeza 50x50x5 mm na razmaku 12 cm s horizontalnim profilom kao rukohvatom, h=128 cm, hodna ploha aries rešetka postavljena na U profile 50x50x5 mm, čelične sajle h= 350 cm
Gabariti : 1406 x 850 cm
Komada 1, </t>
    </r>
    <r>
      <rPr>
        <b/>
        <sz val="10"/>
        <rFont val="Arial Narrow"/>
        <family val="2"/>
        <charset val="238"/>
      </rPr>
      <t>POZICIJA 1</t>
    </r>
  </si>
  <si>
    <r>
      <t xml:space="preserve">Pocinčani čelični IPE profili 220 i 120 vezani na uzdužni čelični profil HEA/IPE 220 uz fasadu, dijagonale SHS 50x3, rubni vanjski profil IPE 120, ograda od vertikalnih profila plosnog pocinčanog željeza 50x50x5 mm na razmaku 12 cm, rukohvat horizontalni profil, h=128 cm, hodna ploha aries rešetka postavljena na U profile 50x50x5 mm
Gabariti : 1406 x 850 cm                                        Komada 5, </t>
    </r>
    <r>
      <rPr>
        <b/>
        <sz val="10"/>
        <rFont val="Arial Narrow"/>
        <family val="2"/>
        <charset val="238"/>
      </rPr>
      <t>POZICIJA 2</t>
    </r>
  </si>
  <si>
    <r>
      <t xml:space="preserve">Pocinčani čelični IPE profili 220 i 120 vezani na uzdužni čelični profil HEA/IPE 220 uz fasadu, dijagonale SHS 50x3, rubni vanjski profil IPE 120, ograda od vertikalnih profila plosnog pocinčanog željeza 50x50x5 mm na razmaku 12 cm, rukohvat horizontalni profil, h=128 cm, hodna ploha aries rešetka postavljena na U profile 50x50x5 mm; uključen ovjes za ventilacijske kanale prema detalju izvedbenog projekta
Gabariti : 1100 x 83 cm                                       Komada 2 + 2 (zrcalno) = 4, </t>
    </r>
    <r>
      <rPr>
        <b/>
        <sz val="10"/>
        <rFont val="Arial Narrow"/>
        <family val="2"/>
        <charset val="238"/>
      </rPr>
      <t>POZICIJA 3</t>
    </r>
  </si>
  <si>
    <t>Gabariti : 1340 x 570 cm
m2/ mreže: 105</t>
  </si>
  <si>
    <t>m': 1005 +770 + 270 cm</t>
  </si>
  <si>
    <t>Popravak postojeće podne obloge nastupnih ploha stubišta od terazza u uličnoj zgradi. Popravak je prema postojećem uzorku / obradi i detaljima. Stavka uključuje sav potreban materijal do potpune gotovosti poda.</t>
  </si>
  <si>
    <t>OKOLIŠ UKUPNO</t>
  </si>
  <si>
    <t>OPĆE NAPOMENE</t>
  </si>
  <si>
    <t>Jedinične cijene u ovom troškovniku formirane su na osnovi cijena materijala, radne snage, strojeva i ostalih elemenata.</t>
  </si>
  <si>
    <t>One obuhvaćaju sav rad, materijal i organizaciju u cilju izvršenja radova u potpunosti i u skladu s projektom. Nadalje, jedinične cijene za pojedine vrste radova sadrže i sve one posredne troškove, koji nisu iskazani u troškovniku, ali su neminovni za izvršenje radova predviđenih projektom kao što su:</t>
  </si>
  <si>
    <t>- razni radovi u vezi sa organizacijom i uređenjem gradilišta prije početka gradnje,</t>
  </si>
  <si>
    <t>- razni radovi u vezi s uređenjem gradilišta nakon dovršenja objekta kao što su čišćenje i uređenje terena u nožici nasipa na svaku stranu i uz pokose usjeka, uređenje prostora gdje je izvođač imao barake, strojeve, materijal i slično,</t>
  </si>
  <si>
    <t xml:space="preserve"> - svi potrebni odvozi otpadnog materijala uključivo s utovarom i istovarom na gradsku deponiju koju osigurava izvođač radova, te sve takse i pristojbe za deponiranje. </t>
  </si>
  <si>
    <t xml:space="preserve"> - kao i svi ostali posredni i neposredni troškovi koji su potrebni za pravilno   i pravovremeno izvršenje radova.</t>
  </si>
  <si>
    <t xml:space="preserve">U cijenu svake stavke uključeni su bez posebnog naglašavanja i:                                    </t>
  </si>
  <si>
    <t xml:space="preserve"> - dobava potrebnog osnovnog i pomoćnog materijala (ako nije opisana posebnom stavkom), svi potrebni strojevi, alat i pribor, potrebna mehanizacija, opskrba i potrošnja vode i električne energije, skladištenje roba, njegovanje i zaštita ugrađenih materijala od atmosferilija, zaštita i osiguranje izvedenih radova od oštećenja i krađe, zaštita ostalih dijelova građevine od oštećenja prilikom radova i od atmosferilija, troškovi popravka oštećenja zbog nepažnje, održavanje čistoće gradilišta, odnosno potrebno čišćenje prije, u tijeku i po završetku radova, odvozi otpadnog materijala na određeno mjesto na gradilištu s utovarom i istovarom, svi horizontalni i vertikalni prijevozi i nošenja unutar gradilišta, troškovi radne snage, potrebna pomoćna radna skela ili nogari, troškovi zaštite na radu, troškovi atesta, troškovi pristojbi za zauzeće javne površine, troškovi izrade operativnog i terminskog plana izvođenja radova, troškovi ograđivanja i označavanja gradilišta na propisani način, troškovi izmjere za potrebe izvedbe i obračuna radova,  obilježavanje kota i održavanje oznaka</t>
  </si>
  <si>
    <t xml:space="preserve"> -  sav potreban rad, oprema, materijal i transporti potrebni za potpuno dovršenje stavke.</t>
  </si>
  <si>
    <t xml:space="preserve">Količina radova koje se nakon dovršenja objekta ne mogu provjeriti izmjerom, upisuju se u građevinski dnevnik ili knjigu. </t>
  </si>
  <si>
    <t>Nadzorni inženjer i izvođač potvrđuje upisane količine i podatke svojim potpisom.</t>
  </si>
  <si>
    <t xml:space="preserve">Eventualno potrebne promjene, izmjene i dopune projekta donosit će sporazumno projektant, nadzorni inženjer i izvoðač radova. </t>
  </si>
  <si>
    <t>Promjene moraju biti upisane u građevinski dnevnik ili izrađeni posebni dijelovi nacrta i ovjereni potpisom projektanta, nadzornog inženjera ili odlukom koju je investitor na neki drugi način odobrio.</t>
  </si>
  <si>
    <t xml:space="preserve">Za vrijeme izvođenja radova izvođač je dužan osigurati nesmetan promet na postojećim prometnicama i prilaznim putevima i regulirati ga odgovarajućim prometnim znacima. </t>
  </si>
  <si>
    <t>Više radnje i manje radnje po ugovorenim stavkama zaračunat će se po istim cijenama.</t>
  </si>
  <si>
    <t>Provjeriti postojanje komunalnih instalacija i ista zaštititi po uputama vlasnika.</t>
  </si>
  <si>
    <t xml:space="preserve">Izvoditelj je dužan prije počeka radova obvijestiti sve vlasnike i korisnike komunalnih instalacija vezanih uz objekt i s time upoznati  nadzornog inženjera. </t>
  </si>
  <si>
    <t>Izvođač je dužan po završetku radova predati naručitelju građevinu i okolni teren očišćen od šute i otpadnog materijala preostalog od njega ili njegovih kooperanata.</t>
  </si>
  <si>
    <t>Jedinične cijene su fiksne i ne mogu se mijenjati. Jedinične cijene primjenjivat će se bez obzira na postotak odstupanja od iskazanih količina u troškovniku.</t>
  </si>
  <si>
    <t xml:space="preserve">Obračun radova vrši se kako je navedeno u stavci i po Prosječnim normama u građevinarstvu. Radovi će se obračunati prema izmjeri u naravi bez obzira na količine upisane u troškovniku, uz primjenu jediničnih cijena. </t>
  </si>
  <si>
    <t>Davanjem ponude izvođač se obvezuje pravovremeno nabaviti sav materijal opisan u pojedinim stavkama troškovnika.</t>
  </si>
  <si>
    <t>Ako opis koje stavke dovodi u sumnju, izvođač treba na vrijeme prije predaje ponude za ugovaranje radova tražiti objašnjenje projektanta.</t>
  </si>
  <si>
    <t>Dužnost je izvođača upozoriti projektanta i nadzornog inženjera na uočene nedostatke u dokumentaciji i zatražiti pojašnjenje za sve nejasnoće.</t>
  </si>
  <si>
    <t xml:space="preserve"> Izvedeni radovi moraju u cijelosti odgovarati projektu i opisima, a u  tu svrhu investitor ima pravo prije početka radova od izvođača zatražiti uzorke materijala koji  će se čuvati u upravi gradilišta. Izvedeni radovi moraju u cijelosti odgovarati odabranom uzorku.</t>
  </si>
  <si>
    <t>Ukoliko investitor odluči da se neki rad neće izvoditi i o tome pravovremeno obavijesti izvođača, izvođač nema pravo na odštetu.</t>
  </si>
  <si>
    <t>Sve mjere u nacrtima prije izvedbe treba provjeriti u naravi.</t>
  </si>
  <si>
    <t>Izvođač radova garantira za kvalitetu izvedenih radova,  ugrađenih materijala i montiranih konstrukcija, a sve u skladu s projektom, ugovornim troškovnikom, važećim zakonima i propisima.</t>
  </si>
  <si>
    <t xml:space="preserve">Ukoliko postoji potreba za izmjenom materijala ili načina izvedbe, one se moraju izvršiti isključivo pisanim dogovorom s  projektantom i nadzornim inženjerom. Sve više radnje koje neće biti na taj način utvrđene, neće se priznati u obračunu. </t>
  </si>
  <si>
    <t>Svi nekvalitetno izvedeni radovi moraju se otkloniti i zamijeniti ispravnima.</t>
  </si>
  <si>
    <t xml:space="preserve">Sve štete učinjene prigodom rada na vlastitim ili tuđim radovima imaju se otkloniti na račun počinitelja. </t>
  </si>
  <si>
    <t>Ovi opći uvjeti, sastavni su i neotuđivi dio troškovnika.</t>
  </si>
  <si>
    <t xml:space="preserve">Primopredaju gradilišta obaviti nakon zajedničke procjene stanja stabilnosti od strane svih sudionika vizuelnim pregledom i moguće postojećom dokumentacijom o do sada izvedenim ispitivanjima i radovima. </t>
  </si>
  <si>
    <t>I.   PRIPREMNI RADOVI</t>
  </si>
  <si>
    <t>ZASJECANJE POSTOJEĆEG ASFALTA</t>
  </si>
  <si>
    <t>Ova stavka obuhvaća zasjecanje postojećeg asfalta na mjestima kontakta starog i novog kolnika, zajedno sa nabavom, dopremom i ugradnjom polimerizirane brtvene trake 4*1 cm. Stavkom su obuhvaćeni slijedeći radovi:
- pravilno zasjecanje postojećeg asfalta
- utovar, prijevoz, istovar, razastiranje i ugradnja na deponiji koji osigurava izvođač radova
- nabava, doprema i ugradnja polimerizirane brtvene trake dimenzija 4*1 cm na bazi plimernom modificiranog bitumena, na kontaktima starog i novog kolnika. Brtvenu traku treba ugraditi u potpunosti u skladu sa tehnologijom proizvođača.
Obračun po m ugrađene brtvene trake odnosno zasječenog asfalta.</t>
  </si>
  <si>
    <t>RUŠENJE POSTOJEĆIH ASFALTNIH SLOJEVA KOLNIKA</t>
  </si>
  <si>
    <t xml:space="preserve">Obračun po m2 srušenog asfaltnog sloja </t>
  </si>
  <si>
    <t>X.</t>
  </si>
  <si>
    <t>Dobava materijala te postava sintetske hidroizolacijske TPO (1000 kg/m3) na dno sprinkler bazena. Obračun po m2 izvedene hidroizolacije.</t>
  </si>
  <si>
    <t>UNUTARNJA ALUMINIJSKA STOLARIJA</t>
  </si>
  <si>
    <r>
      <t xml:space="preserve">Dobava materijala te postava vertikalne polimerbitumenske hidroizolacijske trake </t>
    </r>
    <r>
      <rPr>
        <b/>
        <sz val="10"/>
        <rFont val="Arial Narrow"/>
        <family val="2"/>
        <charset val="238"/>
      </rPr>
      <t>vanjskih zidova - podnožje</t>
    </r>
    <r>
      <rPr>
        <sz val="10"/>
        <rFont val="Arial Narrow"/>
        <family val="2"/>
        <charset val="238"/>
      </rPr>
      <t xml:space="preserve"> za zavarivanje u dva sloja, punoplošno ljepljene na hladni bitumenski prednamaz /1000 kg/m3),  ili sintetska UV stabilna hidroizolacijska traka (TPO ili slično), trake mehanički učvršćene na podlogu na podložnom filcu (200 g/m2). Obračun po m2 izvedene vertikalne hidroizolacije.</t>
    </r>
  </si>
  <si>
    <t xml:space="preserve">Dobava, izrada i montaža zavojitog čeličnog stubišta. U stavku su uključeni radionički nacrti i izvedbeni projekt konstrukcije sa detaljima koje je potrebno izraditi, a koji ulaze u cijenu izvedbe. Izvedbeni projekt konstrukcije i radioničke nacrte obavezno dostaviti projektantu na ovjeru, statičaru na uvid te ishoditi suglasnost od revidenta.Kompletno sve montirano, zaštićeno temeljnom bojom i ličeno u boji po izboru projektanta. Obračun po  komplet izvedene čelične konstrukcije.                                                                          Tetiva zavojito plosno željezo d=1 cm, hmin=24 cm, sidrene u podlogu i stropne ploče prema detalju, nagazne plohe i čela kontinuirani čelični lim d=0.5 cm, međusobno varen, sve zavareno na vanjsku i unutarnju tetivu, laserski bušen prema uzorku, nastupi protuklizno obrađeni, ograda h=100 cm od hodne plohe, vertikale od plosnog željeza 50x5 mm, svakih 12 cm, varene s vanjske strane vanjske tetive, rukohvat horizontalno plosno željezo 50x5 mm  </t>
  </si>
  <si>
    <t>Dobava, izrada i montaža vanjske ograde - prizemlje, šlic bočno, spoj glavne zgrade s dvorišnom.</t>
  </si>
  <si>
    <t>VANJSKA ograda od vertikalnih i horizontalnih profila plosnog pocinčanog željeza 50x5 mm na razmaku 12 cm.
Zavareno na čelični IPE profil 220, sidrena i vezana na bočne strane u IPE 220, širina ograde prema širini pripadajuće aluminijske stavke
prozora / stijene.
Rukohvat i donji horizontalni profil, 50x5 mm.
h=98 cm, visina od gotovog unutarnjeg poda 120 cm Gabariti : 171 x 98 cm</t>
  </si>
  <si>
    <t>Dobava, izrada i montaža ograde novog stubišta, nastavak postojećeg stubišta, 5. kat, prema krovu. U stavku je  uključena izrada radioničkih nacrta sa detaljima koje je potrebno izraditi, a koji ulaze u cijenu izvedbe. Radioničke nacrte obavezno dostaviti projektantu na ovjeru.Kompletno sve montirano, zaštićeno temeljnom bojom i ličeno u boji po izboru projektanta. Obračun po  komplet izvedene ograde.                                                                          INTERIJERSKA OGRADA STUBIŠTA - sve prema postojećoj ogradi postojećeg stubišta
Materijal: čelične cijevi ∅2cm (ličene, crno) na razmaku svakih 15 cm, cijevi visine 95 cm.
Pričvršćenje profila za betonsku ploču prema detalju, ukupna visina ograde 100 cm. 
Rukohvat: 5 cm, Čelik + puno drvo, hrast, imitacija drvenog rukohvata postojećeg stubišta.</t>
  </si>
  <si>
    <t xml:space="preserve">U stavku je  uključena izrada radioničkih nacrta sa detaljima koje je potrebno izraditi, a koji ulaze u cijenu izvedbe. Radioničke nacrte obavezno dostaviti projektantu na ovjeru.Kompletno sve montirano, zaštićeno temeljnom bojom i ličeno u boji po izboru projektanta. Obračun po  komplet izvedene ograde.     </t>
  </si>
  <si>
    <t>Dobava, izrada i montaža vanjske ograde -prizemlje, biblioteka i hodnik ispred biblioteke, sjever i jug.</t>
  </si>
  <si>
    <t>VANJSKA ograda od vertikalnihi horizontalnih profila plosnog pocinčanog željeza 50x5 mm na razmaku 12 cm.
Zavareno na čelični IPE profil 10x10 cm, sidrena i vezana na bočne strane u ab zid, širina ograde prema širini pripadajuće aluminijske stavke prozora / stijene.
Rukohvat i donji pojas horizontalni profil, 50x5 mm.
Ukupna h=120 cm.
Gabariti :  553 x 120 cm</t>
  </si>
  <si>
    <r>
      <t xml:space="preserve">Komada 2, </t>
    </r>
    <r>
      <rPr>
        <b/>
        <sz val="10"/>
        <rFont val="Arial Narrow"/>
        <family val="2"/>
        <charset val="238"/>
      </rPr>
      <t>POZICIJA 14</t>
    </r>
  </si>
  <si>
    <t>Dobava, izrada i montaža vanjske ograde - podest stubišta 5. kata .</t>
  </si>
  <si>
    <t>VANJSKA ograda od vertikalnih profila plosnog pocinčanog željeza 50x5 mm na razmaku 12 cm.
Sidrena i vezana na bočne strane u ab zid, širina ograde prema širini pripadajuće aluminijske stavke prozora / stijene.
Rukohvat i donji pojas horizontalni profil, 50x5 mm.
Ukupna h=60 cm.
Gabariti :  255 x 60 cm</t>
  </si>
  <si>
    <r>
      <t xml:space="preserve">Komada 2, </t>
    </r>
    <r>
      <rPr>
        <b/>
        <sz val="10"/>
        <rFont val="Arial Narrow"/>
        <family val="2"/>
        <charset val="238"/>
      </rPr>
      <t>POZICIJA 15</t>
    </r>
  </si>
  <si>
    <t>Dobava, donos i ugradba plinotjesnog poklopca na ulaz u spremnik vode za sprinkler instalacije. U stavku ulazi i obrada ulaza u spremnik za ugradnju plinotjesnog poklopca. Obračun po komadu kompletno izvedeno sa svim potrebnim materijalima i radovima do potpune gotovosti.</t>
  </si>
  <si>
    <t>Ova stavka obuhvaća rušenje postojećih asfaltnih slojeva kolnika i pješačkih staza  (AB i CNS), prosječne debljine 12-22 cm. Postojeće  konstrukcije treba rušiti tako da teren nakon rušenja bude sposoban za funkcionalnu uporabu, koja se predviđa projektom, odnosno prema zahtjevu nadzornog inženjera.Rušenje treba obaviti posebno pažljivo da se ne bi oštetila metalna kućišta zatvarača, hidranti, betonska okna izvedena u kolniku. Radove uskladiti sa odabranom tehnologijom radova na instalacijama, te upisom nadzornog inženjera u građevinski dnevnik. U jediničnoj cijeni stavke obuhvaćen je utovar, prijevoz, istovar, razastiranje i ugradnja na deponiji koju osigurava izvođač.</t>
  </si>
  <si>
    <t xml:space="preserve">RUŠENJE BETONA (parapeti, ploče, temelji, potporni zidovi i dr.). </t>
  </si>
  <si>
    <t>Stavka obuhvaća : 
- rušenje raznih betonskih, armirano-betonskih ili kamenih komada  
- utovar, istovar i prijevoz neupotrebljenog materijala   na deponij koji osigurava izvođač
- razastiranje istovarenog materijala. 
Obračun radova po m3.</t>
  </si>
  <si>
    <t>ISKOP I UKLANJANJE ZEMLJANOG  MATERIJALA</t>
  </si>
  <si>
    <t xml:space="preserve">Iskop i uklanjanje zemljanog materijala C kategorije nakon prethodnog uklanjanja asfaltnih i betonskih dijelova kolničke konstrukcije u zoni  kolnika do dubine 0,7 m računajući od kote nivelete postojećeg kolnika (st. 2.3. OTU, HRN U.E1.010). Rad obuhvaća široke iskope predviđene projektom </t>
  </si>
  <si>
    <t>osiguranja psotojećih objekata i komunikacija. Široki iskop treba obavljati upotrebom odgovarajuće mehanizacije, a ručni rad treba ograničiti na neophodni minimum. Sve iskope treba urediti prema karakterističnim profilima, predviđenim kotama i nagibima iz projekta, odnosno prema zahtjevu nadzornog inženjera. Naročitu pažnju teba posvetiti iskopu oko postojećih instalacija. U jediničnoj cijeni stavke obuhvaćen je utovar, prijevoz, istovar, razastiranje i ugradnja na deponiji prema “Uputstvima” iz Knjige I, str.26. Predviđa se 20% ručnog iskopa i 80% strojnog iskopa.</t>
  </si>
  <si>
    <t xml:space="preserve"> - iskop i odvoz na deponij na udaljenost do 20 km.</t>
  </si>
  <si>
    <t>UREĐENJE POSTELJICE</t>
  </si>
  <si>
    <t>Stavkom je predviđeno uređenje i zaštita posteljice do izrade nasipa ili tamponskog sloja. Stavkom su obuhvaćeni slijedeći radovi:</t>
  </si>
  <si>
    <t xml:space="preserve"> - planiranje posteljice na projektom predviđene kote,</t>
  </si>
  <si>
    <t>- rješenje odvodnje posteljice,</t>
  </si>
  <si>
    <t xml:space="preserve">IZRADA DONJEG NOSIVOG SLOJA </t>
  </si>
  <si>
    <t>Izradi donjeg nosivog sloja može se pristupiti nakon propisno izvedene, ispitane i  po nadzornom inženjeru preuzetoj posteljici.</t>
  </si>
  <si>
    <t>Za izradu ovog sloja mogu se upotrijebiti šljunčani ili drobljeni kameni materijali kao i mješavina.</t>
  </si>
  <si>
    <t>Modul stišljivosti na donjem nosivom sloju treba biti:</t>
  </si>
  <si>
    <t>-  kolnik  Ms= 80 MN/m2</t>
  </si>
  <si>
    <t>- parkir., pj. hodnik Ms=60 MN/m2</t>
  </si>
  <si>
    <t>Ova stavka obuhvaća:</t>
  </si>
  <si>
    <t>- pribavljanje atesta za materijal prije početka radova,</t>
  </si>
  <si>
    <t>- dobavu, dovoz i istovar materijala,</t>
  </si>
  <si>
    <t>- ugradbu materijala, zbijanje i planiranje,</t>
  </si>
  <si>
    <t>- kontrolu ravnina i visina ugrađevnog sloja,</t>
  </si>
  <si>
    <t>- sva tekuća i kontrolna ispitivanja uz ispostavu atesta za dokaz kvalitete ugrađenog sloja.</t>
  </si>
  <si>
    <t>IZVEDBA ZAVRŠNOG SLOJA BETONSKIM OPLOČNICIMA</t>
  </si>
  <si>
    <t>Završni sloj od betonskih ploča izvodi se na podlozi od tampona . Postava istih vrši se na sloj smjese pijeska i cementa omjera smjese 3:1, debljine min. 5 cm. Sastavci se zapunjavaju pijeskom i fugiraju se cementnim mortom.</t>
  </si>
  <si>
    <t>Ova stavka obuhvaća slijedeće radove:</t>
  </si>
  <si>
    <t>- dobavu betonskih opločnika  sa svim prijenosima i prijevozima (vrstu i kvalitetu propisuje projektant),</t>
  </si>
  <si>
    <t>- dobavu i razastiranje sloja pijeska i cementa sa svim prijenosima,</t>
  </si>
  <si>
    <t>- polaganje betonskih opločnika sa zapunjavanjem fuga,</t>
  </si>
  <si>
    <t>- pribavljanje atesta.</t>
  </si>
  <si>
    <t>Obuhvaćen je sav materijal, rad i alat na izradi sloja kao i sva potrebna tekuća i kontrolna ispitivanja s izradom atesta za dokaz kvalitete ugrađenog sloja.</t>
  </si>
  <si>
    <t>Obračun po m2  izvedene površine</t>
  </si>
  <si>
    <t>- betonski opločnici - pješačka staza      d=8,0 cm</t>
  </si>
  <si>
    <t>RUŠENJE POSTOJEĆIH BETONSKIH RUBNJAKA KOMPLET S PODLOGOM</t>
  </si>
  <si>
    <t xml:space="preserve">   </t>
  </si>
  <si>
    <t xml:space="preserve">    Ovom stavkom je obuhvaćeno rušenje velikog betonskog rubnjaka, ugrađenog u betonsku posteljicu.
Stavkom su obuhvaćeni slijedeći radovi:
- ručni iskop uz postojeće rubnjake,
- pažljivo rušenje postojećih rubnjaka,
- rušenje postojećeg betonskog temelja rubnjaka kompresorima,
- utovar, prijevoz, istovar, razastiranje i ugradnja viška zemlje od iskopa, svih betona i rubnjaka na deponiji koju osigurava izvođač radova.
- svi pripremni i pomoćni radovi, alati i materijali.
Obračun po m' izvađenih rubnjaka </t>
  </si>
  <si>
    <t xml:space="preserve"> - betonski rubnjak 18/24 </t>
  </si>
  <si>
    <t xml:space="preserve"> -pješačke površine       d=40 cm </t>
  </si>
  <si>
    <t xml:space="preserve"> -kolnik i parkiralište       d=40 cm </t>
  </si>
  <si>
    <t>BITUMENSKI MEĐUSLOJ ZA SLJEPLJIVANJE ASFALTNIH SLOJEVA</t>
  </si>
  <si>
    <t>Bitumenski međusloj za međusobno sljepljivanje asfaltnih slojeva jest tanki sloj bitumena dobiven od bitumenske emulzije ili vrućeg bitumena prskanjem. Izvodi se u okviru pripreme podloga za izvedbu asfaltnih slojeva kolničke konstrukcije.</t>
  </si>
  <si>
    <t>Kakvoća bitumenske emulzije mora odgovarati zahtjevima danim u potpoglavlju 6-00.2.8 OTU-a.</t>
  </si>
  <si>
    <t>Sloj izrađen na bazi bitumenskih veziva treba poprskati bitumenskom emulzijom u količini od 0,15 do 0,35 kg/m2, što ovisi o onečišćenosti i istrošenosti podloge.</t>
  </si>
  <si>
    <t>Podloga se umjesto bitumenskom emulzijom može prskati i vrućim bitumenom u količini od 0,1 do 0,2 kg/m2.</t>
  </si>
  <si>
    <t>Tijekom izvedbe asfaltnih slojeva kolničke konstrukcije, izvođač mora provoditi tekuća ispitivanja bitumenske emulzije sukladno potpoglavlju 6-00.4.2.1 OTU-a, te kontrolna ispitivanja bitumenske emulzije sukladno potpoglavlju 6-00.4.2.2, OTU-a.</t>
  </si>
  <si>
    <t>Prskanje bitumenskom emulzijom asfaltnih slojeva konstrukcije mjeri se četvornim metrima stvarno poprskane površine sukladno detaljima iz projekta i obračunava se u četvornim metrima poprskane površine.</t>
  </si>
  <si>
    <t>U cijeni su sadržani svi troškovi nabave materijala, prijevoz, oprema i sve ostalo što je potrebno za izvođenje radova.</t>
  </si>
  <si>
    <t>- bitumenska emulzija za sljepljivanje slojeva</t>
  </si>
  <si>
    <t xml:space="preserve">IZVEDBA BNS-a  </t>
  </si>
  <si>
    <t>Izvedbi donjeg nosivog sloja može se prići nakon ispitanog i po nadzornom inženjeru preuzetom donjem osivom sloju tampona.</t>
  </si>
  <si>
    <t>- dobavu i dopremu asfaltne mješavine,</t>
  </si>
  <si>
    <t>- čišćenje i prskanje podloge za BNS,</t>
  </si>
  <si>
    <t>- razastiranje, valjanje i njega BNS-a.</t>
  </si>
  <si>
    <t>-  kolnik  i parkiralište        AC 22 base d=8,0 cm</t>
  </si>
  <si>
    <t xml:space="preserve">IZVEDBA ZAVRŠNOG SLOJA  OD ASFALTBETONA </t>
  </si>
  <si>
    <t>Izradi ovog sloja može se prići nakon propisno izvedenog i po nadzornom inženjeru preuzetom BNS-u ili veznom sloju.</t>
  </si>
  <si>
    <t>Ova stavka obuhvaća:
- dobavu i dopremu asfaltne mješavine,
- čišćenje i prskanje podloge za asfaltbeton,
- razastiranje, valjanje i njega asfaltbetona.</t>
  </si>
  <si>
    <t>Obračun po m2 ugrađenog sloja.</t>
  </si>
  <si>
    <t>-  kolnik i parkiralište   AC11 surf  = 5 cm</t>
  </si>
  <si>
    <t xml:space="preserve"> IZVEDBA KOLNIČKIH RUBNJAKA</t>
  </si>
  <si>
    <t>- dobavu gotovih betonskih rubnjaka C30/37, te razvoz rubnjaka po gradilištu,</t>
  </si>
  <si>
    <t>- pripremu podloge, čišćenje kod podloge od cementne stabilizacije, otkop ili nasipavanje sa nabijanjem kod podloge od kamena,</t>
  </si>
  <si>
    <t>- izrada i ugradnja betona C12/15 podloge i zaloge,</t>
  </si>
  <si>
    <t>- polaganje rubnjaka u beton po pravcu i niveleti sa razmakom (spojnicom) do 1 cm,</t>
  </si>
  <si>
    <t>- svi prijevozi i prijenosi betona i pomoćnog materijala,</t>
  </si>
  <si>
    <t>- zalijevanje spojnica cementnim mortom omjera 1:4,</t>
  </si>
  <si>
    <t>- njega betona,</t>
  </si>
  <si>
    <t>- ispitivanje kvalitete rubnjaka sa pribavljanjem atesta.</t>
  </si>
  <si>
    <t>- izrada upuštenog rubnjaka izvodi se okretanjem cestovnog rubnjaka,</t>
  </si>
  <si>
    <t>Obračun po m’ ugrađenog rubnjaka.</t>
  </si>
  <si>
    <t xml:space="preserve"> - cestovni rubnjaci   18/24 x 100 cm m’</t>
  </si>
  <si>
    <t>Ova stavka obuhvaća:
- pribavljanje atesta za ugrađene materijale                                      - planiranje i poravnjanje eventualnih neravnina na temeljnom tlu
- dobava, dovoz i istovar geotekstila (300 g/m2)
- ugradbu, uključivo spajanje  preklapanjem ili šivanjem. Preklapanje treba izvesti u smjeru nasipanja materijala. Dužina preklopa treba iznositi min. 50cm za netkani i 80 cm za tkani geotekstil i posebno se ne obračunava.  
- sva tekuća i kontrolna ispitivanja sa izradom atesta za dokaz kvalitete ugrađenog sloja</t>
  </si>
  <si>
    <t>Geotekstil se ugrađuje u dva sloja, prvi sloj se ugrađuje na posteljicu, a drugi sloj između  filterskog sloja i sloja sječke.</t>
  </si>
  <si>
    <t>Obračun po m2 obrađene površine .</t>
  </si>
  <si>
    <t>- geotekstil</t>
  </si>
  <si>
    <t xml:space="preserve">Stavkom su obuhvaćeni dobava i doprema materijala i svi radovi na niveliranju postojećih šahtova ee mreže u skladu sa novom visinom prometnice. </t>
  </si>
  <si>
    <t>Potrebno je demontirati postojeće poklopce, nove za tip opterečenja D400 ugraditi na novu visinu, odnosno ugradnja postojećeg poklopca ako zadovoljava uvjete ugradnje.</t>
  </si>
  <si>
    <t>Svi radovi moraju biti izvedeni prema niveletama i u skladu s projektom, propisima, programom kontrole i osiguranja kakvoće, projektom organizacije građenja, zahtjevima nadzornog inženjera i općim tehničkim uvjetima.</t>
  </si>
  <si>
    <t>Materijali za izradu moraju zadovoljavati važećim standardima.</t>
  </si>
  <si>
    <t>Rad se obračunava po komadu stvarno deniveliranog poklopca, a plaća prema ugovorenim cijenama.</t>
  </si>
  <si>
    <t>-nivelacija postojećih šahtova s  novim poklopcem za opterečenje D400i pripadajućim okvirom.</t>
  </si>
  <si>
    <t>A) KOLNI PROLAZI</t>
  </si>
  <si>
    <t>B) SJEVERNO DVORIŠTE</t>
  </si>
  <si>
    <r>
      <rPr>
        <b/>
        <sz val="10"/>
        <rFont val="Arial Narrow"/>
        <family val="2"/>
        <charset val="238"/>
      </rPr>
      <t xml:space="preserve">RUŠENJE BETONA </t>
    </r>
    <r>
      <rPr>
        <sz val="10"/>
        <rFont val="Arial Narrow"/>
        <family val="2"/>
        <charset val="238"/>
      </rPr>
      <t xml:space="preserve">(parapeti, ploče, temelji, potporni zidovi i dr.). </t>
    </r>
  </si>
  <si>
    <r>
      <t>ili zahtjevom nadzornog inženjera u materijalu C kategorije, s odvozom materijala na deponiju, radove na čišćenju pokosa, te planiranje iskopanih površina i komprimiranje zdravice posteljice na zbijenost Me = 20 MN/m</t>
    </r>
    <r>
      <rPr>
        <vertAlign val="superscript"/>
        <sz val="10"/>
        <rFont val="Arial Narrow"/>
        <family val="2"/>
        <charset val="238"/>
      </rPr>
      <t>2</t>
    </r>
    <r>
      <rPr>
        <sz val="10"/>
        <rFont val="Arial Narrow"/>
        <family val="2"/>
        <charset val="238"/>
      </rPr>
      <t>. Pri izradi iskopa treba provesti sve mjere sigurnosti na radu i sva potrebna</t>
    </r>
  </si>
  <si>
    <t>osiguranja postojećih objekata i komunikacija. Široki iskop treba obavljati upotrebom odgovarajuće mehanizacije, a ručni rad treba ograničiti na neophodni minimum. Sve iskope treba urediti prema karakterističnim profilima, predviđenim kotama i nagibima iz projekta, odnosno prema zahtjevu nadzornog inženjera. Naročitu pažnju teba posvetiti iskopu oko postojećih instalacija. U jediničnoj cijeni stavke obuhvaćen je utovar, prijevoz, istovar, razastiranje i ugradnja na deponiji prema “Uputstvima” iz Knjige I, str.26. Predviđa se 20% ručnog iskopa i 80% strojnog iskopa.</t>
  </si>
  <si>
    <r>
      <t>Obračunato u m</t>
    </r>
    <r>
      <rPr>
        <vertAlign val="superscript"/>
        <sz val="10"/>
        <rFont val="Arial Narrow"/>
        <family val="2"/>
        <charset val="238"/>
      </rPr>
      <t>3</t>
    </r>
    <r>
      <rPr>
        <sz val="10"/>
        <rFont val="Arial Narrow"/>
        <family val="2"/>
        <charset val="238"/>
      </rPr>
      <t xml:space="preserve"> stvarno iskopanog i uklonjenog materijala mjereno u sraslom stanju uz prosječnu cijenu bez obzira na stvarni udio ručnog i strojnog iskopa prema OTU 2-02.</t>
    </r>
  </si>
  <si>
    <r>
      <t>Obračun po m</t>
    </r>
    <r>
      <rPr>
        <vertAlign val="superscript"/>
        <sz val="10"/>
        <rFont val="Arial"/>
        <family val="2"/>
        <charset val="238"/>
      </rPr>
      <t>2</t>
    </r>
    <r>
      <rPr>
        <sz val="10"/>
        <rFont val="Arial"/>
        <family val="2"/>
        <charset val="238"/>
      </rPr>
      <t xml:space="preserve"> </t>
    </r>
    <r>
      <rPr>
        <sz val="10"/>
        <rFont val="Arial Narrow"/>
        <family val="2"/>
        <charset val="238"/>
      </rPr>
      <t>uređene posteljice.</t>
    </r>
  </si>
  <si>
    <t>­planiranje posteljice na projektom predviđene kote,</t>
  </si>
  <si>
    <t>­rješenje odvodnje posteljice,</t>
  </si>
  <si>
    <t>­sabijanje posteljice tako da se postigne zbijenost od 100% prema standardnom Proctorovom postupku, odnosno Ms = 25 MN/m2 za kamene materijale mjereno kružnom pločom r =30 cm pri optimalnoj vlažnosti materijala. U cijenu stavke su uključeni svi pripremni i pomoćni radovi, alati i materijali.</t>
  </si>
  <si>
    <r>
      <t>Obračun po m</t>
    </r>
    <r>
      <rPr>
        <vertAlign val="superscript"/>
        <sz val="10"/>
        <rFont val="Arial"/>
        <family val="2"/>
        <charset val="238"/>
      </rPr>
      <t>3</t>
    </r>
    <r>
      <rPr>
        <sz val="10"/>
        <rFont val="Arial"/>
        <family val="2"/>
        <charset val="238"/>
      </rPr>
      <t xml:space="preserve"> </t>
    </r>
    <r>
      <rPr>
        <sz val="10"/>
        <rFont val="Arial Narrow"/>
        <family val="2"/>
        <charset val="238"/>
      </rPr>
      <t>ugrađenog sloja.</t>
    </r>
  </si>
  <si>
    <t>NIVELACIJA POSTOJEĆIH ŠAHTOVA</t>
  </si>
  <si>
    <t>C) JUŽNO DVORIŠTE</t>
  </si>
  <si>
    <t>Nivelacija postojećih šahtova s  novim poklopcem za opterečenje D400 s pripadajućim okvirom.</t>
  </si>
  <si>
    <t>NAPOMENA: Nacrti Glavnog projekta rekonstrukcije i cjelovite obnove zgrade Fakulteta političkih znanosti i prateći troškovnik su jedinstvena dokumentacija za provedbu javne nabave za izvođenje zgrade te u slučaju nesuglasja projekta i troškovnika vlada pravilo na strani viška! Nudi se sve što je projektirano i navedeno u projektu i/li troškovniku.</t>
  </si>
  <si>
    <r>
      <t>­sabijanje posteljice tako da se postigne zbijenost od 100% prema standardnom Proctorovom postupku, odnosno Ms = 25 MN/m</t>
    </r>
    <r>
      <rPr>
        <vertAlign val="superscript"/>
        <sz val="10"/>
        <rFont val="Arial Narrow"/>
        <family val="2"/>
        <charset val="238"/>
      </rPr>
      <t>2</t>
    </r>
    <r>
      <rPr>
        <sz val="10"/>
        <rFont val="Arial Narrow"/>
        <family val="2"/>
        <charset val="238"/>
      </rPr>
      <t xml:space="preserve"> za kamene materijale mjereno kružnom pločom r =30 cm pri optimalnoj vlažnosti materijala. U cijenu stavke su uključeni svi pripremni i pomoćni radovi, alati i materijali.</t>
    </r>
  </si>
  <si>
    <r>
      <t>Obračun po m</t>
    </r>
    <r>
      <rPr>
        <vertAlign val="superscript"/>
        <sz val="10"/>
        <rFont val="Arial Narrow"/>
        <family val="2"/>
        <charset val="238"/>
      </rPr>
      <t>2</t>
    </r>
    <r>
      <rPr>
        <sz val="10"/>
        <rFont val="Arial Narrow"/>
        <family val="2"/>
        <charset val="238"/>
      </rPr>
      <t xml:space="preserve"> uređene posteljice.</t>
    </r>
  </si>
  <si>
    <r>
      <t>Obračun po m</t>
    </r>
    <r>
      <rPr>
        <vertAlign val="superscript"/>
        <sz val="10"/>
        <rFont val="Arial Narrow"/>
        <family val="2"/>
        <charset val="238"/>
      </rPr>
      <t>3</t>
    </r>
    <r>
      <rPr>
        <sz val="10"/>
        <rFont val="Arial Narrow"/>
        <family val="2"/>
        <charset val="238"/>
      </rPr>
      <t xml:space="preserve"> ugrađenog sloja.</t>
    </r>
  </si>
  <si>
    <r>
      <t>Obračun po m</t>
    </r>
    <r>
      <rPr>
        <vertAlign val="superscript"/>
        <sz val="10"/>
        <rFont val="Arial Narrow"/>
        <family val="2"/>
        <charset val="238"/>
      </rPr>
      <t>2</t>
    </r>
    <r>
      <rPr>
        <sz val="10"/>
        <rFont val="Arial Narrow"/>
        <family val="2"/>
        <charset val="238"/>
      </rPr>
      <t xml:space="preserve"> ugrađenog sloja.</t>
    </r>
  </si>
  <si>
    <t>D) KRAJOBRAZNO UREĐENJE</t>
  </si>
  <si>
    <t>E) URBANA OPREMA</t>
  </si>
  <si>
    <t>Konstrukcija: Cinčani čelik u boji antracit (RAL 7016, odnosno druga boja po izboru) ili inox AISI 304/316.</t>
  </si>
  <si>
    <t>Materijal: cinčani čelik u boji antracit (RAL 7016, odnosno druga boja po izboru) ili inox AISI 304/316</t>
  </si>
  <si>
    <t>Dimenzije: 470 x 430 x 2000mm (standardno 5 mjesta)</t>
  </si>
  <si>
    <t>Dobava i postava bitumenskog namaza (1000 kg/m3). Obračun po m2 komplet izvedenog namaza do potpune gotovosti.</t>
  </si>
  <si>
    <t>Dobava i postava bitumenske trake s kartonskim uloškom (1000 kg/m3). Obračun po m2 komplet izvedene bitumenske trake do potpune gotovosti.</t>
  </si>
  <si>
    <t>Građevina:</t>
  </si>
  <si>
    <t xml:space="preserve">Izvedba zaštite postojećih podnih površina od oštećivanja kod izvođenja građevinskih radova. Zaštita se izvodi od dasaka d=2,4 mm ispod kojih se postavlja geotekstil. U cijenu je uključen sav potreban rad i materijal. Obračun po m2. </t>
  </si>
  <si>
    <t>Dobava materijala te izrada plivajućeg armiranog cementnog estriha  prizemlja debljine od 4 -7,5 cm ovisno o prostoriji.  Estrih se postavlja preko elastificiranog ekspandiranog polistirena.  Armirati Q- mrežom ili rabicom. Obavezno uz zidove postaviti trake ekspandiranog polistirena debljine 1 cm, visine estriha, kako bi se postigao efekt «plivajućeg poda». Pe folija uključena u stavku. Obračun po komplet m2.</t>
  </si>
  <si>
    <t>Dobava materijala te izrada plivajućeg armiranog cementnog estriha debljine 4 -7,5 cm ovisno o prostoriji  od 1. - 5. kata. Estrih se postavlja preko elastificiranog ekspandiranog polistirena.  Armirati Q- mrežom ili rabicom. Obavezno uz zidove postaviti trake ekspandiranog polistirena debljine 1 cm, visine estriha, kako bi se postigao efekt «plivajućeg poda». Pe folija uključena u stavku. Obračun po komplet m2.</t>
  </si>
  <si>
    <t>Dobava materijala te izrada betonske podloge krova debljine 8 cm, lagano armirane, fino zaglađena u izvedbi, protuklizno obrađena i izvedena u nagibu prema pozicijama odvodnje. PEHD folija s kadicama za deponiranje vode i drenažu uključena u stavku.  U stavku je uključen PES voal (600 g/m2). Obračun po komplet m2.</t>
  </si>
  <si>
    <t>Dobava materijala te betoniranje temeljne ploče i trakastih temelja te podbetoniravanje u zemlji i djelomično u oplati ako zatreba, betonom C30/37, a sve prem a statici i fizici zgrade. Ugradnju betona potrebno je izvesti sukladno Programu kontrole i kvalitete, uz obavezno pervibriranje sa završnim finim niveliranjem svježe ugrađenog betona. Nakon ugradnje betona potrebno je obavezno njegovati beton sukladno Programu kontriole i kvalitete knjiga G2. Razred čvrstoće betona   C30/37. Razred izloženosti    XC3. Razred konzistencije    S3. Razred sadržaja klorida   Cl 0.2. Razred maksimalnog zrna agregata  Dmax32.
Cijena stavke uključuje nabavu i dopremu na gradilište betona klase C30/37, spravljenog u betonari, te sav potreban osnovni i pomoćni materijal, te rad ljudi i strojeva pri ugradnji.Obračun po m3 ugrađenog betona.</t>
  </si>
  <si>
    <t>Dobav amaterijala te betoniranje temeljne ploče sprinkler bazena debljine 30 cm. Razred čvrstoće betona C30/37.Nakon ugradnje betona potrebno je obavezno njegovati beton sukladno Programu kontrole i kvalitete knjiga G2. Cijena stavke uključuje nabavu i dopremu na gradilište betona klase C30/37, spravljenog u betonari, te sav potreban osnovni i pomoćni materijal, te rad ljudi i strojeva pri ugradnji.</t>
  </si>
  <si>
    <r>
      <rPr>
        <b/>
        <sz val="10"/>
        <rFont val="Arial Narrow"/>
        <family val="2"/>
        <charset val="238"/>
      </rPr>
      <t xml:space="preserve">POZICIJA 40:                                                                            </t>
    </r>
    <r>
      <rPr>
        <sz val="10"/>
        <rFont val="Arial Narrow"/>
        <family val="2"/>
        <charset val="238"/>
      </rPr>
      <t xml:space="preserve">                                 </t>
    </r>
    <r>
      <rPr>
        <b/>
        <sz val="10"/>
        <rFont val="Arial Narrow"/>
        <family val="2"/>
        <charset val="238"/>
      </rPr>
      <t>b)</t>
    </r>
    <r>
      <rPr>
        <sz val="10"/>
        <rFont val="Arial Narrow"/>
        <family val="2"/>
        <charset val="238"/>
      </rPr>
      <t xml:space="preserve"> Gabariti : 244 x 300 cm 
Građevinski otvor : 244 x 300 cm
Svijetla mjera vrata : 90 x 235 cm</t>
    </r>
  </si>
  <si>
    <r>
      <rPr>
        <b/>
        <sz val="10"/>
        <rFont val="Arial Narrow"/>
        <family val="2"/>
        <charset val="238"/>
      </rPr>
      <t xml:space="preserve">POZICIJA 40:                                                                            a) </t>
    </r>
    <r>
      <rPr>
        <sz val="10"/>
        <rFont val="Arial Narrow"/>
        <family val="2"/>
        <charset val="238"/>
      </rPr>
      <t xml:space="preserve">Gabariti : 207 x 300 cm 
Građevinski otvor : 224 x 300 cm                                   </t>
    </r>
  </si>
  <si>
    <t xml:space="preserve">Dobava, izrada i montaža čelične ograde, krov tehničke prostorije. U stavku su uključeni radionički nacrti i izvedbeni detalji koje je potrebno izraditi, a koji ulaze u cijenu izvedbe. Na tako izrađene radioničke nacrte potrebno je dobiti suglasnost statičara i ishoditi reviziju revidenta. Kompletno sve montirano, zaštićeno temeljnom bojom i ličeno u boji po izboru projektanta. Obračun po  komplet izvedene čelične konstrukcije. </t>
  </si>
  <si>
    <t>Zaštita podova od mehaničkih oštećenja folijom prije završnog ličenja. U cijenu su uključeni komplet rad i materijal</t>
  </si>
  <si>
    <t>Bandažiranje pukotina i priprema za ličenje. U cijenu su uključeni komplet rad i materijal.</t>
  </si>
  <si>
    <t xml:space="preserve">Demontaža sanitarne opreme sa utovarom i odvozom na deponij. Obračun po komadu demontirane sanitarne opreme. </t>
  </si>
  <si>
    <t xml:space="preserve">Demontaža namještaja sa utovarom i odvozom na deponij. Obračun po kompletu. </t>
  </si>
  <si>
    <t xml:space="preserve"> POLAGANJE  GEOTEKSTILA </t>
  </si>
  <si>
    <t>Demontaža postojećih instalacija u objektu sa utovarom i odvozom na deponij. Obračun po komadu komplet demontiranih instalacija.</t>
  </si>
  <si>
    <t>TROŠKOVNIK CJELOVITE OBNOVE ZGRADE FAKULTETA POLITIČKIH ZNANOSTI</t>
  </si>
  <si>
    <t>Zajednička oznaka projekta: 17/21-15</t>
  </si>
  <si>
    <t>Tehnički dnevnik: 49/21</t>
  </si>
  <si>
    <t>Zagreb,  12. 2021</t>
  </si>
  <si>
    <t>FOTONAPONSKA ELEKTRANA</t>
  </si>
  <si>
    <t>VATRODOJAVA</t>
  </si>
  <si>
    <t>Investitor:</t>
  </si>
  <si>
    <t>Fakultet političkih znanosti, 
Lepušićeva 6, Zagreb</t>
  </si>
  <si>
    <t>REKONSTRUKCIJA I CJELOVITA OBNOVA ZGRADE FAKULTET POLITIČKIH ZNANOSTI
ZAGREB,  LEPUŠIĆEVA 6
K.Č.BR. 6918, K.O. CENTAR</t>
  </si>
  <si>
    <t>OPĆI POGODBENI I TEHNIČKI UVJETI ELEKTROINSTALACIJA</t>
  </si>
  <si>
    <t>Ugovor za izvođenje sklapa se na osnovu ugovornog troškovnika. U cijenama troškovnika izvođač je dužan ponuditi kompletne stavke prema opisu, troškovniku, nacrtima, tehničkom opisu i uvjetima.</t>
  </si>
  <si>
    <t>U cijenu stavke treba ukalkulirati sav materijal i rad (sa izradom šliceva i prodora kroz zidove i ploču)  te potrebna mjerenja i ispitivanja.</t>
  </si>
  <si>
    <t>Izvođač radova dužan je po završetku radova dostaviti investitoru upute za rukovanje instalacijama i opremom.</t>
  </si>
  <si>
    <t>Prije početka izvođenja radova, izvođač je dužan obavitii pregled lokacije i o eventualnim odstupanjima projekta od stvarnog stanja upozoriti investitora.</t>
  </si>
  <si>
    <t>Izvođač radova mora se prije početka izvođenja radova upoznati s projektnom dokumentacijom.</t>
  </si>
  <si>
    <t>Ako uoči neke nedostatke, treba odmah s uočenim nedostacima upoznati investitora i projektanta.</t>
  </si>
  <si>
    <t>Prije početka radova treba odrediti točne trase kabela, kabelskih kanalica i većih komada opreme, a tek onda početi s polaganjem vodova i izvođenjem instalacija. Pritom paziti na propisani razmak u odnosu na druge instalacije i građevine.</t>
  </si>
  <si>
    <t xml:space="preserve">Mijenjanje projekta od strane izvođača bez pismenih odobrenja investitora i nadzornog inženjera nije dozvoljeno.  </t>
  </si>
  <si>
    <t>Izvođač treba tijekom izvođenja radova na građevini voditi građevinski dnevnik u koji upisuje početak izvođenja radova na objektu, svakodnevno upisuje broj ljudi na radu i poslove koje su obavili.</t>
  </si>
  <si>
    <t>U građevinksi dnevnik nadzorni inženjer i investitor upisuju primjedbe na izvedene radove i eventualne promjene projekta.</t>
  </si>
  <si>
    <t>Radi ispravnog odvijanja radova izvođač je dužan osigurati prostoriju za smještaj materijala i alata.</t>
  </si>
  <si>
    <t>Prije stavljanja instalacije u pogon i tehničkog pregleda izvođač je dužan izvršiti slijedeća mjerenja i ispitivanja:</t>
  </si>
  <si>
    <t>Popis ispitivanja i atesta elektroenergetske instalacije niskog napona</t>
  </si>
  <si>
    <t>Provjera pregledom</t>
  </si>
  <si>
    <t xml:space="preserve"> - Atest i certifikati ugrađene opreme i kabela</t>
  </si>
  <si>
    <t xml:space="preserve"> - Atest o izvršenom mjerenju otpora izolacije</t>
  </si>
  <si>
    <t xml:space="preserve"> - Atest o izvršenom mjerenju otpora uzemljenja metalnih masa</t>
  </si>
  <si>
    <t xml:space="preserve"> - Atest o izvršenoj kontroli efikasnosti zaštite od indirektnog  napona dodira</t>
  </si>
  <si>
    <t xml:space="preserve"> - Atest o izvršenom mjerenju jakosti rasvjete</t>
  </si>
  <si>
    <t xml:space="preserve"> - Atest o izvršenom funkcionalnom ispitivanju</t>
  </si>
  <si>
    <t xml:space="preserve"> - Atest o funkcionalnom ispitivanju isklapanja glavnih prekidača</t>
  </si>
  <si>
    <t xml:space="preserve"> - Reviziona knjiga sustava za zaštitu od djelovanaj munje</t>
  </si>
  <si>
    <t xml:space="preserve"> - Ispitni listovi razvodnih ormara</t>
  </si>
  <si>
    <t xml:space="preserve"> - Atest o ispitivanju protupanične rasvjete</t>
  </si>
  <si>
    <t xml:space="preserve"> - Popis podešenja svih prekidača i njihove oznake u pripadajućim ormarima</t>
  </si>
  <si>
    <t xml:space="preserve">Popis ispitivanja instalacija slabe struje  </t>
  </si>
  <si>
    <t xml:space="preserve"> - Provjera pregledom</t>
  </si>
  <si>
    <t xml:space="preserve"> - Atest o mjerenju gušenja instalacije</t>
  </si>
  <si>
    <t xml:space="preserve"> - Funkcionalno ispitivanje</t>
  </si>
  <si>
    <t xml:space="preserve"> - Atesti o izvršenom ispitivanju telefonske instalacije - linije strukturnog kabliranja</t>
  </si>
  <si>
    <t xml:space="preserve"> - Atesti o izvršenom ispitivanju antenske instalacije</t>
  </si>
  <si>
    <t xml:space="preserve"> - Atesti o izvršenom ispitivanju pozivne SOS instalacije</t>
  </si>
  <si>
    <t>Za sva mjerenja i ispitivanja koja su izvršena sastaviti odgovarajuće izvještaje.</t>
  </si>
  <si>
    <t>Svaki izvođač ima pravo izbora kome će povjeriti ispitivanje kvalitete i funkcionalnosti električnih instalacija i opreme, no to svakako mora biti ovlaštena pravna osoba.</t>
  </si>
  <si>
    <t>Troškove ispitivanja snosi izvođač.</t>
  </si>
  <si>
    <t>Izvođač za svoje radove daje garanciju.</t>
  </si>
  <si>
    <t xml:space="preserve">Garantni rok počinje teći od dana tehničkog prijema instalacije, odnosno od dana predaje instalacije na upotrebu investitoru odnosno korisniku. </t>
  </si>
  <si>
    <t>Izvođač je dužan otkloniti sve nedostatke u garantnom roku. Ako se izvođač ne odazove na poziv investitora da otkloni nedostatke, investitor će iste otkloniti po trećem licu na teret izvođača.</t>
  </si>
  <si>
    <t>Sav korišteni materijal , oprema i proizvodi koji se upotrebljavaju kod izvođenja instalacija moraju odgovarati postojećim propisima i normama, kao i opisu u troškovniku.</t>
  </si>
  <si>
    <t>Radove treba izvesti točno prema nacrtima i tehničkom opisu, a po uputama projektanta i nadzornog inženjera. Radove izvesti stručno i solidno.</t>
  </si>
  <si>
    <t>Tijekom izvođenja radova izvođač je dužan sva nastala odstupanja trasa od onih predviđenih projektom unesti u projekt, a po završetku radova treba predati investitoru projekt izvedenog stanja.</t>
  </si>
  <si>
    <t>Stavljanje instalacije u uporabu dozvoljeno je tek nakon obavljenog tehničkog pregleda i dobivanja uporabne dozvole.</t>
  </si>
  <si>
    <t>Ako troškovnikom i tehničkim opisom nije drugačije određeno, narudžba materijala i opreme obuhvaća dobavu, skladištenje i dopremu na gradilište.</t>
  </si>
  <si>
    <t>Za sav ugrađeni materijal i proizvode treba osigurati i priložiti isprave o sukladnosti   i druge dokaze kvalitete, te odgovarjauću atesnu i ispitnu dokumentaciju.</t>
  </si>
  <si>
    <t>Nadzorni inženjer mora imati uvid u terminski plan.</t>
  </si>
  <si>
    <t>Za svako neopravdano produženje termina koje utvrdi nadzorni inženjer odredit će se kazna prema Ugovoru za izvođenje.</t>
  </si>
  <si>
    <t>Izvođač daje jamstvo da, kod prenošenja dijela ugovora na jednog ili više kooperanata, preuzima sve ugovorne obveze iz ugovora zaključenog sa investitorom, te da će se istog pridržavati.</t>
  </si>
  <si>
    <t>Ako drugačije nije dogovoreno, izvođač treba, bez posebnih zahtjeva, svakodenevno čistii radni prostor.
Izvođač mora u toku gradnje iz gradilišta odvesti svu građevinsku šutu, sav otpadni materijal i nepotrebne uređaje.</t>
  </si>
  <si>
    <t>Pri izvođenju radova izvođač je dužan voditi računa o već izvedenim radovima na građevini.</t>
  </si>
  <si>
    <t>Ako bi se izvedeni radovi drugih izvođača pri montaži električnih instalacija i opreme nepotrebno i uslijed nemarnosti i nestručnosti oštetili, troškove štete snosit će izvođač električnih instalacija.</t>
  </si>
  <si>
    <t>Rušenje i retanje konstruktivnih elemenata ne smije se obaviti bez znanja i odobrenja nadzornog inženjera za građevinske radove.</t>
  </si>
  <si>
    <t>Investitor je dužan tijekom izgradnje građevine osigurati stručni nadzor nad izvođenjem radova.</t>
  </si>
  <si>
    <t>Cjelokupnu električnu instalaciju treba izvesti prema priloženim nacrtima, troškovniku, tehničkom opisu, ovim uvjetima i važećim propisima za izvođenje električnih instalacija, odnosno tehničkim propisima za niskonaponske električne instalacije (NN br. 05/10) i propisima RH.</t>
  </si>
  <si>
    <t>OPĆE NAPOMENE:</t>
  </si>
  <si>
    <t xml:space="preserve">1. U svakoj stavci nuditi konkretni proizvod (opremu) specificiranu ovim troškovnikom ili  proizvod jednakovrijednih (kvalitativnih) tehničkih karakteristika.
</t>
  </si>
  <si>
    <t xml:space="preserve">2. Cijena za svaku stavku troškovnika mora obuhvatiti dobavu, montažu i spajanje, te dovođenje u stanje potpune funkcionalnosti. U cijenu također ukalkulirati sav potreban  spojni, montažni i ostali materijal i pribor. 
</t>
  </si>
  <si>
    <t xml:space="preserve">3. Primijeniti najnovije važeće propise i hrvatske norme za pojedine vrste instalacije. 
</t>
  </si>
  <si>
    <t>4. Prije davanja ponude obavezno proučiti tehnički opis i grafički dio, te u slućaju nejasnoća, konzultirati se sa naručiteljem.</t>
  </si>
  <si>
    <t>Sve stavke specifikacije podrazumjevaju dobavu i montažu opreme, kao i polaganje i spajanje kabela, te dovođenje predmetne instalacije u funkciju.
Sva oprema mora biti renomiranih proizvođača i imati ateste na hrvatskom jeziku.</t>
  </si>
  <si>
    <t>SPECIFIKACIJA MATERIJALA I RADOVA</t>
  </si>
  <si>
    <t>Rr.br.</t>
  </si>
  <si>
    <t>opis stavke</t>
  </si>
  <si>
    <t>I.</t>
  </si>
  <si>
    <t>RAZVODNI ORMARI</t>
  </si>
  <si>
    <t>Dobava, montaža i spajanje glavnog razvodnog ormara, oznake GRO, izrađen od čeličnog lima sa montažnom pločom, vratima i bravom. Označenim prema propisima sa ugrađenom opremom:</t>
  </si>
  <si>
    <t>kpl.</t>
  </si>
  <si>
    <t>NV rastavna sklopka vel.2|400A|3P, M10, na montažnu ploču</t>
  </si>
  <si>
    <t>Kom</t>
  </si>
  <si>
    <t>NV osigurač vel. 2, 250A/400V AC</t>
  </si>
  <si>
    <t>Odvodnik prenapona kl.B/C TNS 275/25</t>
  </si>
  <si>
    <t>Strujni trafo, 400/5A, 40X10</t>
  </si>
  <si>
    <t>kWh digitalno brojilo, 3-fazno,trafo…/5A,2 tarife,Modbus,MID</t>
  </si>
  <si>
    <t>Kompaktni prekidač snage tip AE, 3P, 50kA, 400A</t>
  </si>
  <si>
    <t>Daljinski isklopnik za MC2/3, 208-250V AC/DC</t>
  </si>
  <si>
    <t>Rastavna sklopka za cilindrične osigurače 10x38mm, 3P/32A</t>
  </si>
  <si>
    <t>Cilindrični osigurač, 10x38, 32A, gG, 400V AC</t>
  </si>
  <si>
    <t>Zaštitni prekidač, B karakteristika, 6A, 1-polni, 10kA</t>
  </si>
  <si>
    <t>Gljivasta tipka, crvena, deblokada zakretom</t>
  </si>
  <si>
    <t>Sprežni element</t>
  </si>
  <si>
    <t>Sklopni element, N/O (radni), prednja montaža</t>
  </si>
  <si>
    <t>Zaštitna kragna za gljivasta tipkala, žuta</t>
  </si>
  <si>
    <t>NV rastavna pruga vel.00|160A, 3P, M8, sustav 100mm</t>
  </si>
  <si>
    <t>NV osigurač vel. 00, 160A/400V AC</t>
  </si>
  <si>
    <t>NV osigurač vel. 00, 125A/400V AC</t>
  </si>
  <si>
    <t>NV osigurač vel. 00, 100A/400V AC</t>
  </si>
  <si>
    <t>NV osigurač vel. 00, 80A/400V AC</t>
  </si>
  <si>
    <t>NV osigurač vel. 00, 63A/400V AC</t>
  </si>
  <si>
    <t>NV osigurač vel. 00, 50A/400V AC</t>
  </si>
  <si>
    <t>Zaštitni prekidač, C karakteristika, 32A, 3-polni, 10kA</t>
  </si>
  <si>
    <t>FID sklopka, 40-4-03/AC, 10kA</t>
  </si>
  <si>
    <t>FID sklopka, 40-4-003/AC, 10kA</t>
  </si>
  <si>
    <t>Zaštitni prekidač, B karakteristika, 10A, 1-polni, 10kA</t>
  </si>
  <si>
    <t>Zaštitni prekidač, C karakteristika, 6A, 1-polni, 10kA</t>
  </si>
  <si>
    <t>Zaštitni prekidač, C karakteristika, 16A, 1-polni, 10kA</t>
  </si>
  <si>
    <t>KNX napajanje 640mA</t>
  </si>
  <si>
    <t>Monofazno napajanje, regulirano, 230V AC/12V DC, 2A</t>
  </si>
  <si>
    <t>KNX/DALI Twin Gateway, za max. 2 x 64 DALI-EVG</t>
  </si>
  <si>
    <t>Trafo za zvono 230/12-12-24V AC, 30VA, montaža na DIN nosač</t>
  </si>
  <si>
    <t>Relej snage, 1C/O, 16A, 230VAC serije RT, raster 5mm</t>
  </si>
  <si>
    <t>Relej snage, 1C/O, 16A, 24VAC serije RT, raster 5mm</t>
  </si>
  <si>
    <t>Podnožje 8-polno I/O 5.0 za XT, RT2x, RT3x, RT4x releje</t>
  </si>
  <si>
    <t>Grebenasta sklopka, 0-1/1P/20A, na vrata</t>
  </si>
  <si>
    <t>Monoblock LED, crveni, 230V AC, kompletna svjetiljka</t>
  </si>
  <si>
    <t>Monoblock LED, zeleni, 230V AC, kompletna svjetiljka</t>
  </si>
  <si>
    <t>FID sklopka, 63-4-03/A (puls), S izvedba, 10kA</t>
  </si>
  <si>
    <t>D02 rastavna sklopka, 3P, montaža na DIN nosač</t>
  </si>
  <si>
    <t>D02 (Neozed) osigurač 50A, gL</t>
  </si>
  <si>
    <t>Zaštitni prekidač, C karakteristika, 10A, 1-polni, 10kA</t>
  </si>
  <si>
    <t>Serijski ormar AT, 1-vrata, IP55, 2000x600x400mm (VxŠxD)</t>
  </si>
  <si>
    <t>Serijski ormar AT, 1-vrata, IP55, 2000x800x400mm (VxŠxD)</t>
  </si>
  <si>
    <t>Serijski ormar AT, 2-vrata, IP54, 2000x1200x400mm (VxŠxD)</t>
  </si>
  <si>
    <t>Podnožje po širini AT/KT ormara, V=100mm, za ormar Š=600mm</t>
  </si>
  <si>
    <t>Pak</t>
  </si>
  <si>
    <t>Podnožje po širini AT/KT ormara, V=100mm, za ormar Š=800mm</t>
  </si>
  <si>
    <t>Podnožje po širini AT/KT ormara, V=100mm, za ormar Š=1200mm</t>
  </si>
  <si>
    <t>Podnožje po dubini AT/KT ormara, V=100mm, za ormar D=400mm</t>
  </si>
  <si>
    <t>Kutni element visine 100mm za podnožje AT/KT ormara</t>
  </si>
  <si>
    <t>Set za povezivanje ormara iznutra i izvana</t>
  </si>
  <si>
    <t>Spremnik za dokumentaciju, samoljepljivi, A4</t>
  </si>
  <si>
    <t>Sitni materijal za ožićenje - kanalice. Din šine, uvodnice, stezaljke …</t>
  </si>
  <si>
    <t>Ožičenje i ispitivanje ormara</t>
  </si>
  <si>
    <r>
      <t xml:space="preserve">Dobava, montaža i spajanje razvodnog ormara, oznake </t>
    </r>
    <r>
      <rPr>
        <b/>
        <sz val="10"/>
        <rFont val="Arial"/>
        <family val="2"/>
        <charset val="238"/>
      </rPr>
      <t xml:space="preserve">RO-UPS </t>
    </r>
    <r>
      <rPr>
        <sz val="10"/>
        <rFont val="Arial"/>
        <family val="2"/>
        <charset val="238"/>
      </rPr>
      <t>sa metalnim vratima i bravom. Označenim prema propisima sa ugrađenom opremom:</t>
    </r>
  </si>
  <si>
    <t>Teretna sklopka, 3P, 160A, opcija: daljinski isklop</t>
  </si>
  <si>
    <t>NV rastavna sklopka vel.00|160A|3P, M8, na montažnu ploču</t>
  </si>
  <si>
    <t>D02 (Neozed) osigurač 63A, gL</t>
  </si>
  <si>
    <t>D02 (Neozed) osigurač 35A, gL</t>
  </si>
  <si>
    <t>Zaštitni prekidač, C karakteristika, 25A, 3-polni, 10kA</t>
  </si>
  <si>
    <t>Zaštitni prekidač, C karakteristika, 25A, 1-polni, 10kA</t>
  </si>
  <si>
    <t>Zaštitni prekidač, C karakteristika, 20A, 1-polni, 10kA</t>
  </si>
  <si>
    <t>Zidni ormar, metalni, 1 vrata, IP65, 1200x800x300 (VxŠxD)</t>
  </si>
  <si>
    <t>Zidni nosači za WST ormare visine 1000mm i više, pocinčani</t>
  </si>
  <si>
    <t>Dobava, montaža i spajanje razvodnog ormara oznake RO-0-1 sa metalnim vratima i bravom. Označenim prema propisima sa ugrađenom opremom:</t>
  </si>
  <si>
    <t>FID sklopka 80-4-03/A, S izvedba</t>
  </si>
  <si>
    <t>FID sklopka, 25-4-003/AC, 10kA</t>
  </si>
  <si>
    <t>Uzidni okvir s vratima - M3000, 3U-33</t>
  </si>
  <si>
    <t>Zidna kada - M3000, 3MW-33, dubine 250mm</t>
  </si>
  <si>
    <t>Bočne stranice za Modul 2000/3S, dubine 150mm, tip 33/150</t>
  </si>
  <si>
    <t>Aluminijski montažni nosač 3H/C</t>
  </si>
  <si>
    <t>Montažni kutnik, metalni (pak.=10 kom.)</t>
  </si>
  <si>
    <t>Prednja ploča, čelična, sa otvorom za uređaje, 3G3</t>
  </si>
  <si>
    <t>Prednja ploča, čelična, slijepa, 3B3</t>
  </si>
  <si>
    <t>Ploča za zasun, plava</t>
  </si>
  <si>
    <t>Zasun plavi</t>
  </si>
  <si>
    <t>Sitni materijal za ožićenje - kanalice. Din šine, uvodnice, stezaljke</t>
  </si>
  <si>
    <t>Dobava, montaža i spajanje razvodnog ormara oznake RO-0-2 sa metalnim vratima i bravom. Označenim prema propisima sa ugrađenom opremom:</t>
  </si>
  <si>
    <r>
      <t xml:space="preserve">Dobava, montaža i spajanje razvodnog ormara, oznake </t>
    </r>
    <r>
      <rPr>
        <b/>
        <sz val="10"/>
        <rFont val="Arial"/>
        <family val="2"/>
        <charset val="238"/>
      </rPr>
      <t xml:space="preserve">RO-I1 UPS; </t>
    </r>
    <r>
      <rPr>
        <sz val="10"/>
        <rFont val="Arial"/>
        <family val="2"/>
        <charset val="238"/>
      </rPr>
      <t>526x396x112mm (VxŠxD), sadrži izolirane PE/N sabirnice (2x25 priključaka) i pokrove za prazna mjesta, klasa zaštite: II, nazivna struja: 63A, nazivni napon: 400V AC, materijal: ABS, IP40.  Označenim prema propisima sa ugrađenom opremom:</t>
    </r>
  </si>
  <si>
    <t>Nazidni razdjelnik, 3-redni, 54 modula, prozirna vrata, IP40</t>
  </si>
  <si>
    <r>
      <t xml:space="preserve">Dobava, montaža i spajanje razvodnog ormara, oznake </t>
    </r>
    <r>
      <rPr>
        <b/>
        <sz val="10"/>
        <rFont val="Arial"/>
        <family val="2"/>
        <charset val="238"/>
      </rPr>
      <t xml:space="preserve">RO-I2 UPS; </t>
    </r>
    <r>
      <rPr>
        <sz val="10"/>
        <rFont val="Arial"/>
        <family val="2"/>
        <charset val="238"/>
      </rPr>
      <t>526x396x112mm (VxŠxD), sadrži izolirane PE/N sabirnice (2x25 priključaka) i pokrove za prazna mjesta, klasa zaštite: II, nazivna struja: 63A, nazivni napon: 400V AC, materijal: ABS, IP40.  Označenim prema propisima sa ugrađenom opremom:</t>
    </r>
  </si>
  <si>
    <t>Dobava, montaža i spajanje razvodnog ormara oznake RO-1 sa metalnim vratima i bravom. Označenim prema propisima sa ugrađenom opremom:</t>
  </si>
  <si>
    <t>FID sklopka, 63-4-03/AC, 10kA</t>
  </si>
  <si>
    <t>Dobava, montaža i spajanje razvodnog ormara oznake RO-2 sa metalnim vratima i bravom. Označenim prema propisima sa ugrađenom opremom:</t>
  </si>
  <si>
    <t>Dobava, montaža i spajanje razvodnog ormara oznake RO-3 sa metalnim vratima i bravom. Označenim prema propisima sa ugrađenom opremom:</t>
  </si>
  <si>
    <t>FID sklopka 125-4-03/A (puls), S izvedba</t>
  </si>
  <si>
    <t>Montažna ploča 3PB, 670x294x13mm, 7 visinskih jedinica</t>
  </si>
  <si>
    <t>Dobava, montaža i spajanje razvodnog ormara oznake RO-4 sa metalnim vratima i bravom. Označenim prema propisima sa ugrađenom opremom:</t>
  </si>
  <si>
    <t>Dobava, montaža i spajanje razvodnog ormara oznake RO-5 sa metalnim vratima i bravom. Označenim prema propisima sa ugrađenom opremom:</t>
  </si>
  <si>
    <r>
      <t xml:space="preserve">Dobava, montaža i spajanje razvodnog ormara strojarnice, oznake </t>
    </r>
    <r>
      <rPr>
        <b/>
        <sz val="10"/>
        <rFont val="Arial"/>
        <family val="2"/>
        <charset val="238"/>
      </rPr>
      <t xml:space="preserve">ROS </t>
    </r>
    <r>
      <rPr>
        <sz val="10"/>
        <rFont val="Arial"/>
        <family val="2"/>
        <charset val="238"/>
      </rPr>
      <t>sa metalnim vratima i bravom. Označenim prema propisima sa ugrađenom opremom:</t>
    </r>
  </si>
  <si>
    <t>Kompaktni prekidač snage tip A, 3P/80A/25kA, MC1</t>
  </si>
  <si>
    <t>Daljinski isklopnik za MC1, 208-250V AC/DC, sa 3m kabela</t>
  </si>
  <si>
    <t>Odvodnik prenapona klase C (komplet), 3P, 3x20kA/280V, UAS</t>
  </si>
  <si>
    <t>Rastavna sklopka za cilindrične osigurače 14x51mm, 3P/50A</t>
  </si>
  <si>
    <t>Cilindrični osigurač, 14x51, 40A, gG, 500V AC</t>
  </si>
  <si>
    <t>Cilindrični osigurač, 14x51, 32A, gG, 500V AC</t>
  </si>
  <si>
    <t>Zaštitni prekidač, D karakteristika, 10A, 1-polni, 10kA</t>
  </si>
  <si>
    <t>Zaštitni prekidač, C karakteristika, 20A, 3-polni, 10kA</t>
  </si>
  <si>
    <t>Transformator, upravljački, 1-fazni | 230/024V | 100VA, IP00</t>
  </si>
  <si>
    <t>Motorna zaštitna sklopka, 2-polna | 0.63 - 1.0A</t>
  </si>
  <si>
    <t>Pomoćni kontakt, 250VAC/5A, 2 C/O kontakta, natična montaža</t>
  </si>
  <si>
    <t>Instalacijski sklopnik 20A | 2 N/O | 230VAC</t>
  </si>
  <si>
    <t>Grebenasta sklopka, 1-0-2/2P/20A, montaža na vrata</t>
  </si>
  <si>
    <t>Zidni ormar, metalni, 1 vrata, IP65, 800x600x210 (VxŠxD)</t>
  </si>
  <si>
    <t>Zidni nosači za WST ormare visine do 800mm, pocinčani</t>
  </si>
  <si>
    <t>Dobava, montaža i spajanje tipkala za isklop u nuždi, Jpr</t>
  </si>
  <si>
    <t>Dobava, montaža i spajanje ormara za glavno izjednačenje potencijala,  G.I.P</t>
  </si>
  <si>
    <t>RAZVODNI ORMARI UKUPNO:</t>
  </si>
  <si>
    <t>II.</t>
  </si>
  <si>
    <t>RASVJETA</t>
  </si>
  <si>
    <t>Opći uvjeti:</t>
  </si>
  <si>
    <t xml:space="preserve">U svaku stavku opreme potrebno je predvidjeti dobavu, montažu,  spajanje i funkcionalno ispitivanje. U cijenu uračunati sitni montažni materijal, te ostali potrebni pribor i odgovarajuće ateste. Na svu opremu ponuđač mora dati jamstvo u roku od najmanje 2 godine. Sve ponuđene stavke moraju zadovoljavati tehničke karakteristike opisane u stavkama. Tehničke karakteristike ponuđene svjetiljke moraju biti jednake ili bolje od navedenih u stavkama. Estetske i tehničke karakteristike moraju odgovarati predviđenom proizvodu uz odstupanja po dimenzijama do +/- 2 %. Prije narudžbe obavezno usuglasiti točan tip, boju i konačnu dispoziciju rasvjetnih tijela sa nadzornim inženjerom, koji je dužan konzultirati glavnog projektanta (provjera tipa spuštenog stropa i dispozicije svjetiljki) i projektanta el. instalacija. Na praznu crtu ponuđač je dužan opisati ponuđenu stavku - proizvođača, njezin naziv i točan tip. Izvođač je dužan prije dobave i ugradnje rasvjete isporučiti uzorke za sve tipove, koje potvrđuju nadzor i projektant. </t>
  </si>
  <si>
    <t xml:space="preserve">Za sve karakteristične prostore u građevini u kojima se nalazi rasvjetna armatura potrebno je izraditi svjetlotehničke proračune. Prostor koji su po normama svjetlotehnički normirani moraju se dostaviti izračuni sa jasno vidjivim rezultatima izračuna vrijednosti: Esr, Uo, UGR... Rezultate dostaviti u pdf formatu, kao i  originalnu datoteku svjetlotehničkog programa.
</t>
  </si>
  <si>
    <t xml:space="preserve">Sve navedeno dostavlja se u pratećoj ponudbenoj dokumentaciji koja se sastoji od tabelarnog usporednog prikaza traženih karakteristika projektirane rasvjetne svjetiljke i po ponuditelju jednakovrijedne svjetiljke. Uz tabelarni prikaz dostavlja se i očitovanje u svezi različitosti i izjava da ponudbena rasvjetna armatura neće činiti građevinu djelomično i/ili u cijelosti neuporabljivom te i/ili nefunkcionalnom.
</t>
  </si>
  <si>
    <t xml:space="preserve">Dobava, montaža i spajanje nadgradne svjetiljke s direktnom svjetlosnom distribucijom, snop svjetlosti 45 stupnjeva. LED izvor svjetlosti, snaga sustava 6W, 3000K, CRI80, DALI. Stupanj mehaničke zaštite IP20. Sa svim potrebnim priborom, priključnim materijalom i elementima. Oznaka u projektu "S1".
</t>
  </si>
  <si>
    <t>Tehničke karakteristike:
- Nadgradna svjetiljka s direktnom svjetlosnom distribucijom
- Širina svjetlosnog snopa 45°
- Kućište izrađeno od aluminija, završne obrade u bijeloj boji
- Polirano fasetirani reflektor
- Polikarbonatni difuzor
- Klasa zaštite II
- Elektronička LED predspojna naprava upravljiva putem DALI protokola
- Maksimalna snaga LED izvora 6W
- Minimalni izlazni svjetlosni tok 700lm
- Efikasnost svjetiljke minimalno 117 lm/W
- Temperatura boje 3000K
- Uzvrat boje minimalno CRI&gt;80
- Mehanička zaštita minimalno IP20
- Životni vijek izvora minimalno 60.000 sati L80 B10
- Dimenzije svjetiljke maksimalno: promjer 45mm, visina 200mm
- 5 godina garancije</t>
  </si>
  <si>
    <t xml:space="preserve">Dobava, montaža i spajanje nadgradne svjetiljke s direktnom svjetlosnom distribucijom, snop svjetlosti 55 stupnjeva. LED izvor svjetlosti, snaga sustava 14W, 3000K, CRI80, DALI. Stupanj mehaničke zaštite IP20. Sa svim potrebnim priborom, priključnim materijalom i elementima. Oznaka u projektu "S2".
</t>
  </si>
  <si>
    <t>Tehničke karakteristike:
- Nadgradna svjetiljka s direktnom svjetlosnom distribucijom
- Širina svjetlosnog snopa 55°
- Kućište izrađeno od aluminija, završne obrade u bijeloj boji
- Polirano fasetirani reflektor
- Polikarbonatni difuzor
- Klasa zaštite II
- Elektronička LED predspojna naprava upravljiva putem DALI protokola
- Maksimalna snaga LED izvora 14W
- Minimalni izlazni svjetlosni tok 1200lm
- Efikasnost svjetiljke minimalno 85 lm/W
- Temperatura boje 3000K
- Uzvrat boje minimalno CRI&gt;80
- Mehanička zaštita minimalno IP20
- Životni vijek izvora minimalno 60.000 sati L80 B10
- Dimenzije svjetiljke maksimalno: promjer 81mm, visina 200mm
- 5 godina garancije</t>
  </si>
  <si>
    <t xml:space="preserve">Dobava, montaža i spajanje nadgradne svjetiljke s direktnom svjetlosnom distribucijom, snop svjetlosti 55 stupnjeva. LED izvor svjetlosti, snaga sustava 21W, 3000K, CRI80, DALI. Stupanj mehaničke zaštite IP20. Sa svim potrebnim priborom, priključnim materijalom i elementima. Oznaka u projektu "S3".
</t>
  </si>
  <si>
    <t>Tehničke karakteristike:
- Nadgradna svjetiljka s direktnom svjetlosnom distribucijom
- Širina svjetlosnog snopa 55°
- Kućište izrađeno od aluminija, završne obrade u bijeloj boji
- Polirano fasetirani reflektor
- Polikarbonatni difuzor
- Klasa zaštite II
- Elektronička LED predspojna naprava upravljiva putem DALI protokola
- Maksimalna snaga LED izvora 21W
- Minimalni izlazni svjetlosni tok 1800lm
- Efikasnost svjetiljke minimalno 85 lm/W
- Temperatura boje 3000K
- Uzvrat boje minimalno CRI&gt;80
- Mehanička zaštita minimalno IP20
- Životni vijek izvora minimalno 60.000 sati L80 B10
- Dimenzije svjetiljke maksimalno: promjer 81mm, visina 200mm
- 5 godina garancije</t>
  </si>
  <si>
    <t>Obračun po kompletu.</t>
  </si>
  <si>
    <t>Dobava, montaža i spajanje zidne nadgradne svjetiljke s direktno indirektnom simetričnom svjetlosnom distribucijom. LED izvor svjetlosti, snaga sustava 20W, DALI dim, 4000K, CRI&gt;80. Stupanj mehaničke zaštite IP20. Sa svim potrebnim priborom, priključnim materijalom i elementima. Oznaka u projektu "S4".</t>
  </si>
  <si>
    <t>Tehničke karakteristike:
- Zidna nadgradna svjetiljka s direktno indirektnom simetričnom svjetlosnom distribucijom
- Kućište izrađeno aluminija
- Ugrađena LED DALI dimabilna predspojna naprava
- LED izvor svjetlosti
- Maksimalna instalirana snaga sustava 20W
- Faktor uzvrata boje CRI minimalno 80
- Temperatura boje 4000K
- Minimalna efikasnost svjetiljke 106 lm/W
- Minimalni izlazni svjetlosni tok 2130lm
- Minimalni životni vijek izvora 50.000 sati L85B10 pri 25°C
- Završna obrada svjetiljke u bijeloj boji
- Dimenzije svjetiljke maksimalno 600x75x75mm
- Masa svjetiljke maksimalno 1,5kg
- Stupanj mehaničke zaštite IP20
- 5 godina garancije</t>
  </si>
  <si>
    <t>Dobava, montaža i spajanje stropne ovjesne svjetiljke s direktno indirektnom simetričnom svjetlosnom distribucijom. LED izvor svjetlosti, snaga sustava 42W, DALI dim, 4000K, CRI&gt;80, UGR&lt;19. Stupanj mehaničke zaštite IP20. Sa svim potrebnim priborom, priključnim materijalom i elementima. Oznaka u projektu "S6".</t>
  </si>
  <si>
    <t>Tehničke karakteristike:
- Stropna ovjesna svjetiljka s direktno indirektnom simetričnom svjetlosnom distribucijom
- Kućište izrađeno aluminija
- Mikroprizmatični difuzor
- Faktor blještanja maksimalno UGR19
- Ugrađena LED DALI dimabilna predspojna naprava
- LED izvor svjetlosti
- Maksimalna instalirana snaga sustava 42W
- Faktor uzvrata boje CRI minimalno 80
- Temperatura boje 4000K
- Minimalni izlazni svjetlosni tok 6260lm
- Minimalna efikasnost svjetiljke 149 lm/W
- Minimalni životni vijek izvora 50.000 sati L85B10 pri 25°C
- Završna obrada svjetiljke u bijeloj boji
- Dimenzije svjetiljke maksimalno 2055x38x85mm
- Masa svjetiljke maksimalno 4,5kg
- Stupanj mehaničke zaštite IP20
- 5 godina garancije</t>
  </si>
  <si>
    <t>Dobava, montaža i spajanje stropne nadgradne svjetiljke s direktnom simetričnom svjetlosnom distribucijom. LED izvor svjetlosti, snaga sustava 23W, DALI dim, 4000K, CRI&gt;80, UGR&lt;19. Stupanj mehaničke zaštite IP20. Sa svim potrebnim priborom, priključnim materijalom i elementima. Oznaka u projektu "S7".</t>
  </si>
  <si>
    <t>Tehničke karakteristike:
- Stropna nadgradna svjetiljka s direktnom simetričnom svjetlosnom distribucijom
- Kućište izrađeno aluminija
- Mikroprizmatični difuzor
- Faktor blještanja maksimalno UGR19
- Ugrađena LED DALI dimabilna predspojna naprava
- LED izvor svjetlosti
- Maksimalna instalirana snaga sustava 23W
- Faktor uzvrata boje CRI minimalno 80
- Temperatura boje 4000K
- Minimalni izlazni svjetlosni tok 2880lm
- Minimalna efikasnost svjetiljke 125 lm/W
- Minimalni životni vijek izvora 50.000 sati L85B10 pri 25°C
- Završna obrada svjetiljke u bijeloj boji
- Dimenzije svjetiljke maksimalno 2055x38x75mm
- Masa svjetiljke maksimalno 4,5kg
- Stupanj mehaničke zaštite IP20
- 5 godina garancije</t>
  </si>
  <si>
    <t>Dobava, montaža i spajanje stropne/zidne kutne svjetiljke s direktnom simetričnom svjetlosnom distribucijom. LED izvor svjetlosti, snaga sustava 13W/m, DALI dim, 3000K, CRI&gt;80. Stupanj mehaničke zaštite IP20. Sa svim potrebnim priborom, priključnim materijalom i elementima. Oznaka u projektu "S8/S9".</t>
  </si>
  <si>
    <t>Tehničke karakteristike:
- Stropna/zidna kutna svjetiljka s direktnom simetričnom svjetlosnom distribucijom
- Kućište izrađeno aluminija bijele boje
- Opalni difuzor
- Ugrađena LED DALI dimabilna predspojna naprava
- LED izvor svjetlosti
- Maksimalna instalirana snaga sustava 13W/mW
- Faktor uzvrata boje CRI minimalno 80
- Temperatura boje 3000K
- Minimalni izlazni svjetlosni tok 1440lm/m
- Minimalni životni vijek izvora 50.000 sati L85B10 pri 25°C
- Završna obrada svjetiljke u bijeloj boji
- Dimenzije svjetiljke maksimalno 2072x38x75mm
- Stupanj mehaničke zaštite IP20
- 5 godina garancije</t>
  </si>
  <si>
    <t>Dobava, montaža i spajanje stropne ovjesne svjetiljke s direktno indirektnom simetričnom svjetlosnom distribucijom. LED izvor svjetlosti, snaga sustava 30W, DALI dim, 4000K, CRI&gt;80, UGR&lt;19. Stupanj mehaničke zaštite IP20. Sa svim potrebnim priborom, priključnim materijalom i elementima. Oznaka u projektu "S15".</t>
  </si>
  <si>
    <t>Tehničke karakteristike:
- Stropna ovjesna svjetiljka s direktno indirektnom simetričnom svjetlosnom distribucijom
- Kućište izrađeno aluminija
- Mikroprizmatični difuzor
- Faktor blještanja maksimalno UGR19
- Ugrađena LED DALI dimabilna predspojna naprava
- LED izvor svjetlosti
- Maksimalna instalirana snaga sustava 30W
- Faktor uzvrata boje CRI minimalno 80
- Temperatura boje 4000K
- Minimalni izlazni svjetlosni tok 4030lm
- Minimalna efikasnost svjetiljke 134 lm/W
- Minimalni životni vijek izvora 50.000 sati L90B10 pri 25°C
- Završna obrada svjetiljke u bijeloj boji
- Dimenzije svjetiljke maksimalno 1475x55x125mm
- Masa svjetiljke maksimalno 6,5kg
- Stupanj mehaničke zaštite IP20
- 5 godina garancije</t>
  </si>
  <si>
    <t>Dobava, montaža i spajanje stropne ovjesne svjetiljke s direktno indirektnom simetričnom svjetlosnom distribucijom. LED izvor svjetlosti, snaga sustava 52W, DALI dim, 4000K, CRI&gt;80, UGR&lt;19. Stupanj mehaničke zaštite IP20. Sa svim potrebnim priborom, priključnim materijalom i elementima. Oznaka u projektu "S16".</t>
  </si>
  <si>
    <t>Tehničke karakteristike:
- Stropna ovjesna svjetiljka s direktno indirektnom simetričnom svjetlosnom distribucijom
- Kućište izrađeno aluminija
- Mikroprizmatični difuzor
- Faktor blještanja maksimalno UGR19
- Ugrađena LED DALI dimabilna predspojna naprava
- LED izvor svjetlosti
- Maksimalna instalirana snaga sustava 52W
- Faktor uzvrata boje CRI minimalno 80
- Temperatura boje 4000K
- Minimalni izlazni svjetlosni tok 6180lm
- Minimalna efikasnost svjetiljke 118 lm/W
- Minimalni životni vijek izvora 50.000 sati L85B10 pri 25°C
- Završna obrada svjetiljke u bijeloj boji
- Dimenzije svjetiljke maksimalno 1475x55x125mm
- Masa svjetiljke maksimalno 6,5kg
- Stupanj mehaničke zaštite IP20
- 5 godina garancije</t>
  </si>
  <si>
    <t>Dobava, montaža i spajanje stropne ovjesne svjetiljke s direktno indirektnom simetričnom svjetlosnom distribucijom. LED izvor svjetlosti, snaga sustava 75W, DALI dim, 4000K, CRI&gt;80, UGR&lt;19. Stupanj mehaničke zaštite IP20. Sa svim potrebnim priborom, priključnim materijalom i elementima. Oznaka u projektu "S17".</t>
  </si>
  <si>
    <t>Tehničke karakteristike:
- Stropna ovjesna svjetiljka s direktno indirektnom simetričnom svjetlosnom distribucijom
- Kućište izrađeno aluminija
- Mikroprizmatični difuzor
- Faktor blještanja maksimalno UGR19
- Ugrađena LED DALI dimabilna predspojna naprava
- LED izvor svjetlosti
- Maksimalna instalirana snaga sustava 75W
- Faktor uzvrata boje CRI minimalno 80
- Temperatura boje 4000K
- Minimalni izlazni svjetlosni tok 8730lm
- Minimalna efikasnost svjetiljke 116 lm/W
- Minimalni životni vijek izvora 50.000 sati L80B10 pri 25°C
- Završna obrada svjetiljke u bijeloj boji
- Dimenzije svjetiljke maksimalno 1475x55x125mm
- Masa svjetiljke maksimalno 6,5kg
- Stupanj mehaničke zaštite IP20
- 5 godina garancije</t>
  </si>
  <si>
    <t>Dobava, montaža i spajanje stropne nadgradne svjetiljke s direktnom simetričnom svjetlosnom distribucijom. LED izvor svjetlosti, snaga sustava 43W, DALI dim, 4000K, CRI&gt;80. Stupanj mehaničke zaštite IP20. Sa svim potrebnim priborom, priključnim materijalom i elementima. Oznaka u projektu "S18".</t>
  </si>
  <si>
    <t>Tehničke karakteristike:
- Stropna nadgradna svjetiljka s direktnom simetričnom svjetlosnom distribucijom
- Kućište izrađeno aluminija, kvadratnog oblika prstena
- Opalni difuzor
- Ugrađena LED DALI dimabilna predspojna naprava
- LED izvor svjetlosti
- Maksimalna instalirana snaga sustava 43W
- Faktor uzvrata boje CRI minimalno 80
- Temperatura boje 3000K
- Minimalni izlazni svjetlosni tok 5068lm
- Minimalna efikasnost svjetiljke 117 lm/W
- Minimalni životni vijek izvora 50.000 sati L85B10 pri 25°C
- Završna obrada svjetiljke u bijeloj boji
- Dimenzije svjetiljke maksimalno 920x38x75mm
- Masa svjetiljke maksimalno 8kg
- Stupanj mehaničke zaštite IP20
- 5 godina garancije</t>
  </si>
  <si>
    <t xml:space="preserve">Dobava, montaža i spajanje nadgradne vodotijesne svjetiljke s direktnom difuznom svjetlosnom distribucijom. LED izvor svjetlosti, snaga sustava 20W, 4000K, CRI80. Stupanj mehaničke zaštite IP66 IK08. Sa svim potrebnim priborom, priključnim materijalom i elementima. Oznaka u projektu "S19".
</t>
  </si>
  <si>
    <t>Tehničke karakteristike:
- Nadgradna vodotijesna svjetiljka s direktnom difuznom svjetlosnom distribucijom
- Kućište izrađeno od injektiranog polikarbonata, UV stabiliziran, otporno na udarce, rebrasta struktura iznutra, V2 samogasiv, anti vandal, sive boje
- Kopče za montažu izrađene od nehrđajućeg čelika
- Difuzor od injektiranog polikarbonata, V2 samogasivi, UV stabilan, rebrasta struktura s unutarnje strane
- Reflektor od pocinčanog čelika, prethodno emajliran UV-stabiliziranom poliesterskom smolom
- Vrlo niska količina treperenja
- Životni vijek izvora minimalno 50.000 sati L80B20
- LED sustav maksimalne snage 20W
- Minimalni izlazni svjetlosni tok 2672lm
- Minimalna efikasnost svjetiljke 133 lm/W
- Temperatura boje 4000K
- Uzvrat boje CRI&gt;80
- Dimenzije svjetiljke: 1260x120x102 mm
- Stupanj mehaničke zaštite minimalno IP66
- Zaštita od mehaničkih utjecaja minimalno IK08
- Temperaturno radno područje: -30°C do +40°C</t>
  </si>
  <si>
    <t xml:space="preserve">Dobava, montaža i spajanje nadgradne vodotijesne svjetiljke s direktnom difuznom svjetlosnom distribucijom. LED izvor svjetlosti, snaga sustava 34W, 4000K, CRI80. Stupanj mehaničke zaštite IP66 IK08. Sa svim potrebnim priborom, priključnim materijalom i elementima. Oznaka u projektu "S20".
</t>
  </si>
  <si>
    <t>Tehničke karakteristike:
- Nadgradna vodotijesna svjetiljka s direktnom difuznom svjetlosnom distribucijom
- Kućište izrađeno od injektiranog polikarbonata, UV stabiliziran, otporno na udarce, rebrasta struktura iznutra, V2 samogasiv, anti vandal, sive boje
- Kopče za montažu izrađene od nehrđajućeg čelika
- Difuzor od injektiranog polikarbonata, V2 samogasivi, UV stabilan, rebrasta struktura s unutarnje strane
- Reflektor od pocinčanog čelika, prethodno emajliran UV-stabiliziranom poliesterskom smolom
- Vrlo niska količina treperenja
- Životni vijek izvora minimalno 50.000 sati L80B20
- LED sustav maksimalne snage 34W
- Minimalni izlazni svjetlosni tok 5194lm
- Minimalna efikasnost svjetiljke 152 lm/W
- Temperatura boje 4000K
- Uzvrat boje CRI&gt;80
- Dimenzije svjetiljke: 1260x120x102 mm
- Stupanj mehaničke zaštite minimalno IP66
- Zaštita od mehaničkih utjecaja minimalno IK08
- Temperaturno radno područje: -30°C do +40°C</t>
  </si>
  <si>
    <t>Dobava, montaža i spajanje ovjesne stropne svjetiljke s difuznom svjetlosnom distribucijom na sve tri plohe. LED izvor svjetlosti, snaga sustava 17.2W, 3000K, CRI80. Stupanj mehaničke zaštite IP20IK06. Sa svim potrebnim priborom, priključnim materijalom i elementima. Oznaka u projektu "S24".</t>
  </si>
  <si>
    <t xml:space="preserve">Tehničke karakteristike:
- Ovjesna svjetiljka s difuznom svjetlosnom distribucijom na sve tri plohe, završne kape i kućište u bijeloj boji izrađeno od čelika
- Akril stakleni difuzor 
- LED izvor svjetlosti maksimalne snage 17.2W 
- Minimalni izlazni svjetlosni tok 2554lm
- Efikasnost svjetiljke minimalno 148 lm/W
- Elektronička LED predspojna naprava DALI dimabilna 
- Temperatura boje 3000K
- Životni vijek minimalno L80 50000h
- Dimenzije svjetiljke maksimalno: 1200x80x40mm
- Masa svjetiljke maksimalno 2,5kg
- Mehanička zaštita minimalno IP20
</t>
  </si>
  <si>
    <t>Dobava, montaža i spajanje ovjesne stropne svjetiljke s difuznom svjetlosnom distribucijom na sve tri plohe. LED izvor svjetlosti, snaga sustava 36W, 3000K, CRI80. Stupanj mehaničke zaštite IP20IK06. Sa svim potrebnim priborom, priključnim materijalom i elementima. Oznaka u projektu "S25".</t>
  </si>
  <si>
    <t xml:space="preserve">Tehničke karakteristike:
- Ovjesna stropna svjetiljka s difuznom svjetlosnom distribucijom na sve tri plohe, završne kape i kućište u bijeloj boji izrađeno od čelika
- Akril stakleni difuzor PMMA
- LED izvor svjetlosti maksimalne snage 36W 
- Minimalni izlazni svjetlosni tok 4881lm
- Efikasnost svjetiljke minimalno 135 lm/W
- Elektronička LED predspojna naprava DALI dimabilna 
- Temperatura boje 3000K
- Životni vijek minimalno L80 50000h
- Dimenzije svjetiljke maksimalno: 1200x80x40mm
- Masa svjetiljke maksimalno 3,5kg
- Mehanička zaštita minimalno IP20
</t>
  </si>
  <si>
    <t>Dobava, montaža i spajanje stropne ovjesne svjetiljke s direktnom simetričnom svjetlosnom distribucijom. LED izvor svjetlosti, snaga sustava 17W, DALI dim, 3000K, CRI&gt;80. Stupanj mehaničke zaštite IP20. Sa svim potrebnim priborom, priključnim materijalom i elementima. Oznaka u projektu "S26".</t>
  </si>
  <si>
    <t>Tehničke karakteristike:
- Stropna ovjesna svjetiljka s direktnom simetričnom svjetlosnom distribucijom
- Kućište izrađeno aluminija bijele boje
- Opalni difuzor
- Stropna rozeta u bijeloj boji
- Ugrađena LED DALI dimabilna predspojna naprava
- LED izvor svjetlosti
- Maksimalna instalirana snaga sustava 17W
- Faktor uzvrata boje CRI minimalno 80
- Temperatura boje 3000K
- Minimalni izlazni svjetlosni tok 1945lm
- Minimalna efikasnost svjetiljke 114 lm/W
- Minimalni životni vijek izvora 50.000 sati L90B10 pri 25°C
- Završna obrada svjetiljke u bijeloj boji
- Dimenzije svjetiljke maksimalno 1475x55x75mm
- Masa svjetiljke maksimalno 3,5kg
- Stupanj mehaničke zaštite IP20
- 5 godina garancije</t>
  </si>
  <si>
    <t>Dobava, montaža i spajanje stropne nadgradne svjetiljke s direktnom simetričnom svjetlosnom distribucijom. LED izvor svjetlosti, snaga sustava 17W, DALI dim, 3000K, CRI&gt;80. Stupanj mehaničke zaštite IP54. Sa svim potrebnim priborom, priključnim materijalom i elementima. Oznaka u projektu "S27".</t>
  </si>
  <si>
    <t>Tehničke karakteristike:
- Stropna nadgradna svjetiljka s direktnom simetričnom svjetlosnom distribucijom
- Kućište izrađeno aluminija bijele boje
- Opalni difuzor
- Stropna rozeta u bijeloj boji
- Ugrađena LED DALI dimabilna predspojna naprava
- LED izvor svjetlosti
- Maksimalna instalirana snaga sustava 17W
- Faktor uzvrata boje CRI minimalno 80
- Temperatura boje 3000K
- Minimalni izlazni svjetlosni tok 1945lm
- Minimalna efikasnost svjetiljke 114 lm/W
- Minimalni životni vijek izvora 50.000 sati L90B10 pri 25°C
- Završna obrada svjetiljke u bijeloj boji
- Dimenzije svjetiljke maksimalno 1475x55x75mm
- Masa svjetiljke maksimalno 3,5kg
- Stupanj mehaničke zaštite IP54
- 5 godina garancije</t>
  </si>
  <si>
    <t xml:space="preserve">Dobava, montaža i spajanje zidne nadgradne svjetiljke s direktnom svjetlosnom distribucijom. LED izvor svjetlosti, snaga sustava 6W, 3000K, CRI&gt;90. Stupanj mehaničke zaštite IP65. Sa svim potrebnim priborom, priključnim materijalom i elementima. Oznaka u projektu "S28".
</t>
  </si>
  <si>
    <t>Tehničke karakteristike:
- Zidna nadgradna svjetiljka s direktnom svjetlosnom distribucijom 36 stupnjeva
- Kućište od aluminija crne boje
- LED izvor svjetlosti 
- U kompletu s LED predspojnom napravom fazno dimabilnom
- Maksimalna ukupna snaga LED sustava 6W
- Minimalni izlazni svjetlosni tok 415lm
- Efikasnost svjetiljke minimalno 69.17 lm/W
- Temperatura boje 3000K
- Klasa zaštite I
- Uzvrat boje minimalno CRI90
- Dimenzije svjetiljke maksimalno: promjer 50mm, visina 76mm
- Masa svjetiljke maksimalno 0,25kg
- Mehanička zaštita minimalno IP65</t>
  </si>
  <si>
    <t xml:space="preserve">Dobava, montaža i spajanje zidne nadgradne svjetiljke s direktnom asimetričnom svjetlosnom distribucijom. LED izvor svjetlosti, snaga sustava 6W, 3000K, CRI&gt;90. Stupanj mehaničke zaštite IP65. Sa svim potrebnim priborom, priključnim materijalom i elementima. Oznaka u projektu "S30".
</t>
  </si>
  <si>
    <t>Tehničke karakteristike:
- Zidna nadgradna svjetiljka s direktnom asimetričnom svjetlosnom distribucijom
- Kućište od aluminija crne boje
- LED izvor svjetlosti 
- U kompletu s LED predspojnom napravom
- Maksimalna ukupna snaga LED sustava 6W
- Minimalni izlazni svjetlosni tok 300lm
- Efikasnost svjetiljke minimalno 50 lm/W
- Temperatura boje 3000K
- Klasa zaštite I
- Uzvrat boje minimalno CRI90
- Dimenzije svjetiljke maksimalno: promjer 100mm, širina 42mm
- Masa svjetiljke maksimalno 0,43kg
- Mehanička zaštita minimalno IP65</t>
  </si>
  <si>
    <t>Dobava, montaža i spajanje zidne nadgradne svjetiljke s direktnom simetričnom svjetlosnom distribucijom. LED izvor svjetlosti, snaga sustava 31W, DALI dim, 3000K, CRI&gt;80, mikrotpizmatični difuzor. Stupanj mehaničke zaštite IP20. Sa svim potrebnim priborom, priključnim materijalom i elementima. Oznaka u projektu "S31".</t>
  </si>
  <si>
    <t>Tehničke karakteristike:
- Zidna nadgradna svjetiljka s direktnom simetričnom svjetlosnom distribucijom
- Kućište izrađeno aluminija 
- Mikroprizmatični difuzor
- Ugrađena LED DALI dimabilna predspojna naprava
- LED izvor svjetlosti
- Maksimalna instalirana snaga sustava 31W
- Faktor uzvrata boje CRI minimalno 80
- Temperatura boje 3000K
- Minimalna efikasnost svjetiljke 50 lm/W
- Minimalni izlazni svjetlosni tok 1552lm
- Minimalni životni vijek izvora 50.000 sati L85B10 pri 25°C
- Završna obrada svjetiljke u bijeloj boji
- Dimenzije svjetiljke maksimalno 2055x38+37x45mm
- Masa svjetiljke maksimalno 5kg
- Stupanj mehaničke zaštite IP20
- 5 godina garancije</t>
  </si>
  <si>
    <t xml:space="preserve">Dobava, montaža i spajanje podne ubodne svjetiljke s direktnom svjetlosnom distribucijom. LED izvor svjetlosti, snaga sustava 7W, 3000K, CRI80. Stupanj mehaničke zaštite IP65. Sa svim potrebnim priborom, priključnim materijalom i elementima. Oznaka u projektu "S32".
</t>
  </si>
  <si>
    <t xml:space="preserve">Tehničke karakteristike:
- Podna ubodna svjetiljka s direktnom svjetlosnom distribucijom 38 stupnjeva, produljen zaslon kao zaštita od blještanja
- Kućište od aluminija zakretno
- LED izvor svjetlosti 
- U kompletu s LED predspojnom napravom 
- Maksimalna ukupna snaga LED sustava 7W
- Minimalni izlazni svjetlosni tok 450lm
- Efikasnost svjetiljke minimalno 64.29 lm/W
- Temperatura boje 3000K
- Klasa zaštite II
- Uzvrat boje minimalno CRI80
- Mehanička zaštita minimalno IP65
- Dimenzije svjetiljke maksimalno: promjer 52mm, visina 164mm
- Masa svjetiljke maksimalno 0,50kg
</t>
  </si>
  <si>
    <t>Dobava, montaža i spajanje stropne nadgradne svjetiljke s direktnom svjetlosnom distribucijom. LED izvor svjetlosti, snaga sustava 6W, 3000K, CRI&gt;90, fazno dimabilna. Stupanj mehaničke zaštite IP65. Sa svim potrebnim priborom, priključnim materijalom i elementima. Oznaka u projektu "S33".</t>
  </si>
  <si>
    <t>Tehničke karakteristike:
- Stropna nadgradna svjetiljka s direktnom svjetlosnom distribucijom 36 stupnjeva
- Kućište od aluminija bijele boje
- LED izvor svjetlosti 
- U kompletu s LED predspojnom napravom fazno dimabilnom
- Maksimalna ukupna snaga LED sustava 6W
- Minimalni izlazni svjetlosni tok 415lm
- Efikasnost svjetiljke minimalno 69.17 lm/W
- Temperatura boje 3000K
- Klasa zaštite I
- Uzvrat boje minimalno CRI90
- Mehanička zaštita minimalno IP65
- Dimenzije svjetiljke maksimalno: promjer 50mm, visina 75mm
- Masa svjetiljke maksimalno 0,24kg</t>
  </si>
  <si>
    <t xml:space="preserve">Dobava, montaža i spajanje nazidne svjetiljke s direktnom asimetričnom svjetlosnom distribucijom. LED izvor svjetlosti, snaga sustava 39W, 3000K, CRI80. Stupanj mehaničke zaštite IP66IK08. Sa svim potrebnim priborom, priključnim materijalom i elementima. Oznaka u projektu "S34".
</t>
  </si>
  <si>
    <t xml:space="preserve">Tehničke karakteristike:
- Zidna svjetiljka s direktnom asimetričnom svjetlosnom distribucijom
- Kućište izrađeno od lijevanog aluminija sa rashladnim rebrima
- Boja grafita
- Ugradna kutija za montažu reflektora na toplinsku izolaciju na jednoj poziciji prema projektu
- Reflektor izrađen od aluminija 99,99 sa PVD tretmanom
- Mogućnost zakretanja za 90 stupnjeva
- Difuzor od kaljenog stakla debljine 4mm, otporno na udarce i toplinu
- Vrlo niska količina treperenja
- Klasa zaštite II
- Ugrađena LED predspojna naprava
- Maksimalna ukupna snaga LED sustava 39W
- Minimalni izlazni svjetlosni tok 4721lm
- Efikasnost svjetiljke minimalno 121 lm/W
- Temperatura boje 3000K
- Uzvrat boje minimalno CRI 80
- Faktor snage ≥0,9
- Temperaturno radno područje: -20°C do +40°C
- Mehanička zaštita minimalno IP66IK08
- Životni vijek izvora minimalno 50000h L80/B20 
- Dimenzije svjetiljke: 400x273x70mm
- Masa svjetiljke maksimalno 4.5kg
</t>
  </si>
  <si>
    <t xml:space="preserve">Dobava, montaža i spajanje nadgradne stropne sigurnosne svjetiljke sa optikom za evakuacijske puteve. LED izvor svjetlosti, snaga izvora 2W, 1h, autotest funkcija, stupanj mehaničke zaštite IP20IK06.  Sa svim potrebnim priborom, priključnim materijalom i elementima. Oznaka u projektu "P1".
</t>
  </si>
  <si>
    <t>Tehničke karakteristike:
- Nadgradna stropna sigurnosna svjetiljka s optikom za evakuacijske puteve
- Kućište izrađeno od bijelog polikarbonata
- Svjetiljka s ugrađenom baterijom
- Snaga LED izvora maksimalno 2W
- Minimalni izlazni svjetlosni tok 380lm
- Vrijeme punjenja maksimalno 12h
- Tip baterije LiFePO4 3,2V
- Autonomija svjetiljke 1h
- Svjetiljka u pripravnom spoju
- Stupanj mehaničke zaštite minimalno IP20
- Zaštita od mehaničkih utjecaja minimalno IK06
- Radna temperatura od 0 do +40 °C
- S autotest funkcijom
- Ugrađen LED indikator prisutnosti mrežnog napajanja
- Ugrađen LED indikator faze punjenja
- Dimenzije svjetiljke fi126 x 30 mm</t>
  </si>
  <si>
    <t xml:space="preserve">Dobava, montaža i spajanje nadgradne stropne sigurnosne svjetiljke sa optikom za protupanične površine. LED izvor svjetlosti, snaga izvora 2W, 1h, autotest funkcija, stupanj mehaničke zaštite IP20IK06.  Sa svim potrebnim priborom, priključnim materijalom i elementima. Oznaka u projektu "P2".
</t>
  </si>
  <si>
    <t>Tehničke karakteristike:
- Nadgradna stropna sigurnosna svjetiljka s optikom za protupanične površine
- Kućište izrađeno od bijelog polikarbonata
- Svjetiljka s ugrađenom baterijom
- Snaga LED izvora maksimalno 2W
- Minimalni izlazni svjetlosni tok 380lm
- Vrijeme punjenja maksimalno 12h
- Tip baterije LiFePO4 3,2V
- Autonomija svjetiljke 1h
- Svjetiljka u pripravnom spoju
- Stupanj mehaničke zaštite minimalno IP20
- Zaštita od mehaničkih utjecaja minimalno IK06
- Radna temperatura od 0 do +40 °C
- S autotest funkcijom
- Ugrađen LED indikator prisutnosti mrežnog napajanja
- Ugrađen LED indikator faze punjenja
- Dimenzije svjetiljke fi126 x 30 mm</t>
  </si>
  <si>
    <t xml:space="preserve">Dobava, montaža i spajanje nazidne protupanične svjetiljke s jednostranim printanim piktogramom "DOLJE". LED izvor svjetlosti, snaga izvora 2W, 1h, autotest funkcija, stupanj mehaničke zaštite IP40. Sa svim potrebnim priborom, priključnim materijalom i elementima. Oznaka u projektu "P3".
</t>
  </si>
  <si>
    <t xml:space="preserve">Tehničke karakteristike:
- Nazidna protupanična svjetiljka s jednostrano printanim piktogramom "DOLJE".
- Kućište izrađeno od bijelog polikarbonata
- Svjetiljka s ugrađenom baterijom
- Snaga LED izvora minimalno 2W
- Vrijeme punjenja maksimalno 12h
- Tip baterije LiFePO4 6,4V 
- Autonomija svjetiljke 1h
- Svjetiljka u trajnom spoju
- Vidljivost 30m
- Stupanj mehaničke zaštite minimalno IP40IK08
- Radna temperatura od 0 do +40 °C
- S autotest funkcijom
- Ugrađen LED indikator prisutnosti mrežnog napajanja
- Ugrađen LED indikator faze punjenja
- Dimenzije svjetiljke 337x187x57 mm
</t>
  </si>
  <si>
    <t xml:space="preserve">Dobava, montaža i spajanje nadgradne protupanične svjetiljke, s jednostranim printanim piktogramom "DOLJE". LED izvor svjetlosti, snaga izvora 2W, 1h, autotest funkcija, stupanj mehaničke zaštite IP40. Sa svim potrebnim priborom, priključnim materijalom i elementima. Oznaka u projektu "P4".
</t>
  </si>
  <si>
    <t xml:space="preserve">Tehničke karakteristike:
- Protupanična svjetiljka s jednostrano printanim piktogramom "DOLJE" 
- Kućište izrađeno od bijelog polikarbonata
- Svjetiljka s ugrađenom baterijom
- Snaga LED izvora minimalno 2W
- Vrijeme punjenja maksimalno 24h
- Tip baterije Ni-Cd 3,6V
- Autonomija svjetiljke 1h
- Svjetiljka u trajnom spoju
- Vidljivost 30m
- Stupanj mehaničke zaštite minimalno IP40
- Radna temperatura od 0 do +40 °C
- S autotest funkcijom
- Ugrađen LED indikator prisutnosti mrežnog napajanja
- Ugrađen LED indikator faze punjenja
- Dimenzije svjetiljke 337x225x72 mm
- ENEC 12 certificirana svjetiljka
</t>
  </si>
  <si>
    <t xml:space="preserve">Dobava, montaža i spajanje zidne nadgradne protupanične svjetiljke s jednostranim printanim piktogramom "LIJEVO". LED izvor svjetlosti, snaga izvora 2W, 1h, autotest funkcija, stupanj mehaničke zaštite IP65IK08. Sa svim potrebnim priborom, priključnim materijalom i elementima. Oznaka u projektu "P5".
</t>
  </si>
  <si>
    <t xml:space="preserve">Tehničke karakteristike:
- Zidna nadgradna protupanična svjetiljka s jednostrano printanim piktogramom "LIJEVO".
- Kućište izrađeno od bijelog polikarbonata
- Difuzor transparentni od polikarbonata
- Svjetiljka s ugrađenom baterijom
- Snaga LED izvora minimalno 2W
- Vrijeme punjenja maksimalno 12h
- Tip baterije  LiFePO4 6,4V 
- Autonomija svjetiljke 1h
- Svjetiljka u trajnom spoju
- Vidljivost 30m
- Stupanj mehaničke zaštite minimalno IP65 IK08
- Radna temperatura od 0 do +40 °C
- S autotest funkcijom
- Ugrađen LED indikator prisutnosti mrežnog napajanja
- Ugrađen LED indikator faze punjenja
- Dimenzije svjetiljke 226x124x42mm
</t>
  </si>
  <si>
    <t xml:space="preserve">Dobava, montaža i spajanje zidne nadgradne protupanične svjetiljke s jednostranim printanim piktogramom "LIJEVO". LED izvor svjetlosti, snaga izvora 2W, 1h, autotest funkcija, stupanj mehaničke zaštite IP65IK08. Sa svim potrebnim priborom, priključnim materijalom i elementima. Oznaka u projektu "P6".
</t>
  </si>
  <si>
    <t xml:space="preserve">Tehničke karakteristike:
- Zidna nadgradna protupanična svjetiljka s jednostrano printanim piktogramom "DESNO".
- Kućište izrađeno od bijelog polikarbonata
- Difuzor transparentni od polikarbonata
- Svjetiljka s ugrađenom baterijom
- Snaga LED izvora minimalno 2W
- Vrijeme punjenja maksimalno 12h
- Tip baterije  LiFePO4 6,4V 
- Autonomija svjetiljke 1h
- Svjetiljka u trajnom spoju
- Vidljivost 30m
- Stupanj mehaničke zaštite minimalno IP65 IK08
- Radna temperatura od 0 do +40 °C
- S autotest funkcijom
- Ugrađen LED indikator prisutnosti mrežnog napajanja
- Ugrađen LED indikator faze punjenja
- Dimenzije svjetiljke 226x124x42mm
</t>
  </si>
  <si>
    <t xml:space="preserve">Dobava, montaža i spajanje zidne nadgradne protupanične svjetiljke. LED izvor svjetlosti, snaga izvora 2W, 1h, autotest funkcija, stupanj mehaničke zaštite IP65IK08. Sa svim potrebnim priborom, priključnim materijalom i elementima. Oznaka u projektu "P7".
</t>
  </si>
  <si>
    <t xml:space="preserve">Tehničke karakteristike:
- Zidna nadgradna protupanična svjetiljka 
- Kućište izrađeno od bijelog polikarbonata
- Difuzor transparentni od polikarbonata
- Svjetiljka s ugrađenom baterijom
- Snaga LED izvora minimalno 2W
- Vrijeme punjenja maksimalno 12h
- Tip baterije LiFePO 4 6,4V 
- Autonomija svjetiljke 1h
- Svjetiljka u pripravnom spoju
- Stupanj mehaničke zaštite minimalno IP65 IK08
- Radna temperatura od 0 do +40 °C
- S autotest funkcijom
- Ugrađen LED indikator prisutnosti mrežnog napajanja
- Ugrađen LED indikator faze punjenja
- Dimenzije svjetiljke 226x124x42mm
</t>
  </si>
  <si>
    <t>Dobava, montaža i spajanje upravljačkog modula za kontrolu DALI svjetiljaka. DALI kontroler s 4 DALI adresabilne linije. Mogućnost individualnog dimanja, prekidanja i monitoriranja  256 DALI adresabilnih predspojnih naprava, 64 uređaja po DALI liniji. Ugrađena 4 zasebna napajanja za DALI linije. Minimalna struja 250mA za svaku DALI liniju. Ugrađeno testno tipkalo za svaku DALI liniju. LED indikatori za prikaz prometa po DALI linijama. Mogućnost testiranja protupaničnih svjetiljaka. Ugrađena 2 digitalna ulaza. Mogućnost upravljanja putem RS485 i DMX512 signala. Montaža u razvodni ormar na DIN nosač. Radna temperatura od +2 do +50°C. Dopuštena vlažnost od 5 do 95%. Dimenzije 159x100x58mm. Stupanj mehaničke zaštite minimalno IP20. Sa svim potrebnim priborom, priključnim materijalom i elementima.</t>
  </si>
  <si>
    <t xml:space="preserve">Tehničke karakteristike:
- DALI kontroler s 4 DALI adresabilne linije
- Mogućnost individualnog dimanja, prekidanja i monitoriranja  256 DALI adresabilnih predspojnih naprava, 64 uređaja po DALI liniji. 
- Ugrađena 4 zasebna napajanja za DALI linije
- Minimalna struja 250mA za svaku DALI liniju
- Ugrađena 2 digitalna ulaza
- Ugradnja na DIN nosač 
- Radna temperatura od +2 do +50°C
- Dopuštena vlažnost od 5 do 95%
- Stupanj mehaničke zaštite minimalno IP20
- Dimenzije 159x100x58mm
- Mogućnost upravljanja putem RS485 i DMX512 signala
</t>
  </si>
  <si>
    <t>Dobava, montaža i spajanje upravljačkog modula za relejno prekidanje strujnih krugova. Modul s 4 prolazna releja, svaki deklarirane struje 32A. građene stezaljke za prihvat kabela poprečnog presjeka do 10mm2. Kontroler adekvatan za prekidanje induktivnih, kapacitivnih i rezistivnih tereta. Mogućnost ručnog uključivanja svakog kanala zasebno. Minimalni raspon radna temperature od +2 do +50°C. Montažu u razvodni ormar na DIN nosač. Minimalni raspon vlažnosti zraka od +5 do 95%, bez kondenzacije. Dimenzije 90x73x58mm. Stupanj mehaničke zaštite minimalno IP20. Sa svim potrebnim priborom, priključnim materijalom i elementima.</t>
  </si>
  <si>
    <t>Tehničke karakteristike:
- Relejni kontroler s 4 kanala za montažu na DIN nosač
- Minimalna struja 32A @ 40°C po kanalu
- Ugrađene stezaljke za prihvat kabela poprečnog presjeka do 10mm2
- Kontroler adekvatan za prekidanje induktivnih, kapacitivnih i rezistivnih tereta
- Svaki kanal moguće napajati preko zasebnog prekidača maksimalne struje 32A
- Mogućnost ručnog uključivanja svakog kanala zasebno
- Dimenzije 90x73x58mm
- Minimalni raspon radna temperature od +2 do +50°C.
- Minimalni raspon vlažnosti zraka od +5 do 95%, bez kondenzacije
- Stupanj mehaničke zaštite minimalno IP20</t>
  </si>
  <si>
    <t>Dobava, montaža i spajanje upravljačkog modula za kontrolu DALI svjetiljaka. DALI kontroler s 2 DALI adresabilne linije. Mogućnost individualnog dimanja, prekidanja i monitoriranja  128 DALI adresabilnih predspojnih naprava, 64 uređaja po DALI liniji. Moguća kontrola i testiranje DALI sigurnosne rasvjete. Ugrađena 2 zasebna napajanja za DALI linije. Minimalna struja 250mA za svaku DALI liniju. Ugrađeno testno tipkalo za svaku DALI liniju. LED indikatori za prikaz prometa po DALI linijama. Masa maksimalno 1kg. Montažu u razvodni ormar na DIN nosač. Radna temperatura od +2 do +50°C. Dopuštena vlažnost od 5 do 95%. Dimenzije 159x90x58mm. Stupanj mehaničke zaštite minimalno IP20. Sa svim potrebnim priborom, priključnim materijalom i elementima.</t>
  </si>
  <si>
    <t>Tehničke karakteristike:
- DALI kontroler s 2 DALI adresabilne linije
- Mogućnost individualnog dimanja, prekidanja i monitoriranja  128 DALI adresabilnih predspojnih naprava, 64 uređaja po DALI liniji. 
- Moguća kontrola i testiranje DALI sigurnosne rasvjete
- Ugrađena 2 zasebna napajanja za DALI linije
- Minimalna struja 250mA za svaku DALI liniju
- Ugradnja na din nosač 
- Radna temperatura od +2 do +50°C
- Dopuštena vlažnost od 5 do 95%
- Stupanj mehaničke zaštite minimalno IP20
- Dimenzije 159x90x58mm</t>
  </si>
  <si>
    <t>Dobava, montaža i spajanje upravljačkog modula za relejno prekidanje strujnih krugova. Modul s 12 prolaznih releja, svaki deklarirane struje 32A. Ugrađene stezaljke za prihvat kabela poprečnog presjeka do 10mm^2. Integrirano napajanje za mrežni sustav. Kontroler adekvatan za prekidanje induktivnih, kapacitivnih i rezistivnih tereta. Ugrađena funkcija uključivanja kanala s vremenskom zadrškom. Mogućnost ručnog uključivanja svakog kanala zasebno. Mogućnost upravljanja putem RS485 i DMX512 i DALI signala. Minimalno dva pomoćna ulaza. Montažu u razvodni ormar na DIN nosač. Minimalni raspon radna temperature od +2 do +40°C. Minimalni raspon vlažnosti zraka od +5 do 95%, bez kondenzacije. Dimenzije 212x90x58mm. Stupanj mehaničke zaštite minimalno IP20. Sa svim potrebnim priborom, priključnim materijalom i elementima.</t>
  </si>
  <si>
    <t>Tehničke karakteristike:
- Relejni kontroler s 12 kanala za montažu na DIN nosač
- Minimalna struja 32A @ 40°C po kanalu
- Ugrađene stezaljke za prihvat kabela poprečnog presjeka do 10mm^2
- Integrirano napajanje za mrežni sustav
- Kontroler adekvatan za prekidanje induktivnih, kapacitivnih i rezistivnih tereta
- Svaki kanal moguće napajati preko zasebnog prekidača maksimalne struje 32A
- Ugrađena funkcija uključivanja kanala s vremenskom zadrškom
- Mogućnost ručnog uključivanja svakog kanala zasebno
- Mogućnost upravljanja putem RS485 i DMX512 i DALI signala
- Minimalno dva pomoćna ulaza
- Dimenzije 212x90x58mm
- Minimalni raspon radna temperature od +2 do +40°C.
- Minimalni raspon vlažnosti zraka od +5 do 95%, bez kondenzacije
- Stupanj mehaničke zaštite minimalno IP20</t>
  </si>
  <si>
    <t>Dobava, montaža i spajanje  iCANdin upravljačkog uređaja za pojačavanje signala na sabirnici ili odvajanje segmenata sustava kod većih projekata. Omogućuje povećenje BUS linije preko 1000m. Kod većih sustava omogućuje programiranje svakog segmenta posebno. Do maksimalno 65 000 uređaja na sustavu. Radna temperatura od 0 do +40°C, vlažnost od 5 do 95%. Napajanje 12V DC i komunikacija direktno s sabirnice. Dimenzije uređaja 124x50x23mm. Stupanj mehaničke zaštite IP20. Sa svim potrebnim priborom, priključnim materijalom i elementima.</t>
  </si>
  <si>
    <t>Tehničke karakteristike:
- Uređaja za pojačavanje signala na sabirnici ili odvajanje segmenata sustava kod većih projekata
- Omogućuje povećenje BUS linije preko 1000m
- Mogućnost programiranje svakog segmenta posebno
- Do maksimalno 65 000 uređaja na sustavu
- Radna temperatura od 0 do +40°C, vlažnost od 5 do 95%
- Stupanj mehaničke zaštite IP20
- Dimenzije uređaja 124x50x23mm
- Montaža na DIN šinu
- Napajanje 12V DC i komunikacija direktno s sabirnice</t>
  </si>
  <si>
    <t>Dobava, montaža i spajanje naponskog konvertera BUS linije, 15W 12VDC. Montažu u razvodni ormar na DIN nosač. Sa svim potrebnim priborom, priključnim materijalom i elementima.</t>
  </si>
  <si>
    <t>Tehničke karakteristike:
- montaža na DIN nosač
- minimalna snaga 15W
- izlazni napon 12VDC</t>
  </si>
  <si>
    <t>Dobava, montaža i spajanje naponskog konvertera BUS linije, 30W 12VDC. Montažu u razvodni ormar na DIN nosač. Sa svim potrebnim priborom, priključnim materijalom i elementima.</t>
  </si>
  <si>
    <t>Tehničke karakteristike:
- montaža na DIN nosač
- minimalna snaga 30W
- izlazni napon 12VDC</t>
  </si>
  <si>
    <t>Dobava, montaža i spajanje ugradnog kombiniranog senzora. Senzor objedinjuje detekciju pokreta, mjerenje dnevnog svijetla i primanje infracrvenih signala. Senzor kao prijemnik za kontrolu rasvjetom. Senzor kao uređaj za održavanje konstantne nivoa rasvjetljenosti u prostoriji. Napon napajanja 9-24V DC, potrošnja pri komunikaciji 10 mA @ 15V. Radijus detekcije min. 8.5m pri visini montaže max. 3m. Mogućnost programiranja uključenja/gašenja unaprijed programiranih scena. Temperaturno područje rada min. 0°C do max. 45°C. Dimenzije: promjer 49mm, visina 30mm. U kompletu s kutijom za nadgradnu montažu. Sa svim potrebnim priborom, priključnim materijalom i elementima.</t>
  </si>
  <si>
    <t>Tehničke karakteristike:
- Ugradni kombinirani senzora s detekcijom pokreta 360°
- Tri funkcije: Detekcija pokreta, mjerenje dnevnog svijetla i infracrveni senzor
- Senzor kao prijemnik za kontrolu rasvjetom
- Senzor kao uređaj za održavanje konstantne nivoa rasvjetljenosti u prostoriji
- Radijus detekcije min. 8.5m pri visini montaže max. 3m
- Mogućnost programiranja uključenja/gašenja unaprijed programiranih scena
- Temperaturno područje rada min. 0°C do max. 45°C.
- Dimenzije: promjer 49mm, visina 30mm</t>
  </si>
  <si>
    <t>Dobava daljinskog upravljača sa 8 tipki, tipkom za isključivanje, kontrolom dimanja i 6 dodatnih tipki za programiranje.</t>
  </si>
  <si>
    <t xml:space="preserve">Tehničke karakteristike:
- 8 tipki za programiranje scena
- Tipka za isključivanje
- Kontrola dimanja
- 6 programibilnih tipki
</t>
  </si>
  <si>
    <t>Dobava, montaža i spajanje upravljačkog sučelja za kontrolu upravljačkih panela osjetljivih na dodir. Omogućuje simultano povezivanje i sinkronizaciju između upravljačkih panela. Mogućnost povezivanja s aplikacijom koja omogućuje personalizirano upravljanje preko mobilnih uređaja (Android, IOS). Ugrađen sat za programiranje vremenskih događaja. BACnet komunikaciju preko TCP/IP. Dimenzije: 106x91x62mm. Radna temperatura od +2°C do +50°C. Maksimalna temperatura skladištenja +60°C. Dopuštena  vlaga u prostoru korištenja: +5 do 95% bez kondenzacije. U kompletu s napajanjem +10 - 24V DC, 750mA Max. Stupanj mehaničke zaštite minimalno IP20. Sa svim potrebnim priborom, priključnim materijalom i elementima.</t>
  </si>
  <si>
    <t>Tehničke karakteristike:
- Upravljačko sučelje za kontrolu upravljačkih panela osjetljivih na dodir
- Omogućuje simultano povezivanje i sinkronizaciju između upravljačkih panela
- Mogućnost povezivanja s aplikacijom koja omogućuje personalizirano upravljanje preko mobilnih uređaja (Android, IOS)
- Ugrađen sat za programiranje vremenskih događaja
- Dimenzije: 106x91x62mm
- BACnet komunikaciju preko TCP/IP
- Radna temperatura od +2°C do +50°C
- Maksimalna temperatura skladištenja +60°C
- Dopuštena  vlaga u prostoru korištenja: +5 do 95% bez kondenzacije
- Stupanj mehaničke zaštite minimalno IP20</t>
  </si>
  <si>
    <t xml:space="preserve">Programiranje, adresiranje i puštanje u pogon upravljačkog sustava rasvjete, podešavanje sustava rasvjete do pune funkcionalnosti; izrada tlocrta zgrade i plana adresiranja;  Izrada dokumentacije izvedenog stanja u tri primjerka, te izdavanje protokola o puštanju u rad; Programiranje režima rada, optimizacija po želji korisnika, do maksimalno 2 izlaza integratora sustava, nakon inicijalno programiranog puštanja u rad, prema prethodno definiranim zahtjevima investitora, odnosno korisnika sustava. </t>
  </si>
  <si>
    <t>Napomena: kabeli za napajanje rasvjete su specificirani u točki IV</t>
  </si>
  <si>
    <t>RASVJETA UKUPNO</t>
  </si>
  <si>
    <t>III.</t>
  </si>
  <si>
    <t>INSTALACIJSKI MATERIJAL I TEHNOLOŠKI PRIKLJUČCI</t>
  </si>
  <si>
    <t>Dobava, montaža i spajanje elektroinstalacijskog materijala utičnica, prekidača, tipkala i sl., uključivo plast. kutije za svaku stavku, bijele boje:</t>
  </si>
  <si>
    <t>1-polna sklopka, umetak i tipkalo, 10A, (p/ž)</t>
  </si>
  <si>
    <t>1-polna sklopka, kompletna, 10A, (p/ž)</t>
  </si>
  <si>
    <t>Serijska sklopka, kompletna, 10A, (p/ž)</t>
  </si>
  <si>
    <t>Izmjenična sklopka, kompletna, 10A, (p/ž)</t>
  </si>
  <si>
    <t>Križna sklopka, umetak, 10A, (p/ž)</t>
  </si>
  <si>
    <t xml:space="preserve">Okvir 1-struki, bijeli </t>
  </si>
  <si>
    <t>3x 1-polna sklopka, umetak i tipkalo, 10A, (p/ž)</t>
  </si>
  <si>
    <t>Okvir 3-struki, bijeli</t>
  </si>
  <si>
    <t>5x 1-polna sklopka, umetak i tipkalo, 10A, (p/ž)</t>
  </si>
  <si>
    <t>Okvir 5-struki, bijeli</t>
  </si>
  <si>
    <t>Sklopka jednopolna, IP54, na oprugu, nadžbukna</t>
  </si>
  <si>
    <t>Sklopka serijska, IP54, na oprugu, nadžbukna</t>
  </si>
  <si>
    <t>Sklopka izmjenična, IP54, na oprugu, nadžbukna</t>
  </si>
  <si>
    <t>Šuko utičnica sa dječjom zašt., komplet, 16A, 230V, p/ž</t>
  </si>
  <si>
    <t>Utičnica šuko, dvostruka, 16A, 250V, p/ž</t>
  </si>
  <si>
    <t>Utičnica šuko sa poklopcem i dječjom zašt.,16A, 250V, p/ž</t>
  </si>
  <si>
    <t xml:space="preserve">Okvir 2-struki, bijeli </t>
  </si>
  <si>
    <t>3x utičnica, 16A, umetak, p/ž</t>
  </si>
  <si>
    <t xml:space="preserve">3-struki okvir, bijeli </t>
  </si>
  <si>
    <t>Utičnica šuko dvostruka, IP54, n/ž</t>
  </si>
  <si>
    <t>Utičnica šuko, IP54, sa ključem, na oprugu, nadžbukna</t>
  </si>
  <si>
    <t>Industrijska utičnica, kombinirana, IP44, predožičena, 32A</t>
  </si>
  <si>
    <t>Grebenasta sklopka u kućištu, 0-1/1P/16A, IP40</t>
  </si>
  <si>
    <t xml:space="preserve">Dobava, montaža i spajanje kompletne podne kutije opremljene sa 2x trostrukom utičnicom 16A/230V, antenskom utičnicom, 2x RJ-45 TK utičnicom, dim. 250x250x95-125 mm
</t>
  </si>
  <si>
    <t xml:space="preserve">Dobava, montaža i spajanje kompletne podne kutije opremljene sa 2x trostrukom utičnicom 16A/230V, 2x RJ-45 TK utičnicom, dim. 250x250x95-125 mm
</t>
  </si>
  <si>
    <t xml:space="preserve">Dobava, montaža i spajanje kompletne podne kutije opremljene sa 2x trostrukom utičnicom 16A/230V, 4x RJ-45 TK utičnicom, dim. 250x250x95-125 mm
</t>
  </si>
  <si>
    <t>N/Ž kutija IP30,75x75x25mm bijela</t>
  </si>
  <si>
    <t>Razvodna kutija, podžbukna, Ø70, 35mm, M20, s poklopcem</t>
  </si>
  <si>
    <t>Dobava, montaža i spajanje nadžbuknog instalacionog materijala</t>
  </si>
  <si>
    <t>prekidač,isklopni, IP54, n/ž</t>
  </si>
  <si>
    <t>utičnica sa poklopcem, 230V, 16A (na ormaru)</t>
  </si>
  <si>
    <t>utičnica sa poklopcem, 400/230V, 20A (na ormaru)</t>
  </si>
  <si>
    <t>utičnica sa poklopcem, 24V (na ormaru)</t>
  </si>
  <si>
    <t>Izvedba izvoda za napajanje uređaja i dovođenje u funkciju istih:</t>
  </si>
  <si>
    <t>izvod jednofazni, 230V</t>
  </si>
  <si>
    <t xml:space="preserve">izvod trofazni, 400V </t>
  </si>
  <si>
    <t>Dobava materijala i izrada premoštenja prirubnica na cijevnom razvodu, armaturama i pumpama i vratima, upotrebom voda P10 mm2 i kab. stopica, a spajanje pod vijak</t>
  </si>
  <si>
    <t>kompl</t>
  </si>
  <si>
    <t>Dobava, montaža i spajanje kutije za izjednačenje potencijala</t>
  </si>
  <si>
    <t>INSTALACIJSKI MATERIJAL I TEHNOLOŠKI PRIKLJUČCI UKUPNO:</t>
  </si>
  <si>
    <t>IV.</t>
  </si>
  <si>
    <t>KABELI I KABELSKE POLICE</t>
  </si>
  <si>
    <t>Dobava, polaganje  i spajanje kabela u kabelske kanalice ili odgovarajuće zaštitne cijevi uključivo plastične kutije, ovjesni pribor i sl.</t>
  </si>
  <si>
    <t>3x (FG70R 4x95mm2)+1x70mm2</t>
  </si>
  <si>
    <t>m</t>
  </si>
  <si>
    <t>NYY 4x70mm2+1x35mm2</t>
  </si>
  <si>
    <t>NYY 4x50mm2+1x25mm2</t>
  </si>
  <si>
    <t>NYY 5x35mm2</t>
  </si>
  <si>
    <t>NYY 5x25mm2</t>
  </si>
  <si>
    <t>NYY 5x16mm2</t>
  </si>
  <si>
    <t>NYY 5x10mm2</t>
  </si>
  <si>
    <t>NYY 5x6mm2</t>
  </si>
  <si>
    <t>NYY 5x4mm2</t>
  </si>
  <si>
    <t>NYY 3x4mm2</t>
  </si>
  <si>
    <t>NYY 5x2,5mm2</t>
  </si>
  <si>
    <t>NYY 3x2,5mm2</t>
  </si>
  <si>
    <t>NYY 2x2,5mm2</t>
  </si>
  <si>
    <t>NYY 3x1,5mm2</t>
  </si>
  <si>
    <t>NYY 5x1,5mm2</t>
  </si>
  <si>
    <t>NYY 4x1,5mm2</t>
  </si>
  <si>
    <t>NYY 2x1,5mm2</t>
  </si>
  <si>
    <t>NYY 10x1,5mm2</t>
  </si>
  <si>
    <t>PP/L 2x0,75mm2</t>
  </si>
  <si>
    <t>PP/L 5x0,75mm2</t>
  </si>
  <si>
    <t>NHXH FE180/E90 5x10mm2</t>
  </si>
  <si>
    <t>NHXH FE180/E90 3x1,5mm2</t>
  </si>
  <si>
    <t>NHXH FE180/E90 3x2,5mm2</t>
  </si>
  <si>
    <t>NHXH FE180/E90 4x1,5mm2</t>
  </si>
  <si>
    <t>LiYCY 2x0,75mm2</t>
  </si>
  <si>
    <t>LiYCY 4x1mm2</t>
  </si>
  <si>
    <t>LiYCY-TP 2x2x0,75mm2</t>
  </si>
  <si>
    <t>J-Y(St)Y 2x2x0,8mm2</t>
  </si>
  <si>
    <t>J-Y(St)Y 4x2x0,8mm2</t>
  </si>
  <si>
    <t>JB-Y(St)Y 1x2x0,8mm2</t>
  </si>
  <si>
    <t>JB-Y(St)Y 2x2x0,8mm2</t>
  </si>
  <si>
    <t>JB-Y(St)Y 4x2x0,8mm2</t>
  </si>
  <si>
    <t>Cat. 6a F/FTP</t>
  </si>
  <si>
    <t>P/F 4mm2</t>
  </si>
  <si>
    <t>H07V-K 10 mm2</t>
  </si>
  <si>
    <t>P10 mm2</t>
  </si>
  <si>
    <t>P6 mm2</t>
  </si>
  <si>
    <t>Dobava, polaganje i spajanje kabela u kabelske kanalice ili odgovarajuće zaštitne cijevi uključivo plastične kutije, ovjesni pribor i sl. za potrebe automatike:</t>
  </si>
  <si>
    <t>J-Y(St)Y 3x2x0,8mm2</t>
  </si>
  <si>
    <t>Cat. 6 U/UTP</t>
  </si>
  <si>
    <t>Dobava, polaganje i spajanje trake Fe/Zn 30x3mm za izjednačenje potencijala</t>
  </si>
  <si>
    <t>Dobava, montaža i spajanje nosača trake Fe/Zn</t>
  </si>
  <si>
    <t>Dobava, montaža i spajanje križne spojnice za spoj Fe/Zn trake</t>
  </si>
  <si>
    <t>Dobava i polaganje zaštitnih cijevi:</t>
  </si>
  <si>
    <t>Cs13</t>
  </si>
  <si>
    <t>Cs16</t>
  </si>
  <si>
    <t>Cs20</t>
  </si>
  <si>
    <t>Cs25</t>
  </si>
  <si>
    <t>Cs32</t>
  </si>
  <si>
    <t>Cs40</t>
  </si>
  <si>
    <t>Cs50</t>
  </si>
  <si>
    <t>Dobava i polaganje PNT cijevi</t>
  </si>
  <si>
    <t>PNT23</t>
  </si>
  <si>
    <t>PNT32</t>
  </si>
  <si>
    <t>Dobava i montaža PVC kanala</t>
  </si>
  <si>
    <t>17X17</t>
  </si>
  <si>
    <t>25X17</t>
  </si>
  <si>
    <t>40X25</t>
  </si>
  <si>
    <t>Dobava, montaža i spajanje kabelskih polica za polaganje kabela, komplet sa svim spojnim i montažnim materijalom, plastificirane u RAL tonovima prema želji investitora:</t>
  </si>
  <si>
    <t>PK400</t>
  </si>
  <si>
    <t>PK300</t>
  </si>
  <si>
    <t>PK200</t>
  </si>
  <si>
    <t>PK100</t>
  </si>
  <si>
    <t>Dobava i ugradnja podnog kanala s 2 komore, ugradnja ispod glazure, pocinčani, sa svim potrebnim spojnicama i priborom  dim. 2000x190x28 mm</t>
  </si>
  <si>
    <t>Izvedba spoja voda H07V-K 10 mm2/PK/Cs25 za uzemljenje svih komunikacijskih ormara</t>
  </si>
  <si>
    <t xml:space="preserve">Izvedba spoja voda P10 mm2/PK/Cs25 od najbližeg razvodnog ormara do kutije za izjednačenje potencijala.
</t>
  </si>
  <si>
    <t xml:space="preserve">Izvedba spoja voda P6 mm2/Cs13 od kutije za izjednačenje  potencijala do izljevnog mjesta-cca 5m.
</t>
  </si>
  <si>
    <t>Dobava i montaža mase za brtvljenje prodora veličine 0,25 m2 na granici protupožarnih sektora</t>
  </si>
  <si>
    <t>Karakteristike za jednakovrijednost:</t>
  </si>
  <si>
    <t>Certifikat u skladu sa:</t>
  </si>
  <si>
    <t>EN 1366-3 (protupožarne pregrade) - EN 13501-2 / klasifikacijska izvješća</t>
  </si>
  <si>
    <t>ÖNORM B 3807 ili jednakovrijedna</t>
  </si>
  <si>
    <t>KABELI UKUPNO:</t>
  </si>
  <si>
    <t>INSTALACIJA SLABE STRUJE</t>
  </si>
  <si>
    <t>V.</t>
  </si>
  <si>
    <t>INSTALACIJA STRUKTURNOG KABLIRANJA</t>
  </si>
  <si>
    <t>Samostojeći komunikacijski ormar DS 600x1970x600, 19", 42U</t>
  </si>
  <si>
    <t>Polucilindar s 1xključem</t>
  </si>
  <si>
    <t>Prespojni panel 19", prazan, za 24 modula, 1U, RA7035</t>
  </si>
  <si>
    <t>utični modul RJ45 cat.6, neoklopljen (SFA)</t>
  </si>
  <si>
    <t>19" vodilica kabela s 5 prstena 70x40 i otvorima,1U, RAL7035</t>
  </si>
  <si>
    <t>Prespojni panel 25xRJ45 ISDN,4-pinski 3,6/4,5,neokl.,19",1U</t>
  </si>
  <si>
    <t>Optički razdjelnik, 12 niti, LC 50/125µm OM2, izvlačivi, 19", 1U</t>
  </si>
  <si>
    <t>Optički prespojni kabel, LC/LC, 50/125µm OM2, 1.0m</t>
  </si>
  <si>
    <t>19" fiksna polica do maks. 50kg, d=350mm, 1U, RAL7035</t>
  </si>
  <si>
    <t>Priključna napojna letva 19” sa 7×230V/16A utičnica, prekidačem i prenaponskom zaštitom</t>
  </si>
  <si>
    <t>Prespojni kabel RJ45 cat.6 neoklopljen, PVC, sivi, 1.0m</t>
  </si>
  <si>
    <t>Wireless LAN kontroler, za do 50 pristupnih točaka</t>
  </si>
  <si>
    <t>UPS 3000VA 2700W 5 min.1/1-fazni/Online</t>
  </si>
  <si>
    <t>Samostojeći komunikacijski ormar DS 600x1300x600, 19", 27U</t>
  </si>
  <si>
    <t>Zidni komunikacijski ormar DS 600x770x395, 19", 15U</t>
  </si>
  <si>
    <t>utični modul RJ45 cat.6a</t>
  </si>
  <si>
    <t xml:space="preserve">Samostojeći komunikacijski ormar DS 600x1525x600, 19", 32U  </t>
  </si>
  <si>
    <t>USV Rack 1500VA 1350W, 5 min.1/1f</t>
  </si>
  <si>
    <t>Dobava, izrada otvora u zidu, ugradnja u zid, te spajanje p/ž komunikacijskog utičnog mjesta s 2×RJ45 konektora, sastavljenog od sljedećih elemenata:</t>
  </si>
  <si>
    <t>Priključnica prazna 80x80 za 2 modula (SFA/B), kosi izvod</t>
  </si>
  <si>
    <t>RJ45 utikač za instalacijske kabele za bežični AP, neoklopljen, cat.6a, ravan uvod</t>
  </si>
  <si>
    <t>instalacijska p/ž kutija fi60mm.</t>
  </si>
  <si>
    <t>Bežična pr. točka WLAN 2,4GHz 802.11b/g/n, stropna, PoE, 
upravljanje kontrolerom</t>
  </si>
  <si>
    <t>Dobava, uvlačenje u instalacijske kanale, uvlačenje u plastične cijevi n/žb i p/žb, kabela tipa U/UTP inst. kabel cat.6a,4x2xAWG23/1,500MHz,LS0H,Eca,plavi</t>
  </si>
  <si>
    <t>Dobava, uvlačenje u instalacijske kanale i plastične cijevi n/žb i p/žb univerzalnog optičkog kabela A/I-DQ(ZN)BH 12x9/125µm OS2, LS0H-3, Dca, s nemetalnom zaštitom od glodavaca</t>
  </si>
  <si>
    <t>Dobava, polaganje i spajanje višemodnog svjetlovodnog instalacijskog kabela s 12 niti tipa OM2 A/I-DQ(ZN)BH 12×50/125, MM, LS0H-3 za povezivanje komunikacijskog ormara i postojeće komunikacijske infrastrukture</t>
  </si>
  <si>
    <t>INSTALACIJA STRUKTURNOG KABLIRANJA UKUPNO:</t>
  </si>
  <si>
    <t>VI.</t>
  </si>
  <si>
    <t xml:space="preserve">ANTENSKA INSTALACIJA </t>
  </si>
  <si>
    <t>Dobava, postava i spajanje zidnog ormara za ugradnju opreme za SAT/TV razvod, zidni ormar 600x800x200 oznake u projektu "ZAU5", s prednjim vratima  i bravicom, s ventilacijskim prorezima i otvorima za ulaz kabela i perforiranom stražnjom pločom i priborom za uzemljenje svih metalnih dijelova na zajedničku sabirnicu, te sljedećom opremom:</t>
  </si>
  <si>
    <t>SAT ormarić čel., perf. ploča, zaključ.,600x800x200, RAL7035</t>
  </si>
  <si>
    <t>DVB-T pojačalo 5 u 1, 10 podesivih kanala</t>
  </si>
  <si>
    <t>SAT uzemljenje + prenaponska zaštita, 9xF-konektora, 9 x odvodnika prenapona</t>
  </si>
  <si>
    <t>SAT odvodnik prenapona, F-ženski/F-ženski</t>
  </si>
  <si>
    <t>SAT multisklopka 9 IN 8 OUT za quattro/quad LNB, kaskadna, napajanje do 10m</t>
  </si>
  <si>
    <t>Koaksijalni F-konektor navojni, za kabele 6.6 - 6.8mm</t>
  </si>
  <si>
    <t>Dobava, postava i spajanje zidnog ormara za ugradnju opreme za SAT/TV razvod, zidni ormar 600x800x200 oznake u projektu "ZAU4", s prednjim vratima  i bravicom, s ventilacijskim prorezima i otvorima za ulaz kabela i perforiranom stražnjom pločom i priborom za uzemljenje svih metalnih dijelova na zajedničku sabirnicu, te sljedećom opremom:</t>
  </si>
  <si>
    <t>SAT pojačalo 9 ulaza, 9 izlaza</t>
  </si>
  <si>
    <t>SAT kaskadna jedinica za 9 IN 6 OUT pasivna</t>
  </si>
  <si>
    <t>Koaksijalni adapter F-m/F-m quick, ravni, za spoj pojačala i kaskadnih jedinica</t>
  </si>
  <si>
    <t>SAT završni otpor 75Ohm, F-muški, s izolacijom za DC</t>
  </si>
  <si>
    <t>Dobava, postava i spajanje zidnog ormara za ugradnju opreme za SAT/TV razvod, zidni ormar 600x800x200 oznake u projektu "ZAU3", s prednjim vratima  i bravicom, s ventilacijskim prorezima i otvorima za ulaz kabela i perforiranom stražnjom pločom i priborom za uzemljenje svih metalnih dijelova na zajedničku sabirnicu, te sljedećom opremom:</t>
  </si>
  <si>
    <t>Dobava, postava i spajanje zidnog ormara za ugradnju opreme za SAT/TV razvod, zidni ormar 600x800x200 oznake u projektu "ZAU2", s prednjim vratima  i bravicom, s ventilacijskim prorezima i otvorima za ulaz kabela i perforiranom stražnjom pločom i priborom za uzemljenje svih metalnih dijelova na zajedničku sabirnicu, te sljedećom opremom:</t>
  </si>
  <si>
    <t>SAT kaskadna jedinica za 9 IN 18 OUT pasivna</t>
  </si>
  <si>
    <t>Dobava, postava i spajanje zidnog ormara za ugradnju opreme za SAT/TV razvod, zidni ormar 600x600x200 oznake u projektu "ZAU1", s prednjim vratima  i bravicom, s ventilacijskim prorezima i otvorima za ulaz kabela i perforiranom stražnjom pločom i priborom za uzemljenje svih metalnih dijelova na zajedničku sabirnicu, te sljedećom opremom:</t>
  </si>
  <si>
    <t>SAT ormarić čel., perf. ploča, zaključ.,600x600x200,RAL7035</t>
  </si>
  <si>
    <t>SAT kaskadna jedinica za 9 IN 12 OUT pasivna</t>
  </si>
  <si>
    <t>Dobava, postava i spajanje zidnog ormara za ugradnju opreme za SAT/TV razvod, zidni ormar 600x600x200 oznake u projektu "ZAU0", s prednjim vratima  i bravicom, s ventilacijskim prorezima i otvorima za ulaz kabela i perforiranom stražnjom pločom i priborom za uzemljenje svih metalnih dijelova na zajedničku sabirnicu, te sljedećom opremom:</t>
  </si>
  <si>
    <t>Dobava, postava i spajanje zidnog ormara za ugradnju opreme za SAT/TV razvod, zidni ormar 600x800x200 oznake u projektu "ZAUP", s prednjim vratima  i bravicom, s ventilacijskim prorezima i otvorima za ulaz kabela i perforiranom stražnjom pločom i priborom za uzemljenje svih metalnih dijelova na zajedničku sabirnicu, te sljedećom opremom:</t>
  </si>
  <si>
    <t>Koaksijalni instalacijski kabeli i priključnice:</t>
  </si>
  <si>
    <t>Dobava, polaganje  i spajanje kabela u kabelske kanalice ili odgovarajuće zaštitne cijevi DIGI-SAT 3030 koaksijalni kabel 75Ohm 1.02/6.8, 100dB, klasa A, PVC, Eca</t>
  </si>
  <si>
    <t>Dobava, montaža i spajanje SAT završna utičnica 3-struka, R/TV/SAT, kl.A, okvir+kućište</t>
  </si>
  <si>
    <t>Antenska instalacija na krovu:</t>
  </si>
  <si>
    <t>Dobava, montaža i spajanje SAT teleskopski stup, d=4m, fi35/30mm, s kapom, pocinčani čelik 1.5mm</t>
  </si>
  <si>
    <t>Dobava, montaža i spajanje SAT steznik za stup za promjere 38-60mm, sa steznikom + 2 vijka + matice, čelični</t>
  </si>
  <si>
    <t>Dobava, montaža i spajanje SAT steznik za uzemljenje stupa do 100 cm, traka 428 cm, čelik</t>
  </si>
  <si>
    <t>Dobava, montaža i spajanje SAT antena 100/95cm, alu, 40,3dB/12GHz, alu pričvršćenje dvostruki monoblok, nosač tanjura: alu, pričvršćenje na stup dvostruko, montaža tanjura: sprijeda, boja tanjura: antracit</t>
  </si>
  <si>
    <t>Dobava, montaža i spajanje SAT LNB Quattro za priključak na razdjelnik, svjetlo sivi, zaštita od vode, Ø40mm</t>
  </si>
  <si>
    <t>Dobava, montaža i spajanje FM stereo radio antena, zaštita od oksidacije, za vanjsku montažu, F-konektor, montaža na stup do Ø55mm, aluminijska</t>
  </si>
  <si>
    <t>Dobava, montaža i spajanje DVB-T / UHF antena, zaštita od oksidacije, za vanjsku montažu, F-konektor, kanali 21-60, montaža na stup do Ø55mm, aluminijska</t>
  </si>
  <si>
    <t>Dobava, montaža i spajanje koaksijalni F-konektor navojni, za kabele 6.6 - 6.8mm</t>
  </si>
  <si>
    <t>Dobava, montaža i spajanje koaksijalna vodonepropusna pregibnica za F-konektor, UV-otporan, neoprenska</t>
  </si>
  <si>
    <t>Dobava, montaža i spajanje DIGI-SAT 3011 koaksijalni kabel 75Ohm 1.13/6.8, 90dB, klasa A, PE, crni, za vanjsko polaganje</t>
  </si>
  <si>
    <t xml:space="preserve">Dobava i polaganje u beton i pod žbuku instalacijske cijevi Cs 20
</t>
  </si>
  <si>
    <t>ANTENSKA INSTALACIJA UKUPNO:</t>
  </si>
  <si>
    <t>VII.</t>
  </si>
  <si>
    <t>SOS INSTALACIJA</t>
  </si>
  <si>
    <t>Nabava, montaža i spajanje SOS centrale za smještaj iznad ulaznih vrata u invalidski sanitarni čvor. Glavno napajanje 230 V 50Hz. Centrala opremljenija s ispravljačem i potrebnom elektronikom za upravljanje sustavom. U trenutku poziva pojavljuje se zvučni signal, a crvena LED dioda promjera 20 mm počinje bljeskati. Podžbukna montaža - kutija 4 modula.</t>
  </si>
  <si>
    <t>Nabava, montaža i spajanje tipkala pored školjki ili tuš kabina. Predviđeno tipkalo opremljeno je poteznom vrpcom za uspostavu poziva pri čemu vrpca seže do visine 50cm od poda, crvenom LED indikacijom statusa koja se uključuje uslijed uspostave poziva. Predviđeno pozivno tipkalo ugrađuje se u negorivu podžbuknu ugradnu kutiju Ø60mm na visinu h=2.0m od poda.</t>
  </si>
  <si>
    <t>Dobava, montaža i spajanje kabela:</t>
  </si>
  <si>
    <t xml:space="preserve"> J-Y(St) 2x2x0,8mm2</t>
  </si>
  <si>
    <t>Cijev plastična CS 16</t>
  </si>
  <si>
    <t>Nabava, montaža i spajanje audio/video pozivne jedinice u slučaju nužde za osobe s invaliditetom. Video pozivna jedinica za pozive u nuždi, P/Ž, ViP.</t>
  </si>
  <si>
    <t>Nabava, montaža i spajanje centralne jedinice za prihvat poziva i komunikaciju.  7" monitor sa android sustavom i WiFi, ViP, stolni nosač, prespojni kabel plosnati RJ45 cat.6, PVC, neokl. sivi, 0.15m, utični modul RJ45 oklopljen, cat.6 (SFB)</t>
  </si>
  <si>
    <t>Nabava, montaža i spajanje napajačke i komunikacijske komponente smještene u KO. Preklopnik 16xRJ45 10/100/1000 (PoE+), 19", 380W; Prespojni panel 19", prazan, za 24 modula, 1U, RAL7035, ECO; Utični modul RJ45 cat.6, oklopljen (SFA)-12 kom.; Prespojni kabel RJ45 cat.6 oklopljen,s pregibnicama,sivi,2m- 12 kom.</t>
  </si>
  <si>
    <t>U/FTP kabel cat.6a, 4x2xAWG23/1, 500MHz, LS0H, Dca, plavi</t>
  </si>
  <si>
    <t>Dobava i polaganje instalacijske savitljive cijevi (lagano), M20, 320N,kolut 50m,svijetlo-siva</t>
  </si>
  <si>
    <t>Konfiguriranje sustava i puštanje u pogon te obuka korisnika</t>
  </si>
  <si>
    <t>SOS INSTALACIJA UKUPNO:</t>
  </si>
  <si>
    <t>VIII.</t>
  </si>
  <si>
    <t>ODIMLJAVANJE</t>
  </si>
  <si>
    <t>STUBIŠTE</t>
  </si>
  <si>
    <t>Elektromotori za odimljavanje</t>
  </si>
  <si>
    <t xml:space="preserve">Dobava, montaža i spajanje lančanog elektromotora 24V = / 1.1 A / 50W, izbačaj lančanika 800 mm, tlačna/vlačna sila 300/200 N. Završna obrada EV1 natur aluminij. Isporuka sa pripadajućim konzolama za otvaranje na kip prema unutra. Otvaranje minimalno 60 stupnjeva. </t>
  </si>
  <si>
    <t>Dobava, montaža i spajanje lančanog elektromotora 24V = / 1.1 A / 50W, izbačaj lančanika 500 mm, tlačna/vlačna sila 300/200 N. Završna obrada EV1 natur aluminij. Isporuka sa pripadajućim konzolama za otvaranje zaokretno prema unutra. Otvaranje minimalno 60 stupnjeva.</t>
  </si>
  <si>
    <t>Dobava, montaža i spajanje elektromotora s polugom za otvaranje jednog krila vrata, 24V DC, 1.4 A, EV1. Navedeni elektromotor postiže otvaranje od 90°.</t>
  </si>
  <si>
    <t>Dobava, montaža i spajanje  konzole za montažu.</t>
  </si>
  <si>
    <t>Dobava, montaža i spajanje elektroprihvatnika</t>
  </si>
  <si>
    <t>Dobava, montaža i spajanje metalnog prihvata za elektroprihvatnik</t>
  </si>
  <si>
    <t xml:space="preserve">Napomena: 
Brava ne smije imati mogućnost zaključavanja- zaključana je isključivo elektroprihvatnikom koji "otpušta" u slučaju dojave požara i u slučaju nestanka električne energije. Brava koja se montira na navedena vrata mora imati kvaku s unutrašnje strane; s vanjske strane bez kvake (tzv "kugla"). Panik okov, brava te set kugla/kvaka nisu predmet specifikacije. </t>
  </si>
  <si>
    <t>Centrala, ručni javljači i detektor dima</t>
  </si>
  <si>
    <t>Dobava, montaža i spajanje centrale za odimljavanje 240W, interni kapacitet 7Ah, BUS komunikacija, mogučnost grupiranja motora u 1 grupu, napajanje centrale 230V, izlaz za komponente 24V, osigurana autonomija 72h. U skladu sa EN 12101-10 ili jednakovrijedno.
Mogučnost podešavanja funkcija softverom. 
Mogučnost za 5 dodatnih modula.
Mogučnost nadogradnje sa IO420 za spajanje na CNUS putem BACnet-a. Osigurati beznaponski kontakt centralnog požarnog sustava za automatsku aktivaciju
Dimenzije: 300x400x200mm</t>
  </si>
  <si>
    <t>1</t>
  </si>
  <si>
    <t>Dobava, montaža i spajanje ručnog javljača / tipkala 24V DC, VdS, RAL 2011 orange</t>
  </si>
  <si>
    <t>Dobava, montaža i spajanje prekidača, funkcije otvori/zatvori, sa LED signalizacijom.</t>
  </si>
  <si>
    <t>Dobava i montaža nadžbukne kutije za prekidač</t>
  </si>
  <si>
    <t>Napomena: kabeli za ožičenje sustava su specificirani u točki IV</t>
  </si>
  <si>
    <t>ODIMLJAVANJE UKUPNO:</t>
  </si>
  <si>
    <t>IX.</t>
  </si>
  <si>
    <t>MULTIMEDIJA I OZVUČENJE</t>
  </si>
  <si>
    <t xml:space="preserve">Karakteristike elemenata u opisima troškovničkih stavki predstavljaju minimalne karakteristike koje isti moraju zadovoljiti. Dopustiva je izgradnja sustava od elemenata jednakih, ili boljih karakteristika. Ponuditelji karakteristike elemenata dokazuju dostavom originalnih tehničkih listova za ponuđenu opremu. Za sve stavke opreme dozvoljeno je odstupanje karakteristika ± 5% od nazivne vrijednosti, osim ako je drugačije definirano u opisu pojedine troškovničke stavke.
</t>
  </si>
  <si>
    <t>AUDIO-VIDEO  SUSTAV INFORMATIČKIH DVORANA
- sastoji se od 2 seta, za dvije dvorane</t>
  </si>
  <si>
    <t>1.1</t>
  </si>
  <si>
    <t>Dobava i isporuka DLP projektora slijedećih minimalnih karakteristika:
- 3600 ANSI lumena
- nativna razolucija WXGA (1280x800), 16:10 
- kontrast: 20000:1 kontrast
- video ulazi: HDMI, VGA, DVI
- lampa 240W, životni vijek 4000 visoka svjetlina do 15000 sati ECO+
- optika leće UST 0.27:1, zoom tip fiksni
- ulazi 1 x HDMI+MHL, 1 x HDMI, 1xVGA, 2xUSB-A
- ugrađena aplikacija za prikaz slike preko mreže putem bežičnog interneta ili kabela
- uz projektor uključen zidni nosač za UST projektore, montaža projektora u ravnini platna
(kanal za kabele, podešenje vertikalnog i horizontalnog tilta)
- napajanje 230V AC</t>
  </si>
  <si>
    <t>1.2</t>
  </si>
  <si>
    <t>Dobava i isporuka aktivnog zvučničkog sustava slijedećih minimalnih karakteristika:
 - aktivni zvučnički sustav: aktivni i pasivni zvučnički par
- ugrađeno pojačalo u jedan zvučnik za pobudu drugog zvučnika
- nominalna impendancija: 8 Ohm
- frekvencijski raspon: minimano u rasponu od 110 Hz do 20kHz
 - minimalna RMS snaga: 50W
- razina zvučnoig tlaka (SPL) kod 1W na 1m: minimalno 93 dB
- ugrađen transformator za 100V sustave
- mogućnost odabira snage: 5/7,5/15/30W
- 6.5'' LF (woofer), 1'' VF (tweeter)
- uključen nosač za montažu na zid
- stupanj zaštite kućuišta: IP54
- napajanje 230V AC</t>
  </si>
  <si>
    <t>1.3</t>
  </si>
  <si>
    <t>Dobava i isporuka projektorskog platna slijedećih minimalnih karakteristika:
Projektorsko platno 220 x 165 cm s elektromotornim pogonom
- omjer projekcije 16:10
- projekcijska površina 210 x 130 cm
- ugrađeni bočni napinjači za stalnu napetost platna
- ugrađen sklop za RJ45 + RS232 podizanje platna preko centralnog sustava
- napajanje 230V AC</t>
  </si>
  <si>
    <t>1.4</t>
  </si>
  <si>
    <t>Dobava i isporuka priključnice za spajanje HDMI signala i 1 x Ž banana 3.5mm ili 2 x RCA + VGA</t>
  </si>
  <si>
    <t>1.5</t>
  </si>
  <si>
    <t xml:space="preserve">Dobava i isporuka HDMI kabela duljine 10m
</t>
  </si>
  <si>
    <t>1.6</t>
  </si>
  <si>
    <t xml:space="preserve">Dobava i isporuka VGA kabela duljine 10m
</t>
  </si>
  <si>
    <t>1.7</t>
  </si>
  <si>
    <t xml:space="preserve">Dobava i isporuka mikrofonskog kabela  4x0.5mm2, duljine 10m
</t>
  </si>
  <si>
    <t>1.8</t>
  </si>
  <si>
    <t xml:space="preserve">Dobava i postavljanje CS instalacijske cijevi CS32 za instalaciju kabela
</t>
  </si>
  <si>
    <t>1.9</t>
  </si>
  <si>
    <t>Ugradnja i spajanje opreme</t>
  </si>
  <si>
    <t>paušal</t>
  </si>
  <si>
    <t>1.10</t>
  </si>
  <si>
    <t>Puštanje u rad, obuka korisnika i izrada uputa za korištenje</t>
  </si>
  <si>
    <t>UKUPNO AV SUSTAV INFORMATIČKIH DVORANA</t>
  </si>
  <si>
    <t>AUDIO-VIDEO SUSTAV VELIKE KONFERENCIJSKE DVORANE</t>
  </si>
  <si>
    <t>2.1</t>
  </si>
  <si>
    <t>Dobava i isporuka zvučničkog stupa slijedećih minimalnih karakteristika:
- Linearray zvučnički stup
- frekvencijski opseg 65Hz do 20kHz
- snage 700 W RMS
   High frequencies: 200 W RMS
   Low frequencies: 500 W RMS
- kut pokrivanja: 100° x 30° (V x H)
- max SPL 30 dB</t>
  </si>
  <si>
    <t>2.2</t>
  </si>
  <si>
    <t>Dobava i isporuka centralnog audio-video i upravljačkog procesora slijedećih minimalnih karakteristika:
Ugrađena 8 x 2 video matrica:
      - video ulazi 6 x HDMI, DM 8G+(HDBaseT kompatibilno), 1 x mrežni RJ45 mrežni stream + AirMedia ulaz
      - 1 x HDMI izlaz + 1 x DM 8G+ (HDBaseT) izlaz
      - video rezolucija 3084x2160 4k UHD
      - video stream podržano H.264 + MJPEG, AAC audio stereo
      - AirMedia ulaz podrška do 32 korisnika, podržano na Windows 7, 8 i 10 te MAC OS X
      - device mirroring na pametnim telefonima Apple IOS + Android
Ugrađena 13x5 stereo audio matrica:
      - digitalni ulazi na HDMI ulazima odnosno stream ulazu
       - 6 x MIC/LINE ulaz
       - 5+1 Audio ulaz (Stereo)
       - 6 kanalna izlazna matrica, 4 x Analog out izlaz + 2 x digitalni izlaz
       - ugrađeno pojačalo snage 2 x 25W
Sustav upravljanja:
      - 4 x IR Serial Out
      - 1 x IR ulaz
      - 4 x logički ulaz 0 - 24V
      - 4 x relejni izlaz
      - 2 x COM RS-232 izlaz
      - 4 x NET izlaz
      - 2 x Ethernet komunikacijski port, zasebni subnet za upravljačku mrežu
      - napajanje 230V AC</t>
  </si>
  <si>
    <t>2.3</t>
  </si>
  <si>
    <t>Dobava i isporuka aktivnog LCD monitora slijedećih minimalnih karakteristika:
TFT aktivni LCD monitor
- dijagonala ekrana 8.74''
- rezolucija 1280 x 800
- svjetlina 350 nits
- indikacija napunjenosti i statusa punjenja baterija kod priključenosti na docking station
- 1GB DDR memorija
- 4GB Flash memorija
- IEEE 802.11b/g/n Wi-Fi (2.4 GHz 2-way RF), static IP or dynamic IP via DHCP
- USB konekcija za podešavanje i konfiguriranje
- H.264 video stream
- uključen docking station za monitor sa punjačem za punjenje</t>
  </si>
  <si>
    <t>2.4</t>
  </si>
  <si>
    <t>Dobava i isporuka bežičnog ručnog mikrofona slijedećih minimalnih karakteristika:
Bežični ručni mikrofon sa rackmount prijemnikom
- UHF band
606.000 – 631.000 MHz (U Band – covering TV Ch. 38)
541.500 – 566.375 MHz (C Band)
655.500 – 680.375 MHz (D Band)
721.500 – 746.375 MHz (G Band)
PRIJEMNIK:
- frekv. Raspon 70Hz do 15 kHz
- harmonička izobličenja &lt;1%
- prijemnik sa potpunim diversityom
- osjeljivost 24dBuV (S/N 60dB)
- harmoničko izobličenje &lt;1%
- audio izlaz unbalanced +7dBV 1/4''
- audio izlaz balansirani +9dBV
ODAŠILJAČ:
- snaga 30mW maksimalno, 10mW minimalno
- vrsta kapsule, dinamička kardioida
- baterije 2 x AA, trajanje baterija 8 sati prosječno
- napajanje 230V AC</t>
  </si>
  <si>
    <t>2.5</t>
  </si>
  <si>
    <t>Dobava i isporuka naglavnog bežičnog mikrofona s džepnim odašiljačem slijedećih minimalnih karakteristika:
Bežični mikrofon s džepnim odašiljačem i sa rackmount prijemnikom, uključiti u paket naglavni iza uha mikrofon i kravatni mikrofon
- UHF band
606.000 – 631.000 MHz (U Band – covering TV Ch. 38)
541.500 – 566.375 MHz (C Band)
655.500 – 680.375 MHz (D Band)
721.500 – 746.375 MHz (G Band)
PRIJEMNIK:
- frekv. Raspon 70Hz do 15 kHz
- harmonička izobličenja &lt;1%
- prijemnik sa potpunim diversityom
- osjeljivost 24dBuV (S/N 60dB)
- harmoničko izobličenje &lt;1%
- audio izlaz unbalanced +7dBV 1/4''
- audio izlaz balansirani +9dBV
ODAŠILJAČ:
- snaga 30mW maksimalno, 10mW minimalno
- uključena oprema kravatni mikrofon i naglavni mikrofon
- baterije 2 x AA, trajanje baterija 8 sati prosječno
- napajanje 230V AC</t>
  </si>
  <si>
    <t>2.6</t>
  </si>
  <si>
    <t>Dobava i isporuka aktivne antene slijedećih minimalnih karakteristika:
Aktivna antena za prijem mikrofonskog signala
- par logaritamskih antena</t>
  </si>
  <si>
    <t>2.7</t>
  </si>
  <si>
    <t>Dobava i isporuka aktivnog antenskog distributora slijedećih minimalnih karakteristika:
Aktivni antenski distributor
- 2 x 1 u 4 za distribuciju na 4 prijemnika diversity antena
- AC prolazni konektor</t>
  </si>
  <si>
    <t>2.8</t>
  </si>
  <si>
    <t>Dobava i isporuka projektora slijedećih minimalnih karakteristika:
(Projektor za veliku dvoranu, montaža na ogradu galerije)
- jakost rasvjete 6500 ANSI lumena
- 4800:1 (dynamic contrast enabled)
- offset lampe vertikalni 100%, horizontalni 20%
- rezolucija WUXGA 1920 x 1200
- video ulazi: HDMI, DVI, DisplayPort, HD15, RJ45 HDBaseT
- mreža RJ45
- napajanje 230V AC
OPTIKA
- horizontalni pomak slike +/-100%
- horizontalni pomak slike +/- 30%
- ukljućena leća za projektor 0.75 - 0.95 zoom
- Crestron ready</t>
  </si>
  <si>
    <t>2.9</t>
  </si>
  <si>
    <t>Dobava i isporuka nosača projektora, montaža na strop sa vertikalnim pomakom od minimalno 2m</t>
  </si>
  <si>
    <t>2.10</t>
  </si>
  <si>
    <t>Dobava i isporuka projektorskog platna slijedećih minimalnih karakteristika:
Projektorsko platno 325 x 235 cm s elektromotornim pogonom
- omjer projekcije 16:10
- projekcijska površina 315 x 197 cm
- ugrađeni bočni napinjači za stalnu napetost platna
- ugrađen sklop za RJ45 + RS232 podizanje platna preko centralnog sustava
- napajanje 230V AC</t>
  </si>
  <si>
    <t>2.11</t>
  </si>
  <si>
    <t>Dobava i isporuka LCD ekrana slijedećih minimalnih karakteristika:
- LCD ekran dijagonale 65" za prikaz videokonferencijskog sadržaja paralelno s glavnim platnom na prednjem zidu velike dvorane
- prilagođen za rad 16/7 
- 4k UHD rezolucija 3840 x 2160
- 400 nits svjetlina
- kontrast 4000:1
- kut gledanja 178° u vertikalnoj i horizontalnoj ravnini
- napajanje 230V AC</t>
  </si>
  <si>
    <t>2.12</t>
  </si>
  <si>
    <t>Dobava i isporuka nosača ekrana sa tiltom u vertikalnoj i horizontalnoj ravnini
- zglobna ruka 180°</t>
  </si>
  <si>
    <t>2.13</t>
  </si>
  <si>
    <t>Dobava i isporuka konvertera HDMI signala na UTP paricu, sastoji se od predajnika i prijemnika
- podržava 2k rezoluciju signala
- napajanje preko UTP kabela
- napajanje 230V AC</t>
  </si>
  <si>
    <t>2.14</t>
  </si>
  <si>
    <t>Dobava i ispiruka HDMI matrice slijedećih minimalnih karakteristika:
- 6 ulaznih HDMI priključnica
- 6 izlaznih HDMI priključnica
- Ethernet port za vanjsko upravljanje
- RS232 port
- napajanje 230V AC</t>
  </si>
  <si>
    <t>2.15</t>
  </si>
  <si>
    <t>Dobava i isporuka videokonferencijskog uređaja slijedećih minimalnih karakteristika:
Videokonferencijski uređaj sa pokretnom kamerom
VIDEO STANDARDI
- H.264 AVC, H.264 High Profile, H.265
- H.239
- H.264 video error concealment
- 1 x HDMI, 1 x HDCI In, 3 x USB
- 2 x HDMI Video Out (up to 1080p60) HDMI
- enkripcije (H.323, SIP): AES-128, AES-256
- G.711, G.722, G.722.1C licensed from Polycom®, MPEG-4- AAC-LC, MPEG-4 AAC-LD
KAMERA
- 4k Camera, 12x optical zoom, Auto focus/automatic gain control 10 camera presets (near or far end) Standard 3.0 m USB kabel
- licenca za multidisplay
- licenca za multipoint do 6 korisnika
- napajanje 230V AC
- Crestron ready, roomview podrška</t>
  </si>
  <si>
    <t>2.16</t>
  </si>
  <si>
    <t>Dobava i isporuka dodatne kamere:  4K Camera, 12x optical zoom, Auto focus/automatic gain control 10 camera presets (near or far end) Standard 3.0 m USB kabel</t>
  </si>
  <si>
    <t>2.17</t>
  </si>
  <si>
    <t>Dobava i isporuka stropnog konferencijskog boundary visećeg mikrofona
- sučelje za spajanje mikrofona putem CAT5e kabela
- 3m XLR mini 4PIN kabel za spajanje mikrofona</t>
  </si>
  <si>
    <t>2.18</t>
  </si>
  <si>
    <t>Dobava i isporuka konferencijskog mikrofona slijedećih minimalnih karakteristika:
- mikrofon na gušćjem vratu 30 cm
- tipka za uključenje i isključenje mikrofona
- crvena LED na vratu mikrofona za signalizaciju upaljenog mikrofona
- zvučnik za govornika</t>
  </si>
  <si>
    <t>2.19</t>
  </si>
  <si>
    <t>Dobava i isporuka DALI sučelja slijedećih minimalnih karakteristika:
- DALI  sučelje za upravljanje sustavom rasvjete
- 2 nezavisna DALI izlaza za upravljanje do 128 jedinica po izlazu
- POE ili Cresnet napajanje za spoj preko jedne žice</t>
  </si>
  <si>
    <t>2.20</t>
  </si>
  <si>
    <t>Dobava i isporuka mrežnog preklopnika slijedećih minimalnih karakteristika:
24 PORT 10/100/1000 mrežni preklopnik za sustav upravljanja
- layer 3 funkcionalnost</t>
  </si>
  <si>
    <t>2.21</t>
  </si>
  <si>
    <t>Dobava i isporuka tipkovnice za upravljenje AV sustavom dvorane slijedećih minimalnih karakteristika:
Fiksna tipkovnica za sustav upravljanja dvoranom
- modularna arhitektura, mogućnost kombinacija reda tipki sa 2, 3 ili 6 tipkala za ukupno 4 ili 12 zasebnih tipkala
- LED osvjeteljenje sa premazom na tipkama za lasersko graviranje znakova
- senzor osvjeteljenosti za automatsko reguliranje pozadinskog osvjetljenja
- paljenje i gašenje rasvjete
- paljenje i gašenje muzike te pojačavanje i smanjivanje rasvjete i muzike</t>
  </si>
  <si>
    <t>2.22</t>
  </si>
  <si>
    <t xml:space="preserve">Dobava i isporuka multimedijskog računala slijedećih minimalnih karakteristika:
- 512 MB hard disk
- 8 GB RAM memorije
- grafička kartica sa 2 HDMI izlaza
- ugrađena stream ulazna HDMI kartica sa 2 HDMI ulaza
- procesor 4 core 3.2 GHz
- 2 FullHD LED LCD monitora sa HDMI priključkom
- bežični miš i tastatura logitech 
- napajanje 230V AC
</t>
  </si>
  <si>
    <t>2.23</t>
  </si>
  <si>
    <t xml:space="preserve">Dobava i isporuka priključnog panela slijedećih minimalnih karakteristika:
Priključni panel PK1 
- montaža u prethodno ugrađenu duboku instalacijsku kutiju
- ulazni konektor HDMI
- izlazni konektor DM8G+,HDBaseT
- ulazna priključnica za RS-232 + IR
- napajanje 24 VDC lokalni ispravljač ili preko UTP kabela PoE, PoDM, HDBaseT PoE
</t>
  </si>
  <si>
    <t>2.24</t>
  </si>
  <si>
    <t xml:space="preserve">Dobava i isporuka priključne kutije slijedećih minimalnih karakteristika:
Priključna kutija PK1 za ugradnju do 18M. 
 - armatura za ugradnju modula u koso, dubina ugradnje modula minimalno 11cm
- 3 komada 2M modul XLR
- 2 komada 2M modul šuko utičnica
- 2 komada 1M modul RJ45 SFTP CAT6
- armaturica za ugradnju Crestron DM modula
</t>
  </si>
  <si>
    <t>2.25</t>
  </si>
  <si>
    <t>Dobava i isporuka infracrvenog radijatora slijedećih minimalnih karakteristika:
- LED indikator statusa
- automatsko uključivanje/isključivanje u skladu s uključivanjem/isključivanjem predajnika
- podesiv kut nagiba za reguliranje područja pokrivanja
- 260 infracrvenih LED dioda za odašiljanje signala
maksimalnog intenziteta 9W/sr
- tiho hlađenje konvekcijom (bez ventilatora)
- automatsko prebacivanje s punog na polovično opterećenje u slučaju pregrijavanja radijatora</t>
  </si>
  <si>
    <t>3</t>
  </si>
  <si>
    <t>2.26</t>
  </si>
  <si>
    <t>Dobava i isporuka IR predajnika slijedećih minimalnih karakteristika:
 - 4 kanalni IR predajnik
- 4 audio kanala
- jednostavno konfiguriranje putem izbornika na uređaju
- dvolinijski LCD display sa 16 znakova u svakom redu
- opcija dodjeljivanja imena kanalima radi lakšeg upravljanja
- 3.5mm stereo izlaz za slušalice za nadziranje
funkcioniranja sustava
- odašiljanje signala na do 30 radijatora
- "slave" način rada za prenošenje signala s drugog predajnika
- automatska distribucija hitnih poruka na sve kanale
- automatska sinkronizacija broja aktivnih kanala s brojem kanala korištenih u DCN NG sustavu</t>
  </si>
  <si>
    <t>2.27</t>
  </si>
  <si>
    <t>Dobava i isporuka bežičnog IC prijamnika slijedećih minimalnih karakteristika:
 - Bežični infracrveni prijamnik
- malih dimenzija, pogodan za nošenje za pojasom
- atraktivan dizajn
- automatsko gašenje kada slušalice nisu spojene
- automatsko potiskivanje signala nedovoljne snage radi
prigušivanja smetnji
- mogućnost rada do 200 sati s 2 alkalne baterije
- prikaz samo aktivnih kanala u sustavu
- LCD display s prikazom odabranog kanala, jakosti signala i
baterije
- moguć odabir moda za mjerenje jakosti signala radijatora
- kontrola glasnoće na samom prijamniku</t>
  </si>
  <si>
    <t>2.28</t>
  </si>
  <si>
    <t>Dobava i isporuka slušalica za IR prijemnike
- lagani dizajn</t>
  </si>
  <si>
    <t>2.29</t>
  </si>
  <si>
    <t>Dobava i isporuka rack ormara za ugradnju AV opreme slijedećih minimalnih karakteristika:
- dimenzija 60 x 80 ili 80 x 60, prilagoditi prostoru unutar tehničke sobe
- prednja staklena vrata s bravicom te okretnim pantima
- kotačiči za pomicanje racka po potrebi
- plastični perforirani kanali za sakrivanje  i razvod instalacija
- vertikalne šine za povezivanje kabela
- 2 x napojna letva sa ugrađenim prekidačem i zaštitom te 7 x šuko utičnica 230V
- ventilator na krovu rack ormara sa ugrađenim termostatom te visoko protočnim silent ventilatorima</t>
  </si>
  <si>
    <t>2.30</t>
  </si>
  <si>
    <t>Dobava i isporuka podne/zidne priključnice:
Podna/zidna priključnica, prilagođena dizajnu prostora
- 1 x XLR-F
- 1 x XLR-M
- 2 x RJ45 SFTP CAT6
- 2 x Šuko 230V</t>
  </si>
  <si>
    <t>2.31</t>
  </si>
  <si>
    <t>Dobava i polaganje FTP cat 6 kabela, potpuno oklopljeni.</t>
  </si>
  <si>
    <t>2.32</t>
  </si>
  <si>
    <t>Dobava i polaganje mikrofonskog kabela 2x0.25mm2</t>
  </si>
  <si>
    <t>2.33</t>
  </si>
  <si>
    <t>Dobava i polaganje instalacijske savitljive termostabilne plastične cijevi tip CS25</t>
  </si>
  <si>
    <t>2.34</t>
  </si>
  <si>
    <t>Dobava i polaganje instalacijske savitljive termostabilne plastične cijevi tip CS40</t>
  </si>
  <si>
    <t>2.35</t>
  </si>
  <si>
    <t>Ugradnja i spajanje opreme u dvorani, u cijenu uračunati dobavu skele za postavljanje zvučnika i platna u velikoj dvorani te projektora</t>
  </si>
  <si>
    <t>2.36</t>
  </si>
  <si>
    <t>Programiranje i podešavanje sustava upravljanja AV sustavom
- izrada algoritama za upravljanje rasvjetom preko DALI sučelja, izrada algoritama za upravljanje klima uređajima, programiranje opreme za korištenje i upravljanje preko sustava upravljanja
- izrada skripti za real time feedback opreme na grafičkom sučelju
- izrada scena rasvjete i tehnike
- izrada preseta dvorana
- izrada korisničkog grafičkog sučelja
- spajanje na CNS sustav upravljanja</t>
  </si>
  <si>
    <t>2.37</t>
  </si>
  <si>
    <t>Podešavanje audio sustava dvorane, podešavanje i prilagodba DSP procesora, mjerenje zvučne slike profesionalnim analizatorom zvuka</t>
  </si>
  <si>
    <t>2.38</t>
  </si>
  <si>
    <t>Testiranje opreme i kabelske instalacije, probno puštanje u rad te ispravljanje skrivenih nedostataka</t>
  </si>
  <si>
    <t>2.39</t>
  </si>
  <si>
    <t>Obuka korisnika za korištenje sustavom, tehnička podrška u toku uhodavanja, izrada korisničkih uputa</t>
  </si>
  <si>
    <t>2.40</t>
  </si>
  <si>
    <t>Izrada i predaja dokumentacija koja uključuje mjerenja, dokumentaciju izvedenog stanja AV sustava i sustava ozvučenja zgrade</t>
  </si>
  <si>
    <t>UKUPNO AV SUSTAV VELIKE KONFERENCIJSKE DVORANE</t>
  </si>
  <si>
    <t>AUDIO-VIDEO SUSTAV PREDAVAONA - 3. KAT
- sastoji se od 3 seta, za 3 dvorane</t>
  </si>
  <si>
    <t>3.1</t>
  </si>
  <si>
    <t>3.2</t>
  </si>
  <si>
    <t>3.3</t>
  </si>
  <si>
    <t>3.4</t>
  </si>
  <si>
    <t>Dobava i isporuka AV prezentacijskog miksera/matrice slijedećih minimalnih karakteristika:
- 4 x HDMI video ulaz, rezolucija do 4K
- 2 x HDMI video izlaz sa mirror DM izlazom
- 4 x Audio liniski ulaz
- 4 x digitalni audio ulaz deembed na audio izlaz
- 1 x LAN priključak za spajanje na mrežu
- ugrađen WEB server za kontrolu svih funkcija miksera/matrice
- kompatibilno sa XiO Cloud  upravljanjem iz oblaka
- 4 x stereo linijski Cinch ulaz ili MIC ulaz sa Phantonskim napajanjem</t>
  </si>
  <si>
    <t>3.5</t>
  </si>
  <si>
    <t>3.6</t>
  </si>
  <si>
    <t>3.7</t>
  </si>
  <si>
    <t>Priključnica za spajanje 2 x HDMI signala i 2 x 3.5mm banana, ugradnja u podnu kutiju ili stolnu plohu, prilagođeno dizajnu interijera</t>
  </si>
  <si>
    <t>3.8</t>
  </si>
  <si>
    <t>Zidni rack ormar visine 12U
- letva 230V sa zaštitom
- polica za opremu koja nema 19'' Rack nosaće</t>
  </si>
  <si>
    <t>3.9</t>
  </si>
  <si>
    <t>Dobava i isporuka HDMI kabela duljine 10m</t>
  </si>
  <si>
    <t>3.10</t>
  </si>
  <si>
    <t>Dobava i isporuka mikrofonskog kabela  4x0.5mm2, duljine 10m</t>
  </si>
  <si>
    <t>3.11</t>
  </si>
  <si>
    <t>Dobava i postavljanje CS instalacijske cijevi CS32 za instalaciju kabela</t>
  </si>
  <si>
    <t>3.12</t>
  </si>
  <si>
    <t>3.13</t>
  </si>
  <si>
    <t>UKUPNO AV SUSTAV PREDAVAONA - 3. KAT</t>
  </si>
  <si>
    <t>AUDIO-VIDEO SUSTAV PREDAVAONA - 4. KAT
- sastoji se od 3 seta, za 3 dvorane</t>
  </si>
  <si>
    <t>4.1</t>
  </si>
  <si>
    <t>4.2</t>
  </si>
  <si>
    <t>4.3</t>
  </si>
  <si>
    <t>4.4</t>
  </si>
  <si>
    <t>4.5</t>
  </si>
  <si>
    <t>4.6</t>
  </si>
  <si>
    <t>4.7</t>
  </si>
  <si>
    <t>Priključnica za spajanje 2 x HDMI signala i 2 x 3.5mm banana, ugradnja u podnu kutiju ili stolnu plohu, prilagođeno o dizajnu interijera</t>
  </si>
  <si>
    <t>4.8</t>
  </si>
  <si>
    <t>4.9</t>
  </si>
  <si>
    <t>4.10</t>
  </si>
  <si>
    <t>4.11</t>
  </si>
  <si>
    <t>4.12</t>
  </si>
  <si>
    <t>4.13</t>
  </si>
  <si>
    <t>UKUPNO AV SUSTAV PREDAVAONA - 4. KAT</t>
  </si>
  <si>
    <t>AUDIO-VIDEO SUSTAV PREDAVAONA - 5. KAT
- sastoji se od 3 seta, za 3 dvorane</t>
  </si>
  <si>
    <t>5.1</t>
  </si>
  <si>
    <t>5.2</t>
  </si>
  <si>
    <t>5.3</t>
  </si>
  <si>
    <t>5.4</t>
  </si>
  <si>
    <t>5.5</t>
  </si>
  <si>
    <t>5.6</t>
  </si>
  <si>
    <t>5.7</t>
  </si>
  <si>
    <t>5.8</t>
  </si>
  <si>
    <t>Dobava i isporuka zidnog rack ormar visine 12U
- uključena letva 230V sa zaštitom
- uključena polica za opremu koja nema 19'' rack nosače</t>
  </si>
  <si>
    <t>5.9</t>
  </si>
  <si>
    <t>5.10</t>
  </si>
  <si>
    <t>5.11</t>
  </si>
  <si>
    <t>5.12</t>
  </si>
  <si>
    <t>5.13</t>
  </si>
  <si>
    <t>UKUPNO AV SUSTAV PREDAVAONA - 5. KAT</t>
  </si>
  <si>
    <t>MULTIMEDIJA I OZVUČENJE UKUPNO:</t>
  </si>
  <si>
    <t>SUSTAVA ZA UPRAVLJANJE ŽALUZINAMA NA ELEKTROMOTORNI POGON</t>
  </si>
  <si>
    <t>UPRAVLJAČKI ORMARI</t>
  </si>
  <si>
    <r>
      <t>Dobava, montaža i spajanje razvodnog ormarića sa kontrolerima za žaluzine, oznake MC</t>
    </r>
    <r>
      <rPr>
        <b/>
        <sz val="10"/>
        <rFont val="Arial"/>
        <family val="2"/>
        <charset val="238"/>
      </rPr>
      <t xml:space="preserve"> </t>
    </r>
    <r>
      <rPr>
        <sz val="10"/>
        <rFont val="Arial"/>
        <family val="2"/>
        <charset val="238"/>
      </rPr>
      <t>sa vratima i bravom, IP40. Označenim prema propisima sa ugrađenom opremom:</t>
    </r>
  </si>
  <si>
    <t>Uređaj za binarni ulaz, 8 x bezpotencijalni kontakt</t>
  </si>
  <si>
    <t>KNX kombi-aktor teretna/ rolete, 8/4 16A,230VAC</t>
  </si>
  <si>
    <t>Razdjelnik nazidni, IP40. 3-redni, 36 modula, prozirna vrata</t>
  </si>
  <si>
    <t>Katna stezaljka na oprugu STTB 2,5</t>
  </si>
  <si>
    <t>Završna pločica za redne stezaljke D-STTB 2,5</t>
  </si>
  <si>
    <t>Krajnji držač CLIPFIX 35-5, montaža na NS 35/7,5, 35/15</t>
  </si>
  <si>
    <t>Dobava, montaža i spajanje katnih ormarića za mrežno povezivanje KNX sustava, oznake KR sa vratima i bravom, IP40. Označenim prema propisima sa ugrađenom opremom:</t>
  </si>
  <si>
    <t>KNX Line Coupler</t>
  </si>
  <si>
    <t>Dobava, montaža i spajanje opreme u glavnom ormaru za mrežno povezivanje KNX sustava:</t>
  </si>
  <si>
    <t>KNX IP router, router provider - switch</t>
  </si>
  <si>
    <t>Server za kontrolu i podešavanje sustava preko mobitela/inte</t>
  </si>
  <si>
    <t>OPREMA SUSTAVA</t>
  </si>
  <si>
    <t>Dobava, montaža i spajanje vremenske postaje na krov zgrade.  KNX Vremenska stanica sa GPS-om 24V,nadgradna montaža.</t>
  </si>
  <si>
    <t>Radni napon 15 - 34 V DC
Radni napon KNX Napon napona, ≤10 mA
Potrošnja u pripravnosti &lt;0,5 W
Vrsta instalacije Zidna ugradnja
Osvjetljenje mjernog opsega 1 - 100000 lx
Temperatura podešavanja -30 ° C ... 60 ° C
Brzina vjetra mjerenja 2 - 30 m / s
Temperatura okoline -20 ° C ... 55 ° C
Vrsta zaštite IP 44
Klasa zaštite III</t>
  </si>
  <si>
    <t>Dobava, montaža i spajanje senzora za temperaturu i svjetlo na dvije strane zgrade gdje su žaluzine</t>
  </si>
  <si>
    <t>Radni napon 24 V DC , EIB, KNX                                                                      Potrošnja u pripravnosti &lt;150 mW
Vrsta instalacije Zidna ugradnja
Osvjetljenje mjernog opsega 1 - 100000 lx
Temperatura podešavanja -30 ° C ... 60 ° C
Temperatura okoline -25 ° C ... 55 ° C
Vrsta zaštite IP 54</t>
  </si>
  <si>
    <t xml:space="preserve">Dobava, montaža i spajanje tipkala za žaluzine, uključivo plast. kutije </t>
  </si>
  <si>
    <t>Umetak tipkala za rolete</t>
  </si>
  <si>
    <t>Okvir 1-struki</t>
  </si>
  <si>
    <t>Tipka sa strelicama gore/dolje</t>
  </si>
  <si>
    <t xml:space="preserve">LiyCy 4x 1,5mm2 </t>
  </si>
  <si>
    <t xml:space="preserve">J-Y(ST)Y 2x2x0,8mm2 - EIB bus, zeleni </t>
  </si>
  <si>
    <t>S/FTP cat.6a 500MHz LS0H</t>
  </si>
  <si>
    <t>Programiranje i puštanje u pogon sustava upravljanja žaluzinama</t>
  </si>
  <si>
    <t>Napomena: nuditi opremu KNX standarda ili jednakovrijednog</t>
  </si>
  <si>
    <t>SUSTAVA ZA UPRAVLJANJE ŽALUZINAMA NA ELEKTROMOTORNI POGON UKUPNO</t>
  </si>
  <si>
    <t>GROMOBRANSKA INSTALACIJA</t>
  </si>
  <si>
    <t>Dobava i montaža zidnog mjernog ormarića 200x150x100 mm</t>
  </si>
  <si>
    <t xml:space="preserve">Dobava i spajanje mjernog spoja  MJERNA KRIŽNA SP. 3X58 Rf-V traka do 30 mm
</t>
  </si>
  <si>
    <t>Dobava i postavljanje oznaka mjernih spojeva MS 20X48 Rf-V 8-10 mm</t>
  </si>
  <si>
    <t xml:space="preserve">Dobava i spajanje spone za povezivanje okruglih i plosnatih gromobranskih vodiča, MJERNA SP.3X58 RF-V, 8-10 mm / 30x3.5 mm
</t>
  </si>
  <si>
    <t>Dobava i polaganje RH1 trake za odvode RF 30X3.5 mm u skladu sa HRN EN 62305-3 ili jednakovrijednom</t>
  </si>
  <si>
    <t xml:space="preserve"> m</t>
  </si>
  <si>
    <t>Dobava i montaža zidnog nosača 8-10 mm zidni nosač- vijak 50 mm</t>
  </si>
  <si>
    <t>Dobava i montaža nosača za atiku</t>
  </si>
  <si>
    <t>Dobava i spajanje spone za međusobno povezivanje gromobranskih vodiča SP.40x40 Rf; 8-10 mm / 8-10 mm</t>
  </si>
  <si>
    <t>Dobava i spajanje spone za povezivanje gromobranskog vodiča na metalne mase KONTAKTNA SP.20X48 Rf-V 8-10 mm</t>
  </si>
  <si>
    <t>Dobava i spajanje spone za povezivanje trake na metalne mase  KONTAKTNA SP.20X48 RF-V PL 25x4 mm</t>
  </si>
  <si>
    <t>Dobava i polaganje gromobranskog vodiča za hvataljke AH1 ŽICA AL LEGURA 8 mm</t>
  </si>
  <si>
    <t>Dobava i montaža nosača za PVC ravnu kritinu PP 8-10 mm ZA PUN.</t>
  </si>
  <si>
    <t xml:space="preserve">Dobava i montaža (Al) lovne šipke visine h = 3,0 m, uključujući odgovarajući pričvrsni element za ravni krov
</t>
  </si>
  <si>
    <t>Dobava i spajanje spojnice od nehrđajućeg čelika za povezivanje okruglog gromobranskog vodiča i lovne šipke</t>
  </si>
  <si>
    <t>Ispitivanje gromobrana s izdavanjem izvještaja i protokola mjerenja</t>
  </si>
  <si>
    <t>GROMOBRANSKA INSTALACIJA UKUPNO:</t>
  </si>
  <si>
    <t>XI.</t>
  </si>
  <si>
    <t>UPS</t>
  </si>
  <si>
    <t>UPS UREĐAJ</t>
  </si>
  <si>
    <t>Dobava, isporuka, montaža i spajanje uređaja za besprekidno napajanje (UPS) snage 80 kVA/80 kW,  trofazni ulaz/trofazni izlaz slijedećih karakteristika:</t>
  </si>
  <si>
    <t>Izlazna snaga 80kVA / 80kW</t>
  </si>
  <si>
    <t>Tehnologija on-line, dvostruke konverzije - potpuno besprekidan</t>
  </si>
  <si>
    <t>Efikasnost &gt;96%</t>
  </si>
  <si>
    <t>Dimenzije (šxdxv): 600x827x1300mm</t>
  </si>
  <si>
    <t>Masa 210kg</t>
  </si>
  <si>
    <t>Buka na 1m pri 75% tereta &lt;60dBA pri dvostrukoj konverziji</t>
  </si>
  <si>
    <t>Soft start</t>
  </si>
  <si>
    <t>Zaštita od povratnog napona</t>
  </si>
  <si>
    <t xml:space="preserve">Paralelni rad do 6 jedinica </t>
  </si>
  <si>
    <t>Ulazni napon: 230/400V</t>
  </si>
  <si>
    <t>Ulazni napon ispravljača: +20% / - 20%</t>
  </si>
  <si>
    <t>Ulazna frekvencija: 50Hz</t>
  </si>
  <si>
    <t>Ulazna tolerancija frekvencije: 40-70Hz</t>
  </si>
  <si>
    <t>Ulazno ožićenje: tvrdožilno 3L + N</t>
  </si>
  <si>
    <t>Ulazni faktor snage: 0,99</t>
  </si>
  <si>
    <t>Ulazni THDI: &lt;3%</t>
  </si>
  <si>
    <t>Izlazni napon: 220/380 ili 230/400 ili 240/415V</t>
  </si>
  <si>
    <t>Izlazna frekvencija: 50Hz</t>
  </si>
  <si>
    <t>Izlazni THD: &lt;1%</t>
  </si>
  <si>
    <t>Izlazno ožićenje: tvrdožilno 3L + N</t>
  </si>
  <si>
    <t>Izlazni faktor snage: 1,00</t>
  </si>
  <si>
    <t>Preopterečenje na inverteru: 60 min - 102 - 110%; 10 min - 111 - 125%; 60 sec 126 - 150%</t>
  </si>
  <si>
    <t>Autonomija pri 100% tereta 30 min</t>
  </si>
  <si>
    <t>Sučelje za daljinski isklop u nuždi GE-HK</t>
  </si>
  <si>
    <t>Sučelje za komunikacijsku kartice RS 232, relejnu karticu, SNMP karticu</t>
  </si>
  <si>
    <t>Jamstvo 3 godine</t>
  </si>
  <si>
    <t>BATERIJSKI STALAK</t>
  </si>
  <si>
    <t>Dobava, montaža i spajanje baterijskog stalka slijedećih tehničkih karakteristika:</t>
  </si>
  <si>
    <t>Baterije XHRL12620W dim: 343(š)x170(d)x275,7(v)mm; mase 47,2kg</t>
  </si>
  <si>
    <t>Baterijski stalak otvorenog tipa sadrži 40 baterija XHRL12620W i ožičenje, Dim. stalka: 1856(š)x726(d)x1367(v)mm; mase 2132kg</t>
  </si>
  <si>
    <t xml:space="preserve">BATERIJSKI PREKIDAČ   </t>
  </si>
  <si>
    <t>Izrada, isporuka, montaža i spajanje baterijskog prekidača:</t>
  </si>
  <si>
    <t>Baterijski ormar dim.400(š)x200(d)x600(v)mm, sadrži N/Ž ormar, rastavnu sklopku 160A s podnožjem za 250A i ugrađene uvodnice za kaoflex</t>
  </si>
  <si>
    <t>Masa: cca. 20kg</t>
  </si>
  <si>
    <t>MBS ORMAR</t>
  </si>
  <si>
    <t>Izrada, isporuka, montaža i spajanje MBS ormara:</t>
  </si>
  <si>
    <t>Dimenzije MBS-a  560(š)x300(d)x800(v)mm, sadrži N/Ž ormar, prekidače, besprekidnu bypas sklopku za besprekidno odvajanje UPS uređaja s instalacije s ugrađenim uvodnicama za kaoflex</t>
  </si>
  <si>
    <t>Masa: cca 50kg</t>
  </si>
  <si>
    <t>KABELSKE VEZE</t>
  </si>
  <si>
    <t>5.1.</t>
  </si>
  <si>
    <t>FG16R16 1X70mm²</t>
  </si>
  <si>
    <t>5.2.</t>
  </si>
  <si>
    <t>FG16R16 5X50mm²</t>
  </si>
  <si>
    <t>PUŠTANJE U RAD</t>
  </si>
  <si>
    <t>Unos i pozicioniranje UPS-a i ostale opreme na predviđeno mjesto.</t>
  </si>
  <si>
    <t>Pripremni radovi prije puštanja UPS-a u rad:
 - podešavanje parametara na UPS-u
 - spajanje energetskih i signalno - upravljačkih kabela na UPS</t>
  </si>
  <si>
    <t>Probno testiranje rada UPS-a</t>
  </si>
  <si>
    <t>Izrada uputa za rukovanje, primopredaja i obuka korisnika.</t>
  </si>
  <si>
    <t>UPS UKUPNO:</t>
  </si>
  <si>
    <t>XII.</t>
  </si>
  <si>
    <t>CENTRALNI NADZORNI SUSTAV</t>
  </si>
  <si>
    <t>1.1.</t>
  </si>
  <si>
    <t>Dobava i isporuka BMS-a programa za OS Windows sa web integracijskim sučeljem.
- Programska licenca za maks.10.000 podatkovnih točaka i 10 BMS klijenata.
- Sučelje za KNX, BACnet, Modbus i JSON
- Klaster modul za integraciju vanjskog OPC servera ili dodatnog NETx BMS Servera
- Sadrži SQL bazu podataka za pohranu povijesnih podataka u sistemu.
- Integrirani Web poslužitelj za web-based vizualizacije (NETx BMS Klijenti: Web, iOS, Android).
Sadrži integrirano sučelje za povezivanje  licenciranih podatkovnih točaka:
- KNX grupne adrese, KNXnet / IP router / sučelje, KNX definicije uređaja
- BACnet objekti / BACnet uređaji
- Modbus točke podataka (registre, zavojnice), Modbus uređaji
- Cluster točke podataka (OPC objekti, integrirane točke podataka iz drugih NETx BMS servera).
- Sadrži mogućnost prikupljanja i povezivanja dvostruki broj podatkovnih točki (virtualni objekti, Lua svojstva, logičke funkcije) uključeno u isporuku.</t>
  </si>
  <si>
    <t>1.2.</t>
  </si>
  <si>
    <t>Dobava i isporuka programa za integraciju u BMS program za vizualizaciju podataka sa podatkovnih točaka.
- Programska licenca za maks.10.000 podatkovnih točaka.
- Broj vizualiziranih stranica: 200 stranica.
- Korisnički definirano logiranje i analiza zaprimljenih povijesnih podataka.
- Pregled i korisničko dodavanje alarmnih statusa.
- Prikaz podataka u tabličnom i grafičkom obliku</t>
  </si>
  <si>
    <t>1.3.</t>
  </si>
  <si>
    <t>Dobava i isporuka USB Dongle licencnog ključa za pokretanje i upotrebu BMS programa.</t>
  </si>
  <si>
    <t>1.4.</t>
  </si>
  <si>
    <t>Programiranje centralne jedinice BMS-a, programiranje sučelja, izrada vizualizacije po želji korisnika, osposobljavanje operatera za rad sa sustavom,  puštanje sustava u rad.</t>
  </si>
  <si>
    <t>sat</t>
  </si>
  <si>
    <t>1. UKUPNO:</t>
  </si>
  <si>
    <t>Energy management</t>
  </si>
  <si>
    <t>2.1.</t>
  </si>
  <si>
    <t>Dobava i isporuka modula BMS software-a ili kao zasebna aplikacija za analitiku i optimizaciju potrošnje enegije od  20 data točaka sa sučeljem na hrvatskom jeziku.
Minimalna svojstva aplikacije:
- analiza i obrada podataka dobivenih od mjernih uređaja na objektu ( prikaz podataka u tekstualnom I grafičkom obiku )
• arhiviranje i usporedba kroz vremensko razdoblje
Minimalne osnovne cjeline aplikacije:
• Glavni izbornik ( brzi pregled objekta sa osnovnim podacima analize )
• Vizualizacija
• Analitika
• Planiranja ( Alarm, zahtjevi potrošnje, ograničenja)
• Izvješća ( Billing )
Glavni izbornik sa prikazom utošenih energenata + temperaturni režim rada + financijski utrošak.</t>
  </si>
  <si>
    <t>Vizualni prikaz podataka potrošnje: 
• električne energije
• Energije plina
• Energije grijanja
• Energije hlađenja
• Vode
• Referentne temperature - prikaz u grafu
- Min. vizualni prikaz podataka prodaje ( raspodjele prema korisnicima):
• električne energije u tri faze 
(P1, P2, P3 I total )
• Energije plina
• Energije grijanja
• Energije hlađenja
• Vode
• Referentne temperature - prikaz u grafu
- Podaci se prikazuju u obliku podataka energije (kw/h, m3…) i troška ( kn ili EUR) grafički i tekstualno.
- Izvješća:
• Dnevna potrošnja  energije u visokoj razoluciji
• Dnevni potrošnja  energije / plina /vode tijekom mjeseca 
• Usporedba potrošnje zgrada za različite vremenske periode (dan, mjesec, godina)
• Ciljani sustavi u visokoj rezoluciji (grafovi)</t>
  </si>
  <si>
    <t xml:space="preserve">• Analitika krajnjih potrošača u različitim rezolucijama
• Opčenita analitika potrošnje zgrade 
• Usporedba sustava s  vanjskom temperaturom
• Prosječna očekivana potrošnja  u odnosu na potrošnju prošle godine. </t>
  </si>
  <si>
    <t>2.2.</t>
  </si>
  <si>
    <t>Instalacija aplikacije dodatka  BMS-u, osposobljavanje operatera za rad sa sustavom.</t>
  </si>
  <si>
    <t>2.3.</t>
  </si>
  <si>
    <t xml:space="preserve">Izrada izvedbenog projekta centralnog nadzornog upravljačkog sustava </t>
  </si>
  <si>
    <t>2. UKUPNO:</t>
  </si>
  <si>
    <t>SPECIFIKACIJA BMS SUSTAVA AUTOMATSKE REGULACIJE</t>
  </si>
  <si>
    <t>3.1.</t>
  </si>
  <si>
    <t>OPREMA U POLJU</t>
  </si>
  <si>
    <t>3.1.2.</t>
  </si>
  <si>
    <t xml:space="preserve"> Osjetnik  temperature, vanjski, NTC10k</t>
  </si>
  <si>
    <t>3.1.3.</t>
  </si>
  <si>
    <t xml:space="preserve">Osjetnik temperature, uronski cijevni 150mm, NTC10k                                                                                                                                                          </t>
  </si>
  <si>
    <t>3.1.4.</t>
  </si>
  <si>
    <t xml:space="preserve"> Osjetnik temperature, nalijegajući, NTC10k</t>
  </si>
  <si>
    <t>3.1.5.</t>
  </si>
  <si>
    <t xml:space="preserve">Osjetnik tlaka tekućina, cijevni, 0-10bar, 4-20mA                                                                                 </t>
  </si>
  <si>
    <t>3.1. UKUPNO:</t>
  </si>
  <si>
    <t>3.2.</t>
  </si>
  <si>
    <t>REGULATOR I ULAZNO IZLAZNI MODULI</t>
  </si>
  <si>
    <t>3.2.1.</t>
  </si>
  <si>
    <t xml:space="preserve">DDC programibilni regulator sa 96 ulazno/izlaznih signala, te Web sučeljem za udaljeni pristup </t>
  </si>
  <si>
    <t>3.2.2.</t>
  </si>
  <si>
    <t xml:space="preserve">Operatorska jedinica sa ekranom osjetljivim na dodir 10''                                                                           </t>
  </si>
  <si>
    <t>3.2.3.</t>
  </si>
  <si>
    <t>Modul sa 8 univerzalnih ulaza</t>
  </si>
  <si>
    <t>3.2.4.</t>
  </si>
  <si>
    <t xml:space="preserve">Modul sa 16 digitalnih ulaza              </t>
  </si>
  <si>
    <t>3.2.5.</t>
  </si>
  <si>
    <t xml:space="preserve">Modul sa 8 analognih izlaza   </t>
  </si>
  <si>
    <t>3.2.6.</t>
  </si>
  <si>
    <t>Modul sa 8 digitalnih izlaza</t>
  </si>
  <si>
    <t>3.2.7.</t>
  </si>
  <si>
    <t>Upravljački relej</t>
  </si>
  <si>
    <t>3.2.8.</t>
  </si>
  <si>
    <t xml:space="preserve">Integracijsko sučenje za Modbus, Bacnet, KNX                                                     </t>
  </si>
  <si>
    <t>3.2.9.</t>
  </si>
  <si>
    <t xml:space="preserve">Napajanje za integracijsko sučenje, DIN                                                               </t>
  </si>
  <si>
    <t>3.2.10.</t>
  </si>
  <si>
    <t>Mrežni preklopnik</t>
  </si>
  <si>
    <t>3.2. UKUPNO:</t>
  </si>
  <si>
    <t>3.3.</t>
  </si>
  <si>
    <t>Elektroupravljači ormar RO-BMS</t>
  </si>
  <si>
    <t>Elektro upravljački ormar je samostojeće izvedbe,isporučuje se sa svim</t>
  </si>
  <si>
    <t>potrebnim elementima DDC regulacije i</t>
  </si>
  <si>
    <t>elementima energetskih instalacija (bimetalni,</t>
  </si>
  <si>
    <t xml:space="preserve">sklopnici, grebenaste upravljačke sklopke). </t>
  </si>
  <si>
    <t>Ormar se isporučuje kompletno ožičen i ispitan,</t>
  </si>
  <si>
    <t>sa svom potrebnom dokumentacijom (tropolna el.shema)</t>
  </si>
  <si>
    <t>Signalizacija stanja elektromotornih potrošača te</t>
  </si>
  <si>
    <t>pojedinih dijelova automatike prikazana je na</t>
  </si>
  <si>
    <t>DDC regulatoru, te pomoću dvobojnih LED dioda integriranih u strojarskoj aplikaciji u boji na</t>
  </si>
  <si>
    <t>vratima ormara.</t>
  </si>
  <si>
    <t>dimenzije : 1000x2000x400mm</t>
  </si>
  <si>
    <t>3. UKUPNO:</t>
  </si>
  <si>
    <t>INTEGRACIJA SUSTAVA</t>
  </si>
  <si>
    <t>4.1.</t>
  </si>
  <si>
    <t>OPREMA</t>
  </si>
  <si>
    <t>4.1.1.</t>
  </si>
  <si>
    <t xml:space="preserve">Integracijski kontroler za Modbus, Bacnet, KNX,Mbus montaža u elektroupravljački ormar RO-BMS                                                                               </t>
  </si>
  <si>
    <t>4.1.2.</t>
  </si>
  <si>
    <t xml:space="preserve">Napajanje za integracijsko sučenje, DIN                                                             </t>
  </si>
  <si>
    <t>4.2.1.</t>
  </si>
  <si>
    <t>Integracija sustava upravljanja: rasvjetom, sjenilima, vatrodojave, ventilacijom i klimatizacijom;  - DALI/ KNX/BACnet/Modbus sučelje konfigurirano od strane isporučitelja svakog pojedinog sustava upravljanja.
Koordinacija s isporučiteljem sustava - Naručitelj predaje bazu integracijskih točaka uz svu potrebnu dokumentaciju.
Programiranje centralne jedinice BMS-a, programiranje sučelja, izrada vizualizacije.
Izrada uputstva za upotrebu sustava.</t>
  </si>
  <si>
    <t>4.2.2.</t>
  </si>
  <si>
    <t>Kontrola i osiguranje kakvoće, inženjering, puštanje u rad i programiranje i školovanje korisnika</t>
  </si>
  <si>
    <t>Ispitivanje instalacije sukladno projektu</t>
  </si>
  <si>
    <t>Ispitivanje ispravnosti montaže opreme i uklanjanje nedostataka</t>
  </si>
  <si>
    <t>Ispitivanje ispravnosti spajanja opreme i uklanjanje nedostataka</t>
  </si>
  <si>
    <t>Ispitivanje funkcija sustava automatske regulacije i uklanjanje nedostataka (uz prisustvo izvođača strojarskih i elektro instalacija)</t>
  </si>
  <si>
    <t>Ispitivanje komunikacije elemenata sustava</t>
  </si>
  <si>
    <t>Koordinacija sa isporučiteljima sustava koji se povezuju na CNUS</t>
  </si>
  <si>
    <t>Ispitivanje funkcija i programiranje BMS i DDC sustava</t>
  </si>
  <si>
    <t>Školovanje korisnika sustava</t>
  </si>
  <si>
    <t>Priprema i predaja uputstva za upotrebu sustava</t>
  </si>
  <si>
    <t>4.2.3.</t>
  </si>
  <si>
    <t>Tehnička dokumentacija</t>
  </si>
  <si>
    <t>Usklađivanje tehničke dokumentacije sukladno projektima strojarskih i elektroinstalacija</t>
  </si>
  <si>
    <t>Izrada kompletne tehničke dokumentacije izvedenog stanja sustava automatske regulacije i centralnog nadzornog sustava</t>
  </si>
  <si>
    <t>INTEGRACIJA SUSTAVA UKUPNO:</t>
  </si>
  <si>
    <t>CENTRALNI NADZORNI SUSTAV UKUPNO:</t>
  </si>
  <si>
    <t>XIII.</t>
  </si>
  <si>
    <t>Demontaža postojeće instalacije jake i slabe struje i zbrinjavanje demontiranog materijala i opreme djelomično na gradski deponij, a dio (tj. ispravnu opremu npr. svjetiljke i sl.)  na mjesto gdje odredi predstavnik Investitora.</t>
  </si>
  <si>
    <t>NS</t>
  </si>
  <si>
    <t>Radovi pri izvedbi NN priključka objekta</t>
  </si>
  <si>
    <t>Građevinska pripomoć prilikom izvođenja el. instalacija - dubljenje/šlicanje zidova i sl.</t>
  </si>
  <si>
    <t>Ispitivanje električne instalacije i izdavanje atesta</t>
  </si>
  <si>
    <t>Ispitivanje instalacije strukturnog kabliranja i izdavanje atesta</t>
  </si>
  <si>
    <t>Sve ispitivanja moraju obaviti osobe koje za to imaju zakonom zahtjevana ovlaštenja i rade u tvrtkama koje su registrirane za takvu djelatnost.</t>
  </si>
  <si>
    <t>OSTALI RADOVI UKUPNO:</t>
  </si>
  <si>
    <t>REKAPITULACIJA:</t>
  </si>
  <si>
    <t>UKUPNO:</t>
  </si>
  <si>
    <t>Projektant:</t>
  </si>
  <si>
    <r>
      <rPr>
        <b/>
        <sz val="10"/>
        <rFont val="Arial"/>
        <family val="2"/>
        <charset val="238"/>
      </rPr>
      <t>Fakultet političkih znanosti, 
Lepušićeva 6, Zagreb</t>
    </r>
    <r>
      <rPr>
        <sz val="10"/>
        <rFont val="Arial"/>
        <family val="2"/>
        <charset val="238"/>
      </rPr>
      <t xml:space="preserve">
</t>
    </r>
  </si>
  <si>
    <t xml:space="preserve">REKONSTRUKCIJA I CJELOVITA OBNOVA ZGRADE FAKULTET POLITIČKIH ZNANOSTI
ZAGREB,  LEPUŠIĆEVA 6
K.Č.BR. 6918, K.O. CENTAR
</t>
  </si>
  <si>
    <t>4. Prije davanja ponude obavezno proučiti tehnički opis i grafički dio, te u slučaju nejasnoća, konzultirati se sa naručiteljem.</t>
  </si>
  <si>
    <t>Sve stavke specifikacije podrazumijevaju dobavu i montažu opreme, kao i polaganje i spajanje kabela, te dovođenje predmetne instalacije u funkciju.
Sva oprema mora biti renomiranih proizvođača i imati ateste na hrvatskom jeziku.</t>
  </si>
  <si>
    <t>PRIKLJUČAK</t>
  </si>
  <si>
    <t>Dobava, polaganje i spajanje priključnog kabela do priključnog ormara, isporučuje i određuje HEP, sa svim popratnim radovima do potpune funkcionalnosti</t>
  </si>
  <si>
    <t>Dobava, montaža i spajanje priključno ormara, ormar mora biti izveden prema uvjetima distributivnog poduzeća, sa ugrađenom odgovarajućom opremom (isporučuje HEP)</t>
  </si>
  <si>
    <t>Radovi pri izvedbi NN priključka fotonaponske elektrane</t>
  </si>
  <si>
    <t>PRIKLJUČAK UKUPNO:</t>
  </si>
  <si>
    <t>Dobava i montaža fotonaponskih modula na nosivu konstrukciju, sljedećih navedenih ili jednakovrijednih karakteristika:</t>
  </si>
  <si>
    <t>Dobava i montaža nosive konstrukcije fotonaponskih modula, sljedećih navedenih ili jednakovrijednih karakteristika:</t>
  </si>
  <si>
    <t>Aluminijska podkonstukcija za instalaciju fotonaponskih modula na ravnom krovu, zajedno sa svim spojnim materijalom:</t>
  </si>
  <si>
    <t>Osnovna šina za prihvat konstrukcije, duljina 6 m</t>
  </si>
  <si>
    <t>Donja šina za montažu fotonaponskih modula, 18-96 mm, sa konektorima</t>
  </si>
  <si>
    <t>Gornja šina za montažu fotonaponskih modula, 18-96 mm, sa konektorima</t>
  </si>
  <si>
    <t>Krajnja kopča za spajanje FN modula sa aluminijskim profilom - za brzu montažu</t>
  </si>
  <si>
    <t>Srednja kopča za spajanje FN modula sa aluminijskim profilom - za brzu montažu</t>
  </si>
  <si>
    <t>Zaštitna podloga za montažu konstrukcije na ravni krov, dimenzije 300x110x20 mm</t>
  </si>
  <si>
    <t xml:space="preserve">Nosiva kada za balast za učvršćivanje konstrukcije na ravnom krovu
</t>
  </si>
  <si>
    <t>Balast za opterećenje konstrukcije</t>
  </si>
  <si>
    <t>Dobava, montaža i priključenje fotonaponskih izmjenjivača, do potpune funkcionalnosti, sljedećih navedenih ili jednakovrijednih karakteristika</t>
  </si>
  <si>
    <t>Dobava materijala, izrada i priključenje DC razvoda fotonaponskog sustava sa svim elementima sljedećih navedenih ili jednakovrijednih karakteristika</t>
  </si>
  <si>
    <t>Dobava, isporuka i polaganje instalacijskih PK kanalica odgovarajućih dimenzija sa poklopcima ili kaoflex cijevi</t>
  </si>
  <si>
    <t>Dobava, isporuka, polaganje i pogonsko priključenje fotonaponskog DC kabela PV1-F 6 mm² minimalnog presjeka 6mm², komplet sa priključnicama te sitnopotrošnim materijalom</t>
  </si>
  <si>
    <t>Dobava, isporuka, polaganje i pogonsko priključenje konektora za spajanje nizova modula MC4 priključak +</t>
  </si>
  <si>
    <t>Dobava, isporuka, polaganje i pogonsko priključenjel konektora za spajanje nizova modula MC4 priključak -</t>
  </si>
  <si>
    <t>Dobava, izrada i priključenje ormara AC zaštite zajedno sa svim sitnim materijalom i priborom</t>
  </si>
  <si>
    <t>6.1</t>
  </si>
  <si>
    <t xml:space="preserve"> - zidni ormar, metalni, 800x600x200 (VxŠxD), IP66, sa uvodnicama za uvod kabela</t>
  </si>
  <si>
    <t>6.2</t>
  </si>
  <si>
    <t xml:space="preserve"> - 3polna zaštitni osigurač 50A, C karakteristika, prekidna moć 10kA</t>
  </si>
  <si>
    <t>6.3</t>
  </si>
  <si>
    <t xml:space="preserve"> - 3polna zaštitni osigurač 25A, C karakteristika, prekidna moć 10kA</t>
  </si>
  <si>
    <t>6.4</t>
  </si>
  <si>
    <t xml:space="preserve"> - zaštitna sklopka diferencijalne struje (FID) 25-4-03, tip A</t>
  </si>
  <si>
    <t>6.5</t>
  </si>
  <si>
    <t xml:space="preserve"> - odvodnik prenapona B/C 275/12,5 kA klasa zaštite TI+TII/B+C, maks. struja pražnjenja 50kA, nazivna odvodna struja 20kA </t>
  </si>
  <si>
    <t>6.6</t>
  </si>
  <si>
    <t xml:space="preserve"> - zaštitni prekidač , B karakteristika, 6A, 1-polni</t>
  </si>
  <si>
    <t>6.7</t>
  </si>
  <si>
    <t xml:space="preserve"> - tipkalo za isključenje elektrane</t>
  </si>
  <si>
    <t>6.8</t>
  </si>
  <si>
    <t xml:space="preserve"> - kompaktni prekidač snage 4P/80A/50kA</t>
  </si>
  <si>
    <t>6.9</t>
  </si>
  <si>
    <t xml:space="preserve"> - rastavna sklopka 4P, 100A sa osiguračima 80A i kratkospojnikom</t>
  </si>
  <si>
    <t>6.10</t>
  </si>
  <si>
    <t>Izrada i spajanje ormara uključujući sav sitnopotrošni materijal</t>
  </si>
  <si>
    <t>Razvod trase AC kabela komplet sa  spojnim materijalom i priborom</t>
  </si>
  <si>
    <t>7.1</t>
  </si>
  <si>
    <t xml:space="preserve"> - dobava, isporuka i polaganje instalacijskih kanalica PK 100 sa poklopcima</t>
  </si>
  <si>
    <t>7.2</t>
  </si>
  <si>
    <t xml:space="preserve"> - dobava, isporuka, polaganje i pogonsko priključenje kabela NYY-J 5x6 mm2</t>
  </si>
  <si>
    <t>7.3</t>
  </si>
  <si>
    <t xml:space="preserve"> - dobava, isporuka, polaganje i pogonsko priključenje kabela NYY-J 5x10 mm2</t>
  </si>
  <si>
    <t>7.4</t>
  </si>
  <si>
    <t xml:space="preserve"> - dobava, isporuka, polaganje i pogonsko priključenje kabela  NYY-J 5x25 mm2</t>
  </si>
  <si>
    <t>7.5</t>
  </si>
  <si>
    <t xml:space="preserve"> - spajanje priključnih kabela sa priključnim mjernim mjestom, izvedeno, izolirano po pravlima struke komplet zajedno sa svim potrošnim materijalom </t>
  </si>
  <si>
    <t>Dobava materijala, izrada izjednačenja potencijala FN sustava po pravilima struke sa svim spojnim materijalnom i priborom</t>
  </si>
  <si>
    <t>Dobava, polaganje i spajanje kabela PF 16 mm2 I Al žice za izjednačenja potencijala</t>
  </si>
  <si>
    <t>komplet sitnopotrošni materijal (spojnice , vijci , matice)</t>
  </si>
  <si>
    <t>FOTONAPONSKA ELEKTRANA UKUPNO:</t>
  </si>
  <si>
    <t>SUSTAV ZA NADZOR, IZVJEŠTAVANJE I DETEKCIJU KVARA FOTONAPONSKE ELEKTRANE</t>
  </si>
  <si>
    <t>Dobava, montaža i spajanje centralnog uređaja za prikupljanje i obradu podataka sljedećih navedenih ili jednakovrijednih karakteristika:</t>
  </si>
  <si>
    <t>Dobava, montaža i spajanje GPRS modula:
- GPRS antena za GMS signal,
- slot za SIM karticu za podatkovni promet,
- integrirani GPRS modul za uspostavu podatkovne veze
- jamstvo 5 godina</t>
  </si>
  <si>
    <t>Dobava, montaža i spajanje pametnog brojila (Smart meter): sljedećih navedenih ili jednakovrijednih karakteristika:</t>
  </si>
  <si>
    <t>Licenca za softver za nadzor, vizualizaciju podatka i udaljeno upravljanje radom fotonaponske elektrane:</t>
  </si>
  <si>
    <t xml:space="preserve"> - WEB bazirani softver,
 - nadzor grupe elektrana kroz jedno zajedničko sučelje,
 - mogućnost udaljenog pristupa inverterima te udaljene konfiguracije,
 - mogućnost prilagodbe prikaza vizualnom dizajnu tvrtke,
 - mogućnost integracije korisničkog HTML koda,
 - analiza prikupljenih podataka te automatski sustav za upozoravanje na moguće probleme rada elektrane,
 - automatski prikaz i dojava eventualnih devijacija u radu elektrane,</t>
  </si>
  <si>
    <t xml:space="preserve"> - integrirani “log book” za praćenje svih aktivnosti na pojedinoj fotonaponskoj elektrani,
 - mogućnost izrade standardiziranih izvještaja,
 - prikaz proizvodnje i potrošnje elektrane na dnevnoj, tjednoj, mjesečnoj i godišnjoj razini,
- prikaz svih statusnih poruka i grešaka u kronološkom redu sa mogućnošću sortiranja i filtracije,
 - dinamički prikaz sa svim relevantnim podacima za vrijeme rada elektrane, kao što su trenutna snaga, ukupna dnevna proizvodnja, doprinos u smanjenju CO2 emisija te trenutna i dvodnevna vremenska prognoza za lokaciju na kojoj se nalazi elektrana,</t>
  </si>
  <si>
    <t xml:space="preserve"> - integracija modula sa kartama za prikaz lokacije elektrane,
- mogućnost prikaza rada elektrana na centralnim monitorima smještenim u prostorijama tvrtke za posjetitelje,
- mogućnost unosa dokumenata vezanih uz fotonaponsku elektranu kao što su plan stringova, jamstveni listovi ili tehnička dokumentacija koja je onda uvijek dostupna online,
- slanje upozorenja ili alarma putem e-maila,
- detaljan grafički prikaz vlastite potrošnje lokacije,
- uključena FTP licenca za backup slanje podataka na cloud server
- vijek trajanja: 5 godina
</t>
  </si>
  <si>
    <t>Dobava i isporuka podatkovne SIM kartice sa minimalnim prometom od 1 GB mjesečno
- vijek trajanja: 5 godina</t>
  </si>
  <si>
    <t>Dobava, isporuka i instalacija ICT Cloud Servera u svrhu sigurnosne pohrane podataka rada fotonaponskog sustava zbog izvještavanja o rezultatima ostvarenih mjera suklano Uputi za prijavitelje, minimalne konfiguracije :
 - Operativni sustav Windows
 - 1 vCPU
 - 2 GB RAM
 - 50 GB HDD basic
 - 10 Mbps Cloud Interface (Internet interface)
 - Backup na dnevnoj razini
 - vijek trajanja: 5 godina</t>
  </si>
  <si>
    <t>SUSTAV ZA NADZOR, IZVJEŠTAVANJE I DETEKCIJU KVARA FOTONAPONSKE ELEKTRANE UKUPNO</t>
  </si>
  <si>
    <t>Regulacija, ispitivanje i puštanje u pogon fotonaponske elektrane</t>
  </si>
  <si>
    <t xml:space="preserve">Beznaponska i naponska ispitivanja instalacije FN elektrane zajedno sa izradom izvješća i prateće dokumentacije:
 - ispitivanje električne instalacije vizualnim pregledom
 - mjerenje otpora izolacije
 - mjerenje otpora uzemljenja
 - mjerenje otpora petlje
 - ispitivanje neprekidnosti zaštitnog vodiča
 - ispitivanje funkcionalnosti diferencijalnih strujnih zaštitnih sklopki (RCD)
 - pregled i mjerenje instalacije zaštite od djelovanja munje 
</t>
  </si>
  <si>
    <t>Puštanje u rad te ispitivanje funkcionalnosti kompletne elektroinstalacije FN elektrane, parametriranje elektrane</t>
  </si>
  <si>
    <t>Ispitivanje elektrane u skladu s HEP-ovim  tipskim programom ispitivanja elektrane u paralelnom pogonu s mrežom u pokusnom radu, te izrada izvješća i prateće dokumentacije</t>
  </si>
  <si>
    <t>Sva ispitivanja moraju obaviti osobe koje za to imaju zakonom zahtjevana ovlaštenja i rade u tvrtkama koje su registrirane za takvu djelatnost.</t>
  </si>
  <si>
    <t>Suradnik:</t>
  </si>
  <si>
    <t>OPĆI POGODBENI I TEHNIČKI UVJETI</t>
  </si>
  <si>
    <t>Prije početka izvođenja radova, izvođač može obaviti pregled lokacije i o eventualnim odstupanjima projekta od stvarnog stanja upozoriti investitora.</t>
  </si>
  <si>
    <t>Ako bi se izvedeni radovi drugih izvođača pri montaži instalacija vatrodojave i opreme nepotrebno i uslijed nemarnosti i nestručnosti oštetili, troškove štete snosit će izvođač vatrodojave.</t>
  </si>
  <si>
    <t xml:space="preserve">Kod polaganja instalacije vatrodojavnog sustava treba se pridržavati važećih propisa za instalacije slabe struje kao i posebnih uputa proizvođača opreme. </t>
  </si>
  <si>
    <t xml:space="preserve">Potrebno je izbjegavati blisko paralelno vođenje instalacija vatrodojavnog sustava i instalacija jake struje, a ako to nije moguće potrebno je osigurati razmake minimalno 10 cm. Križanje s vodovima jake struje nije poželjno, no ako se ono ne može izbjeći trase se moraju sjeći pod kutom od 90° i na razmaku po dubini najmanje 1 cm. </t>
  </si>
  <si>
    <t>Cijevi koje se polažu kroz vanjske zidove objekta moraju biti od materijala koji su otporni na vlagu.</t>
  </si>
  <si>
    <t>Kod probijanja zidova i bušenja armirano-betonske konstrukcije, odnosno stropova na kojima je trstika treba se posavjetovati sa stručnjacima - statičarima.</t>
  </si>
  <si>
    <t>Kod probijanja zidova i bušenja stropova na kojima ima štukatura i ukrasnih motiva treba se posavjetovati sa stručnjacima - restauratorima</t>
  </si>
  <si>
    <t>Kod probijanja zidova i bušenja armirano-betonske konstrukcije u prostoru u kojem su provedene propisane mjere zaštite od požara i eksplozije treba koristiti vatrootpornu masu za brtvljenje.</t>
  </si>
  <si>
    <t xml:space="preserve">Polaganje vodova instalacije vatrodojavnog sustava potrebno je prilagoditi građevinskim rješenjima izvedbe objekta. </t>
  </si>
  <si>
    <t>Polaganje vodova u cijevi treba biti izvedeno tako da se mogu bez teškoća izvući i ponovno uvući.</t>
  </si>
  <si>
    <t>Horizontalno polaganje kabela niže od 2 metra treba izbjegavati, a u slučaju da to nije moguće treba ih mehanički zaštititi.</t>
  </si>
  <si>
    <t>Sve kabele koji prelaze sa zida u pod i kabele koji izlaze iz energetskih kanala na zid treba uvući u čelične cijevi odgovarajućeg promjera.</t>
  </si>
  <si>
    <t>Sva spajanja moraju biti izvedena kvalitetno i propisnim priborom.</t>
  </si>
  <si>
    <t xml:space="preserve">Zaštitu od previsokog napona dodira na centralnom uređaju izvesti spajanjem svih vodljivih dijelova centralnog uređaja na postojeći sistem zaštite u objektu. </t>
  </si>
  <si>
    <t>Sistem zaštite od previsokog napona dodira na javljačima nije potreban, budući da su javljači priključeni maksimalno do 28V.</t>
  </si>
  <si>
    <t>Izvođač je dužan prije početka izvođenja radova prema ovom projektu istoga proučiti. Ukoliko se pojave neke nejasnoće treba se konzultirati sa projektantom.</t>
  </si>
  <si>
    <t>U projektu se ne smije vršiti nikakva izmjena bez suglasnosti projektanta odnosno nadzornog organa.</t>
  </si>
  <si>
    <t>Izvođač instalacije vatrodojave montira i spaja na strop podnožja javljača.</t>
  </si>
  <si>
    <t>Glave javljača ugrađuje servisna služba.</t>
  </si>
  <si>
    <t>Vodovi odnosno kabeli vode se od podnožja do podnožja u jednom komadu bez prekida. Prekid se može izvesti tek kod priključnih stezaljki u podnožjima ili u razvodnim ormarima, koji su posebno označeni crvenom bojom i koriste se samo u tu svrhu.</t>
  </si>
  <si>
    <t>Minus (-) i plus (+) vodič iste vatrodojavne zone moraju biti u istom kabelu.</t>
  </si>
  <si>
    <t>Zabranjeno je za veći broj vatrodojavnih zona upotrijebiti jedan zajednički negativni minus.</t>
  </si>
  <si>
    <t>Pripadajući vodovi svih zona i drugih uređaja moraju biti označeni naljepnicama odnosno natpisnim pločicama prema oznakama iz projekta.</t>
  </si>
  <si>
    <t>Svi vatrodojavni javljači moraju imati naljepnicu sa oznakom petlje, grupe i adrese.</t>
  </si>
  <si>
    <t xml:space="preserve">Svi paralelni indikatori moraju imati naljepnicu sa oznakom pripadajućeg javljača. </t>
  </si>
  <si>
    <t>Iz razloga otežanih uvjeta montaže javljača ili drugih opravdanih razloga, pozicije javljača se kod izvođenja mogu korigirati (manje korekcije pozicija javljača su dozvoljene jer se bitno ne narušavaju nadzorne površine javljača).</t>
  </si>
  <si>
    <t>Prilikom montaže javljača obratiti pažnju na solidno učvršćenje.</t>
  </si>
  <si>
    <t>Javljače požara spajati prema shemama za spajanje javljača.</t>
  </si>
  <si>
    <t>Na strujni krug kojim se napaja centrala ne smije se priključiti ništa osim centrale.</t>
  </si>
  <si>
    <t>Priključak centrale na mrežu mora biti u potpunosti pripremljen, ali na uređaj ni u kom slučaju ne smije biti doveden napon.</t>
  </si>
  <si>
    <t>Vodovi za priključak rezervnog akumulatorskog napajanja moraju biti instalirani ali ne i priključeni.</t>
  </si>
  <si>
    <t>Patrone osigurača ne smiju biti umetnute u podnožja.</t>
  </si>
  <si>
    <t>Vatrodojavni sustav pušta u prvi pogon servisna služba na poziv investitora nakon završetka svih instalacijskih radova.</t>
  </si>
  <si>
    <t>Kod puštanja u pogon mora biti prisutan monter koji je izvodio instalacijske radove, kako bi odmah mogao otkloniti eventualne nedostatke u instalacijama.</t>
  </si>
  <si>
    <t>Upute za rukovanje centralnim uređajem daje proizvođač.</t>
  </si>
  <si>
    <t>Da bi vatrodojava bila efikasna potrebno je osposobiti dežurne osobe (portire, vatrogasce) za rukovanje vatrodojavnim uređajima.</t>
  </si>
  <si>
    <t>Izvođač treba biti stručno osposobljen i ovlašten za izvođenje ovakve vrste instalacija</t>
  </si>
  <si>
    <t>Na vratima sobe nadzornog centra gdje se smješta vatrodojavna centrala mora se nalaziti tabela sa natpisom “Zabranjen pristup neovlaštenim osobama”.</t>
  </si>
  <si>
    <t>Put prilaznog mjesta vatrogasne tehnike do centrale za dojavu požara mora biti označen putokazima D1 i D2.</t>
  </si>
  <si>
    <t xml:space="preserve">Potrebna ispitivanja </t>
  </si>
  <si>
    <t xml:space="preserve"> - Atest o izvršenom ispitivanju sustava vatrodojave  od ovlaštene institucije</t>
  </si>
  <si>
    <t xml:space="preserve"> - Atesti opreme i ispitivanja za sve grupe i elemente pojedinih grupa tehničke zaštite od ovlaštene tvrtke koja ima registraciju i ovlaštenje MUP-a za djelatnosti tehničke zaštite.</t>
  </si>
  <si>
    <t>Prvo ispitivanje ili ispitivanje preuzimanja provodi se prije puštanja u pogon novo izvedenog sustava za dojavu požara.</t>
  </si>
  <si>
    <t>Prvo ispitivanje obavlja ovlaštena pravna osoba na način propisan “Pravilnikom o uvjetima za obavljanje ispitivanja stabilnih sustava za dojavu i gašenje požara.”</t>
  </si>
  <si>
    <t>Prije započinjanja ispitivanja moraju se upozoriti sve osobe koje bi mogle automatski primiti signale za dojavu požara ili smetnji da je ispitivanje u tijeku.</t>
  </si>
  <si>
    <t>Po završetku ispitivanja moraju se upozoriti sve osobe da je ispitivanje završeno.</t>
  </si>
  <si>
    <t>Ispitivanje automatskih javljača obavlja se na mjestu ugradnje i uključuje sve javljače u sustavu.</t>
  </si>
  <si>
    <t>Preuzimanje sustava za dojavu požara od strane korisnika obavlja se sukladno protokolu o preuzimanju i utvrđuje se zapisnički.</t>
  </si>
  <si>
    <t xml:space="preserve">1. U svakoj stavci nuditi konkretni proizvod (opremu) specificiranu ovim troškovnikom.
</t>
  </si>
  <si>
    <t>Sve stavke specifikacije podrazumijevaju dobavu i montažu opreme, kao i polaganje i spajanje kabela, te dovođenje predmetne instalacije u funkciju.
Sva oprema mora biti renomiranih proizvođača i imati ateste na hrvatskom jeziku</t>
  </si>
  <si>
    <t>Fakultet političkih znanosti</t>
  </si>
  <si>
    <t>SUSTAV ZA DOJAVU POŽARA</t>
  </si>
  <si>
    <t>Opis</t>
  </si>
  <si>
    <t>2</t>
  </si>
  <si>
    <t>Dobava i isporuka modula vatrodojavne petlje slijedećih minimalnih karakteristika:
- instalacija u obliku prstena s mogunošću dodavanja grana na petlji bez dodatnih uređaja
- svaki modul u sebi ima integrirane fukcionalnosti mjerenja električnih karakteristika na petlji: otpor, struju petlje, napon na oba kraja a bilo kakva greška se prikazuje na displeju centrale
- modul ima vlastiti procesor (redundancija), tako da je u slučaju zatajenja procesora na vatrodojavnoj centrali osiguran siguran nastavak prepoznavanja alarma u petlji
- potrošnja pri naponu 24 V DC (bez priključenih javljača): maksimalno 25 mA
- mogućnost priključka do minimalno 240 elemenata 
- maksimalna struja petlje do 500 mA</t>
  </si>
  <si>
    <t>Dobava i isporuka modula za umrežavanje vatrodojavne centrale slijedećih minimalnih karakteristika:
- modul za umrežavanje vatrodojavne centrale s drugim uređajima / centralama
-integriran redundantni procesor, u slučaju kvara glavnog procesora na mrežnom sučelju redundantni procesor preuzima upravljanje komunikacijom preko mreže
- potrošnja pri naponu 24 V DC: maksimalno 47 mA</t>
  </si>
  <si>
    <t>4</t>
  </si>
  <si>
    <t>5</t>
  </si>
  <si>
    <t xml:space="preserve">Dobava i isporuka akumulatorske baterije za vatrodojavnu centralu slijedećih minimalnih karakteristika:
- akumulatorska baterija 12V, 40 Ah
- zatvorena izvedba, bez održavanja
</t>
  </si>
  <si>
    <t>6</t>
  </si>
  <si>
    <t xml:space="preserve">Dobava i isporuka paralelnog upravljačkog tabloa slijedećih minimalnih karakteristika:
- nadzorno-upravljački tablo za dlajinsko očitavanje alarma i upravljanje sustavom za dojavu požara
- povezivanje s vatrodojavnom centralom putem redundantnog mrežnog sučelja
- upravljanje i prikaz svih događaja u mreži
- ugrađen 5.7“ 1/4 VGA grafički displej prikazuje sve trenutne događaje u sustavu
- potrošnja struje u mirovanju: maksimalno 60 mA
- potrošnja struje u alarmu: maksimalno 120 mA
- napajanje preko vatrodojavne centrale, mogućnost napajanja putem Cat.5 kabela do udaljenosti minimalno 1200 m od centrale
- maksimalne dimenzije ŠxVxD: 220 x 400 x 40 mm
- stupanj zaštite kućišta: minimalno IP30
- radna temperatura minimalno u rasponu od -20°C do +60°C </t>
  </si>
  <si>
    <t>7</t>
  </si>
  <si>
    <r>
      <t xml:space="preserve">Dobava i isporuka adresabilnog optičkog javljača požara slijedećih minimalnih karakteristika:
- optička tehnologija detekcije na temelju raspršene svjetlosti
- mogućnost odabira do 4 razine osjetljivosti s vatrodojavne centrale
- ugrađen algoritam za automatsku kompenzaciju onečišćenja senzoraskog sustava
- ugrađena zaštitna mrežica za fizičku zaštitu od prašine i insekata
- mogućnost adresiranja pomoću jedinice za programiranje ili automatski izravno s vatrodojavne centrale
- konstantna komunikacija između centrale i detektora osigurava periodičko testiranje detektora
- integriran dvostruki izolator koji odspaja petlju u slučaju kratkog spoja
- ugrađena dva višebojna LED indikatora za signalizaciju stanja javljača,  s vidljivošću iz svih smjerova (360°) 
- ugrađen izlaz sa povezivanje paralelnig indikatora prorade javljača 
- potrošnja struje u mirovanju: maksimalno 160 </t>
    </r>
    <r>
      <rPr>
        <sz val="11.5"/>
        <color indexed="8"/>
        <rFont val="Arial Narrow"/>
        <family val="2"/>
        <charset val="238"/>
      </rPr>
      <t>μ</t>
    </r>
    <r>
      <rPr>
        <sz val="10"/>
        <color indexed="8"/>
        <rFont val="Arial Narrow"/>
        <family val="2"/>
        <charset val="238"/>
      </rPr>
      <t xml:space="preserve">A
- potrošnja struje u alarmu: maksimalno 6 mA
- radna temperatura minimalno u rasponu od -30°C do +70°C 
- stupanj zaštite kućišta: minimalno IP40
</t>
    </r>
  </si>
  <si>
    <t>8</t>
  </si>
  <si>
    <r>
      <t xml:space="preserve">Dobava i isporuka adresabilnog termičkog javljača požara slijedećih minimalnih karakteristika:
- tehnologija na temelju detekcije topline
- mogućnost odabira 2 načina rada: kao detektor brzine porasta temparature s maksimalnom temperaturom od 58°C ili kao detektor maksimalne topline s temperaturom alarma od 78°C, programiranje s vatrodojavne centrale
- ugrađen algoritam za automatsku kompenzaciju onečišćenja senzoraskog sustava
- mogućnost adresiranja pomoću jedinice za programiranje ili automatski izravno s vatrodojavne centrale
- konstantna komunikacija između centrale i detektora osigurava periodičko testiranje detektora
- integriran dvostruki izolator koji odspaja petlju u slučaju kratkog spoja
- ugrađena dva višebojna LED indikatora za signalizaciju stanja javljača,  s vidljivošću iz svih smjerova (360°) 
- ugrađen izlaz sa povezivanje paralelnig indikatora prorade javljača 
- potrošnja struje u mirovanju: maksimalno 160 </t>
    </r>
    <r>
      <rPr>
        <sz val="11.5"/>
        <color indexed="8"/>
        <rFont val="Arial Narrow"/>
        <family val="2"/>
        <charset val="238"/>
      </rPr>
      <t>μ</t>
    </r>
    <r>
      <rPr>
        <sz val="10"/>
        <color indexed="8"/>
        <rFont val="Arial Narrow"/>
        <family val="2"/>
        <charset val="238"/>
      </rPr>
      <t xml:space="preserve">A
- potrošnja struje u alarmu: maksimalno 6 mA
- radna temperatura minimalno u rasponu od -30°C do +70°C 
- stupanj zaštite kućišta: minimalno IP40
</t>
    </r>
  </si>
  <si>
    <t>9</t>
  </si>
  <si>
    <t xml:space="preserve">Dobava i isporuka standardnog podnožja javljača požara slijedećih minimalnih karakteristika:
- mogućnost zaključavanja podnožja radi sprečavanja neovlaštenog skidanja javljača
- ugrađen konektor za povezivanje paralelnog indikatora prorade javljača
- ugrađena pločica za označavanje adrese javljača
- radna temperatura minimalno u rasponu od -30°C do +70°C 
</t>
  </si>
  <si>
    <t>10</t>
  </si>
  <si>
    <t>11</t>
  </si>
  <si>
    <t xml:space="preserve">Dobava i isporuka adresabilnog nadzorno-upravljačkog modula sustava slijedećih minimalnih karakteristika:
- ugrađena minimalno 4 neovisna nadzirana ulaza za nadzor drugih uređaja
- ugrađena minimalno 4 relejna izlaza za upravljanje drugim uređajima
- integriran dvostruki izolator koji odspaja petlju u slučaju kratkog spoja
- ugrađena dva višebojna LED indikatora za signalizaciju stanja modula
- potrošnja struje u normalnom radu: maksimalno 300 μA
- potrošnja struje LED indikatora: maksimalno 6 mA
- mogućnost opterećenja releja: minimalno do 2A uz 30 VDC ili 0,5A uz 125 VAC
- radna temperatura minimalno u rasponu od -30°C do +70°C 
- uključeno kućište za nadžbuknu ugradnju modula sa stupnjem zaštite minimalno IP65
</t>
  </si>
  <si>
    <t>12</t>
  </si>
  <si>
    <t>Dobava i isporuka paralelnog indikatora prorade javljača slijedećih minimalnih karakteristika:
- daljisnka indikacija aktiviranja alarma javljača požara
- jedan indikator može prikazivati aktiviranje alarma jednog javljača ili više njih
- ugrađena LED svjetiljka visoke snage
- napajanje vatrodojavne petlje (javljača požara na kojeg je spojen)
- potrošnja struje: maksimalno 5 mA
- radna temperatura minimalno u rasponu od -30°C do +70°C 
- stupanj zaštite kućišta: minimalno IP42</t>
  </si>
  <si>
    <t>13</t>
  </si>
  <si>
    <t>14</t>
  </si>
  <si>
    <t>15</t>
  </si>
  <si>
    <t>16</t>
  </si>
  <si>
    <t xml:space="preserve">Licenca za povezivanje sustava za dojavu požara na centralnu aplikaciju za integraciju sustava zaštite
• uključena licenca za povezivanje jedne vatrodojavne centrale s minimalno  250 elemenata
(napomena: centralna aplikacija za integraciju svih sustava zaštite je specificirana u troškovniku tehničke zaštite)
</t>
  </si>
  <si>
    <t>17</t>
  </si>
  <si>
    <t>Nabava, isporuka i polaganje kabela  u pripremljene kabelsek trase
- NHXH-J FE180/E30 3x1,5 RE
 - predvidjeti rad na većim visinama te potreban alat (skela)</t>
  </si>
  <si>
    <t>18</t>
  </si>
  <si>
    <t>Nabava, isporuka i polaganje kabela u pripremljene kabelsek trase
- JB-Y(St)Y 2x2x0,8 mm
 - predvidjeti rad na većim visinama te potreban alat (skela)</t>
  </si>
  <si>
    <t>19</t>
  </si>
  <si>
    <t>Nabava, isporuka i polaganje kabela u pripremljene kabelsek trase
- JE-H(St)H 2x2x0,8 mm FE180/E30
 - predvidjeti rad na većim visinama te potreban alat (skela)</t>
  </si>
  <si>
    <t>20</t>
  </si>
  <si>
    <t xml:space="preserve">Nabava, isporuka i nadžbukno polaganje kabelskih kanalica uključujući potrebni instalacijski spojni i montažni pribor i materijal (tiple, vijci, koljena, obujmice i vezice) te s izvedbom potrebnih prodora
 - predvidjeti rad na većim visinama te potreban alat (skela)
- 20x10 mm </t>
  </si>
  <si>
    <t>21</t>
  </si>
  <si>
    <t>Nabava, isporuka i podžbukno polaganje samogasivih ERC  cijevi uključujući potrebni instalacijski spojni i montažni pribor i materijal (tiple, vijci, koljena, obujmice i vezice) te s izvedbom potrebnih prodora
- Ø 20 mm</t>
  </si>
  <si>
    <t>22</t>
  </si>
  <si>
    <t>Izvedba protupožarnog brtvljenja na svim prolazima kabela između dva požarna sektora tako da se postigne minimalna vatrootpornost zida, komplet sa svim potrebnim materijalom.</t>
  </si>
  <si>
    <t>23</t>
  </si>
  <si>
    <t>Nabava, isporuka i ugradnja potrebnog instalacijskog spojnog i montažnog pribora i materijala.</t>
  </si>
  <si>
    <t>24</t>
  </si>
  <si>
    <t>Montaža i spajanje adresabilne vatrodojavne centrale, uključena montaža protupožarnog ormartića u kojeg se smješta vatrodojavna centrala.</t>
  </si>
  <si>
    <t>25</t>
  </si>
  <si>
    <t>Montaža i spajanje paralelnog upravljačkog tabloa</t>
  </si>
  <si>
    <t>26</t>
  </si>
  <si>
    <t>Ugradnja akumulatorskih baterija u metalno kućište</t>
  </si>
  <si>
    <t>27</t>
  </si>
  <si>
    <t>Montaža i spajanje optičkog i termičkog analogno adresabilnog javljača požara.</t>
  </si>
  <si>
    <t>28</t>
  </si>
  <si>
    <t>Montaža i spajanje podnožja detektora požara sa 4 kontakta.</t>
  </si>
  <si>
    <t>29</t>
  </si>
  <si>
    <t>Montaža i spajanje ručnog javljača požara sa nadžbuknom montažnom kutijom i stakalcem.</t>
  </si>
  <si>
    <t>30</t>
  </si>
  <si>
    <t>Montaža i spajanje upravljačkih i ulaznih modula</t>
  </si>
  <si>
    <t>31</t>
  </si>
  <si>
    <t>Montaža i spajanje paralelnog indikatora požara.</t>
  </si>
  <si>
    <t>32</t>
  </si>
  <si>
    <t>Montaža i spajanje sirena</t>
  </si>
  <si>
    <t>33</t>
  </si>
  <si>
    <t xml:space="preserve">Dobava potrebnih oznaka i pribora (natpisne pločice, naljepnice i sl.) i označavanje svih elemenata vatrodojavnog sustava prema blok shemi.
</t>
  </si>
  <si>
    <t>34</t>
  </si>
  <si>
    <t>35</t>
  </si>
  <si>
    <t>Montaža i spajanje komunikatora za dojavu alarma. Unos podataka, integracija, podešavanje i programiranje parametara za komunikaciju s dojavnim centrom vatrogasaca ili zaštitara. Testiranje rada komunikacije i završno podešavanje.</t>
  </si>
  <si>
    <t>36</t>
  </si>
  <si>
    <t>37</t>
  </si>
  <si>
    <t>Ispitivanje instalacije sustava za dojavu požara i puštanje u pogon
 - završne prilagodbe
 - podešavanje parametara sustava u cjelini
 - testiranje
 - puštanje sustava u pogon do pune funkcionalnosti</t>
  </si>
  <si>
    <t>38</t>
  </si>
  <si>
    <t>Programiranje vatrodojavne centrale s unošenjem korisničkih podataka</t>
  </si>
  <si>
    <t>39</t>
  </si>
  <si>
    <t>Obuka djelatnika sa zapisnikom o obavljenoj obuci, te isporuka dokumentacije za uporabu na hrvatskom jeziku</t>
  </si>
  <si>
    <t>40</t>
  </si>
  <si>
    <t>Primopredaja sustava korisniku s kompletnom programskom dokumentacijom</t>
  </si>
  <si>
    <t>41</t>
  </si>
  <si>
    <t>Izrada projekta izvedenog stanja (3 primjerka na papiru +1 u elektronskom obliku na elektronskom mediju u nezaključanom formatu: doc, xls i dwg)</t>
  </si>
  <si>
    <t>42</t>
  </si>
  <si>
    <t xml:space="preserve">Ispitivanje sustava za dojavu požara od strane ovlaštene tvrtke. 
Izdavanje zapisnika i uvjerenja o funkcionalnosti u skladu s Pravilnikom o provjeri ispravnosti stabilnih sustava zaštite od požara (NN br. 44/12)
</t>
  </si>
  <si>
    <t>UKUPNO SUSTAV ZA DOJAVU POŽARA:</t>
  </si>
  <si>
    <t>Lepušićeva 6, Zagreb</t>
  </si>
  <si>
    <t>Red. broj</t>
  </si>
  <si>
    <t>Opis stavke</t>
  </si>
  <si>
    <t>Jed.mjera</t>
  </si>
  <si>
    <t>Jed.cijena</t>
  </si>
  <si>
    <t>A/</t>
  </si>
  <si>
    <t>VODOVOD</t>
  </si>
  <si>
    <t>Nabava, dobava  i ugradnja cijevi od tvrdog polietilena visoke gustoće PE-80 (PEHD), S 6,3/SDR 13,6 u kvaliteti prema odredbama normi HRN EN 12201 i HRN EN ISO 3126 ili jednakovrijedna za pogonski tlak 1.0 MPa. Montaža cijevi izvodi se elektrootpornim zavarivanjem elektrospojnicama uz obavezno korištenje alata za ispravljanje ovalnosti cijevi. Montaža uključuje potreban brtveni, spojni materijal i fazone.  Uračunat pregled prije ugradnje, te ispitivanje spojeva.</t>
  </si>
  <si>
    <t>Cijevi se spajaju tipskim elektro-spojnicama sa dvostrukim naglavkom u svemu prema naputku proizvođača cijevi. Cijevi se polažu u rov na pripremljenu posteljicu sukladno normi HRN EN1610  ili jednakovrijedna __________________.</t>
  </si>
  <si>
    <t>Stavkom je obuhvaćena dobava, transport i ugradnja cijevi i fazonskih komada (lučnih i čvornih gdje se za njih ukaže potreba), te ispitivanje kao i sav spojni i brtveni materijal, sve za radni tlak PN 10 bara.</t>
  </si>
  <si>
    <t>Ø  110 mm</t>
  </si>
  <si>
    <t>Nabava, dobava i ugradnja vodovodne PPR cijevi  SDR 11, PN 10 sa spojnim i brtvenim materijalom za razvod tople, hladne vode i recirkulacijske vode  unutar građevine. Cijevi se polažu u instalacijski kanal, šliceve izvedene u zidovima objekta, zidne usjeke i proboje kao i pod stropom građevine. 
U cijenu uključiti materijal za pričvršćivanje cijevi (obujmica sa vijkom) pomoću kliznih i čvrstih točaka, cijevi se pričvršćuju svakih cca 0,80m ovisno o profilu i uputama proizvođača. Cijevi se izoliraju izolacijom debljine 6mm. U projektu su navedene nazivne mjere cijevi. 
Kod dopreme cijevi i spojnih komada na gradilište izvođač je obavezan nadzornom inženjeru priložiti dokument, tj. ispitivanje od strane ZAVODA ZA JAVNO ZDRAVSTVO temeljem kojeg se jamči da su cijevi uporabljive za pitku vodu (tj. za ljudsku uporabu) kao i važeću atestnu dokumentaciju prema normi HRN EN ISO 15874-2  ili jednakovrijedna ____________________________</t>
  </si>
  <si>
    <t>Obračun po m1 komplet dobavljene, ugrađene i ispitane cijevi na tlak od 10 bar-a sa fazonskim komadima. Sav ugrađeni materijal i pribor mora imati odgovarajuće ateste, a ugradnja se mora izvoditi isključivo po uputstvu proizvođača.</t>
  </si>
  <si>
    <t xml:space="preserve">Dimenzije  cijevi date su sa unutarnjim promjerom cijevi. Učvršćenje cijevnih vodova za zidnu i stropnu konstrukciju izvesti pomoću obujmica. Stavkom je obuhvaćena dobava, transport u ugradnja cijevi i fazonskih komada po m1 ugrađene cijevi te ispitivanje.                                         </t>
  </si>
  <si>
    <t>Ø   20 mm</t>
  </si>
  <si>
    <t>Ø   15 mm</t>
  </si>
  <si>
    <t>Ø   25 mm</t>
  </si>
  <si>
    <t>Dobava, donos i montaža metalnih cijevi izrađenih iz izvana i iznutra pocinčanog C-čelika sukladno HRN EN 10305 E220 ili jednakovrijedna sa spajanjem spojnim komadima iz galvanski pocinčanog C-čelika ,  za glavni hidrantski razvod - mokri sprinkler instalacijom. Stavka obuhvaća sve potrebne spojnice, redukcije, T-komade i potrebni pričvrsni i ovjesni materijal.</t>
  </si>
  <si>
    <t>Cijevi izolirati uz prethodni premaz oštećenih i spojnih mjesta antikorozivnim premazom:</t>
  </si>
  <si>
    <t>a)     u zidu i podu – termoizlacijskim cijevima i trakom sa debljinom stijenki od 0,3 mm.</t>
  </si>
  <si>
    <t>b)    u kanalu s gotovim termoizolacijskim cijevima i oblogama sa debljinom stijenki 13 mm.</t>
  </si>
  <si>
    <t>c)     pod stropom – gotove termoizolacijske cijevi sa debljinom stijenki 19 mm.</t>
  </si>
  <si>
    <t>Dimenzije  cijevi date su sa unutarnjim promjerom cijevi. Učvršćenje cijevnih vodova za zidnu i stropnu konstrukciju izvesti pomoću obujmica.Stavkom je obuhvaćena dobava, transport u ugradnja cijevi i fazonskih komada po m1 ugrađene cijevi te ispitivanje.</t>
  </si>
  <si>
    <t>Ø   100 mm</t>
  </si>
  <si>
    <t>Ø   50 mm</t>
  </si>
  <si>
    <t>Dobava, prijenos i ugradba mjedenih (ljevano željeznih) slobodno protočnih ventila - zasuna, komplet. Ventile montirati kod vodomjera i na mjestima označenim shemama. Ventile montirati na njima označenom mjestu.</t>
  </si>
  <si>
    <t>Dobava, donos i ugradba mjedenog protočnog ventila sa ugradbenom kapom na navoj. Obračun po komadu komplet ugrađenog ventila sa kapom.</t>
  </si>
  <si>
    <t>Dobava, prijenos i ugradba kutnih ventila za montažu ispod sanitarnih jedinica (UMIVAONIK-2, WC-1, PISOAR-1). Obračun po komadu ugrađenog ventila sa rozetom. Obračun po komadu ugrađenog ventila.</t>
  </si>
  <si>
    <t>Ispitivanje instalacije na tlak od 15 bara i dezinfekcija cjevovoda otopinom klora.</t>
  </si>
  <si>
    <t>Obračun po komadu komplet ispitane instalacije.</t>
  </si>
  <si>
    <t>Dobava, donos i ugradba FF komada Ø100 mm; L=1000 mm;  za prolaz priključka kroz zid. Obračun po komadu komplet izvedenog komada.</t>
  </si>
  <si>
    <t>Dobava, donos i ugradba unutarnjeg hidranta sa ormarićem i  crijeva 25 m, ventilom i mlaznicom.</t>
  </si>
  <si>
    <t>Obračun po komadu komplet ugrađenog hidranskog ormarića sa svom opremom.</t>
  </si>
  <si>
    <t>Dobava donos i ugradba kombiniranog vodomjera za hidrantsku mrežu, sprinkler instalaciju  i sanitarnu vodu, EC zaštita od povratnog toka vode Ø 100 mm i Ø 50 mm x 2 komada, ventili Ø 100 i Ø 50 mm x 4 komada i hvatač nečistoće Ø 100  i Ø 50 mm x 2 komada.</t>
  </si>
  <si>
    <t>Obračun po komadu komplet izvedene opreme i sve spojeve na dovod i odvod vode, u skladu sa uvjetima priključenja vodovoda.</t>
  </si>
  <si>
    <t>Izrada priključka na spremnik vode za sprinkler sa ugradbom ventila sa plovkom.</t>
  </si>
  <si>
    <t>Obračun po komadu komplet izvedenog priključka sposobnog za uporabu.</t>
  </si>
  <si>
    <t>Izvedba priključka od vodomjernog okna zaključno do vanjskog cjevovoda.  U svemu prema potvrdi na glavni projekt od lokalnog distributera vode.</t>
  </si>
  <si>
    <t xml:space="preserve">U stavku ulazi iskop zemlje, dobava i montaža cjevovoda sa svim brtvenim materijalom i potrebnim fitinzima, armaturom, izoliranjem, ispitivanjem, zatrpavanjem rova te odvoz preostalog materijala. </t>
  </si>
  <si>
    <t>Obračun po komadu komplet izvdenog priljučka.</t>
  </si>
  <si>
    <t xml:space="preserve">Nabava, dobava i ugradnja smjese za potrebe ispune mjesta prodora vodovodnih cijevi na prolazu kroz požarne sektore kako bi se spriječio prodor vatre u slučaju požara iz sektora uz sektor. Obračun po komadu izvedenih prodora. DV F=90. </t>
  </si>
  <si>
    <t>Dobava, doprema i ugradnja automatskog sustava za navodnjavanje ( kap po kap ) zelenog krova sa spojem na vodovod u sanitarnom čvoru - duljine cca  60m; uključivo ventili i spoj na električne instalacije. Obračun po komadu izvedenog automatskog sustava za navodnjavanje.</t>
  </si>
  <si>
    <t>UKUPNO VODOVOD:</t>
  </si>
  <si>
    <t>B/</t>
  </si>
  <si>
    <t>KANALIZACIJA</t>
  </si>
  <si>
    <t>Dobava, prijenos i ugradba PVC kanalizacijskih cijevi i fazonskih komada klase SN 8 za horizontalne odvode vanjske i temeljne odvodnje sa debljom stijenkom,prema normi HRN EN  1401-1:2009  ili jednakovrijedna  . Obračun se vrši po m' kompletno montirane cijevi zajedno sa spojnim i pomoćnim materijalom. Fazonski komadi obračunavaju se u 1 m' ugrađenih cijevi.</t>
  </si>
  <si>
    <t>Ø 200 mm</t>
  </si>
  <si>
    <t>Ø 160 mm</t>
  </si>
  <si>
    <t xml:space="preserve">Dobava, prijenos i ugradba PVC  kanalizacijskih cijevi za izvedbu horizontalne odvodnje unutar objekta (sanitarni čvor) iz samogasivih propilenskih cijevi s kolčakom.  </t>
  </si>
  <si>
    <t>Obračun se vrši po m' kompletno montirane, ugrađene i ispitane cijevi zajedno sa svim spojnim i pomoćnim materijalom. Fazonski komadi obračunavanju se kao 1 m' cijevi.</t>
  </si>
  <si>
    <t>Ø 100 mm</t>
  </si>
  <si>
    <t>Ø 50 mm</t>
  </si>
  <si>
    <t>Ø 32 mm</t>
  </si>
  <si>
    <t xml:space="preserve">Dobava, prijenos i ugradba kanalizacijskih cijevi – samogasive niskošumne iz polipropilena ojačane mineralnom vunom u izvedbi s kolčakom i PVC cijevi  za izvedbu podstropne odvodnje , te vertikalne odvodnje u instalacijskim otvorima unutar objekta. </t>
  </si>
  <si>
    <t>Ø 110 mm</t>
  </si>
  <si>
    <t>Ø 75 mm</t>
  </si>
  <si>
    <t xml:space="preserve">Dobava, prijenos i ugradba revizijskih fazona –  PVC cijevi  za izvedbu podstropne odvodnje te revizije na vertikalama.  Obračun se vrši po komadu kompletno montirane, ugrađene i ispitane revizije zajedno sa svim spojnim i pomoćnim materijalom. </t>
  </si>
  <si>
    <t>Ø 50 mm - PP cijevi</t>
  </si>
  <si>
    <t xml:space="preserve">kom            </t>
  </si>
  <si>
    <t>Ø 110 mm - PP cijevi</t>
  </si>
  <si>
    <t>Dobava, donos i ugradba PVC cijevi za ventilacijske nastavke kanalizacijskih vertikala do iznad krova cca 0,5 m. Obračun po komadu ugrađenog nastavka.</t>
  </si>
  <si>
    <t xml:space="preserve">  </t>
  </si>
  <si>
    <t xml:space="preserve">Ø 110 mm            </t>
  </si>
  <si>
    <t>Dobava, donos i ugradba ventilacijskih nastavaka sa jakom kapom za provjetravanje. Obračun po komadu komplet ugrađenog nastavka.</t>
  </si>
  <si>
    <t>Dobava, prijenos i ugradba odgovarajućih fazonskih komada za prolaz instalacija odvodnje kroz beton. Cijevi ugraditi u betonske zidove na mjestima ulaza cijevi u objekt, te na mjestima prolaza cijevi kroz grede. Cijevi nakon montaže instalacije popuniti.</t>
  </si>
  <si>
    <t>Ø  160 mm</t>
  </si>
  <si>
    <t>Ø  100 mm</t>
  </si>
  <si>
    <t>Dobava, prijenos i ugradba mesinganih poniklanih vratašca u prizemlju kanalskih vertikala. Sva vratašca su montirana na poniklanim usidrenim okvirima vel. 25x30 cm. Obračun sve kompletno po komadu montiranih vratašca zajedno sa bravicom.</t>
  </si>
  <si>
    <t xml:space="preserve">Dobava, donos i ugradba studor ventila. Obračun po komadu komplet spojenog ventila.                   </t>
  </si>
  <si>
    <t xml:space="preserve">  Ø 110 mm  </t>
  </si>
  <si>
    <t xml:space="preserve">  Ø 50 mm  </t>
  </si>
  <si>
    <t>Dobava i montaža podne rešetke 15x15 cm u strojarnici i vodomjernom oknu  , zajedno sa spojem na odvodnju. Obračun po komadu komplet ugrađene i spojene rešetke.</t>
  </si>
  <si>
    <t xml:space="preserve">Nabava , dobava i ugradnja krovnog slivnika DN75/110 horizontalni sa toplinski izoliranom stijenkom, grijač sa automatskim reguliranjem topline za direktno spajanje na 230 V mrežu (10–30 Watt), brtvenom prirubnicom i INOX stezaljkom za spajanje sa hidroizolacionim folijama, hvatač lišća d=180 mm. Obračun po komadu komplet ugrađenog slivnika sa svim potrebnim radom i materijalom do potpune gotovosti. </t>
  </si>
  <si>
    <t xml:space="preserve">Nabava , dobava i ugradnja slivnika za zeleni krov DN110. Obračun po komadu komplet ugrađenog slivnika sa svim potrebnim radom i materijalom do potpune gotovosti. </t>
  </si>
  <si>
    <t xml:space="preserve">Ispitivanje kanalizacije na protočnost i nepropusnost spojeva i uređaja uz dobivanje odgovarajućih atesta. Obračun po komadu komplet ispitane kanalizacije. </t>
  </si>
  <si>
    <t>Izrada brtvljenja kroz požarne sektore F=90. Obračun po komadu komplet izvedene brtve                         Ø32 mm - Ø160 mm.</t>
  </si>
  <si>
    <t>Dobava, donos i ugradba kanalica za odvodnju ravnog krova. Obračun po m' ugrađene kanalice spojene na odvodnju..</t>
  </si>
  <si>
    <t>Dobava, donos i ugradba podnog sifona.                Obračun po komadu ugrađenog sifona.</t>
  </si>
  <si>
    <t>Nabava, doprema i ugradba  kanalizacijskog PEHD montažnog kontrolnog okna uključivo raznošenje i spuštanje u rov te sav potrebni spojni i brtveni materijal .</t>
  </si>
  <si>
    <t xml:space="preserve">Okno je kružnog presjeka  promjera 80cm. Promjer ulaza je 600 mm. U oknu su tvornički montirane penjalice  od nehrđajučeg materijala. </t>
  </si>
  <si>
    <t>Svako okno se specificira posebno ovisno o dubini okna, broju priključaka te kutu priključenja.  Uključiti  dopremu lijevanoželjeznih kanalskih poklopaca  s pripadajućim okvirom, za opterećenje D400, te njihovu ugradnju na okno. Poklopce treba ugraditi točno u ravnini s niveletom prometnice. Cijena obuhvaća sav  potreban rad i materijal. Provjeru statičke stabilnosti (prometno opterećenje, pritisak tla, uzgon) daje proizvođač montažnih okana.</t>
  </si>
  <si>
    <t>U cijenu uključiti montažu armirano betonske pokrovne ploče te izvesti dobetoniravanje zidova ulaznog otvora radi usklađivanja s niveletom  prometnice, uključivo potrebna oplata i armatura.</t>
  </si>
  <si>
    <t>Obračun po  broju kompletno ugrađenih okana.</t>
  </si>
  <si>
    <t>Nabava, dobava i ugradnja potopne pumpe za profesionalnu i uporabu u domaćinstvu, sa otvorenim višekanalnim radnim kolom za sive vode.Pumpa protoka Q=3.2 l/sec , visina dizanja H=6.2 m tijelo pumpe, radno kolo, ručka, usisna košara, svi elementi iz inoxa AISI 304, a osovina motora iz AISI 420. Maksimalna veličina čestice za prolaz kroz pumpu 10mm. Dvije mehaničke brtve u uljnoj kupki, obje silikon-karbid  i jedan V-ring u direktnom kontaktu sa otpadnom vodom vrijednosti pH od 6 do 14. Vertikalni tlačni priključak 3/2˝unutarnji navoj. IP68 elektromotor u klasi izolacije F. Broj pari polova elektromotora 2 (Broj okretaja 2900 u min.). Termička zaštita u namotaju i kondenzator. Poseban sustav hlađenja motora. Napajanje 230V/50Hz. Plovna sklopka integrirana na tijelu pumpe Priključni kabel duljine 10m sa šuko utikačem. Snaga motora P1=1kW/P2=0,55kW. Masa 7,7kg. 
U stavku ulaze još i dobava donos i ugradnja:</t>
  </si>
  <si>
    <t xml:space="preserve"> - tlačne cijevi DN40 uključivo sa svim koljenima, duljine 20 metara, te priključak na odvodnju</t>
  </si>
  <si>
    <t xml:space="preserve"> - holender DN40  </t>
  </si>
  <si>
    <t xml:space="preserve"> - protupovratni venti sa kuglom DN40 PN10 navojni</t>
  </si>
  <si>
    <t xml:space="preserve"> - kuglasta slavina DN40 PN10 navojna</t>
  </si>
  <si>
    <t xml:space="preserve"> - dobava , donos i ugradnja plovne zaklopke </t>
  </si>
  <si>
    <t xml:space="preserve">Nabava, dobava i ugradnja signalnog uredaja (optički i akustički) neovisnog o napajanju. Kabel 2m s utikačem za spoj na 230V/50Hz. Signal dobiva iz komandnog ormara ili sa plovne sklopke. Priključci 1-7 za kabel 1,5mm2: na vanjski alarm 12VDC 1A (1+,2-) preko 1A osigurača, beznaponski izlaz (3,4) normalno otvoreno, ulaz sa beznaponskog kontakta (6,7). Tipkalo za potvrdu alarma i isključenje zujalice LED diode slijeva nadesno:
-Žuta-upali se u slučaju aktiviranja alarma, a
ugasi se nakon potvrde alarma.
-Crvena-svijetli u slučaju smetnji ili ispada
napajanja
-Zelena-svijetli kada postoji napajanje mreže
Uređaj u izvedbi zaštite IP 65, polikarbonatno kućište dimenzija DxŠxV=175x75x125mm Akumulatorska baterija 12V 1,2Ah
</t>
  </si>
  <si>
    <t>Obračun po komadu  komplet spojenog u pogon sa uračunatim svim potrebnim radom i materijalom.</t>
  </si>
  <si>
    <t>Dobava, donos i ugradba kanalice za odvod oborinskih voda sa krova, širine 20 cm. Obračun po m' komplet ugrađene kanalice sa spojem na odvodnju.</t>
  </si>
  <si>
    <t xml:space="preserve">Izvedba priključka kanalizacije na postojeću odvodnju. U stavku uračunat sav potreban rad i materijal do potpune gotovosti. </t>
  </si>
  <si>
    <t>Dobava, donos i ugradba lj.ž. Fazonskih komada za odvod krovno oborinskih voda.</t>
  </si>
  <si>
    <t>KL -C  Ø150 L=1000mm</t>
  </si>
  <si>
    <t>KL -ČC  Ø150 L=1000mm</t>
  </si>
  <si>
    <t>KL -L87°  Ø150 L=1000mm</t>
  </si>
  <si>
    <t>UKUPNO KANALIZACIJA:</t>
  </si>
  <si>
    <t>C/</t>
  </si>
  <si>
    <t>SANITARNI UREĐAJI</t>
  </si>
  <si>
    <t>Dobava i montaža "geberit"  WC školjke sa ugradbenim vodokotlićem  i  WC daskom od tvrde plastike. Stavkom obuhvatiti izradu spoja na dovod i odvod (isplavne cijevi, vijke za školjku i sl.).  U stavku uračunati zidni nosač od inoxa s WC četkom i držač toaletnog papira od inoxa.                    Obračun po montiranom kompletu.</t>
  </si>
  <si>
    <t>Dobava, prijenos i montaža kompletnog umivaonika   koji se sastoji od:                                     -keramičkog umivaonika I klase,    s poniklanim samočistećim  sifonom s ispustom d32 mm, s  vijcima za učvršćenje keramike i svim potrebnim pričvrsnim priborom i spojnim materijalom;                                          -montažnog instalacijskog elementa za umivaonik visine ugradnje 112 cm. Instalacijski element samonosiv za ugradnju u suhomontažnu zidnu ili predzidnu konstrukciju obloženu gipskartonskim pločama, komplet s  odvodnim koljenom d50 mm i sifonskom brtvom 44/32 mm, pločom s armaturnim priključcima ½" s uključenom zvučnom izolacijom, vijcima za učvršćenje keramike i svim potrebnim pričvrsnim priborom i spojnim materijalom;
-stojeće elektronske senzorske armature za umivaonik, protuvandalska izvedba s grupnim mrežnim  napajanjem, s prethodno podesivim mehaničkim miješanjem TV+HV, perlatorom s ograničenjem protoka vode, dva gibljiva crijeva R⅜" za priključak vode sa sitima protiv nečistoća i nepovratnim ventilima.                                                  - 2 kutna ventila DN15 spojenim na dovod vode;</t>
  </si>
  <si>
    <t>Obračun po montiranom kompletu.   40/55 cm</t>
  </si>
  <si>
    <t>Dobava, donos i ugradba ele. Niskomontažnih bojlera 10l, sa svom opremom , ventilima. Obračun po komadu komplet montiranog bojlera spojenog na odovod i dovod, te el. instalaciju.</t>
  </si>
  <si>
    <t>Dobava, donos i ugradba pisoara sa svom opremom (kutni ventil, isplovni ventil) te senzorom - automatskim uključivanjem i isključivanjem, sve spojeno na elektroinstalacije. Obračun po komdu komplet montiranog pisaora spsobnog za uprabu.</t>
  </si>
  <si>
    <t>Dobava, donos i ugradba kompletne opreme, prema izboru investitora:</t>
  </si>
  <si>
    <t>- ogledalo 610x450cm</t>
  </si>
  <si>
    <t>- držač tekućeg sapuna</t>
  </si>
  <si>
    <t>- držać papira u roli za WC</t>
  </si>
  <si>
    <t>- kutija za držanje papira</t>
  </si>
  <si>
    <t>Dobava, donos i ugradba opreme za invalidski sanitarni čvor. WC sa svom opremom (ogledalo i držači, te SOS tipkalo). Umivaonik sa svom opremom. Tuš sa svom opremom.</t>
  </si>
  <si>
    <t>Obračun po komadu komplet izvedenog sanitarnog čvora za invalide, sposobnog za uporabu.</t>
  </si>
  <si>
    <t>UKUPNO SANITARNI UREĐAJI:</t>
  </si>
  <si>
    <t>D/</t>
  </si>
  <si>
    <t>Razbijanje postojećeg asfalta te dovođenje  u prvobitno stanjeradi polaganja kanalizacijskih cijevi. Obračun po m2 komplet izvedenog sloja.</t>
  </si>
  <si>
    <r>
      <t>m</t>
    </r>
    <r>
      <rPr>
        <vertAlign val="superscript"/>
        <sz val="10"/>
        <rFont val="Arial"/>
        <family val="2"/>
      </rPr>
      <t>2</t>
    </r>
  </si>
  <si>
    <t xml:space="preserve">Iskop zemlje A, B i C kategorije rovova za polaganje vodovoda i kanalizacije, te objekata s planiranjem dna rova, zatrpavanjem cijevi uz nabijanje, odvoz i razastiranje preostalog materijala. </t>
  </si>
  <si>
    <r>
      <t>Obračun po m</t>
    </r>
    <r>
      <rPr>
        <vertAlign val="superscript"/>
        <sz val="10"/>
        <rFont val="Arial"/>
        <family val="2"/>
      </rPr>
      <t>3</t>
    </r>
    <r>
      <rPr>
        <sz val="10"/>
        <rFont val="Arial"/>
        <family val="2"/>
      </rPr>
      <t xml:space="preserve"> u sraslom stanju.</t>
    </r>
  </si>
  <si>
    <r>
      <t>m</t>
    </r>
    <r>
      <rPr>
        <vertAlign val="superscript"/>
        <sz val="10"/>
        <rFont val="Arial"/>
        <family val="2"/>
      </rPr>
      <t>3</t>
    </r>
  </si>
  <si>
    <t>Izrada pješčane posteljice i nadsloja debljine 10 cm za ležaj cijevi vodovoda i kanalizacije.</t>
  </si>
  <si>
    <t>Izvedba AB okna  za smještaj  pumpi sa potrebnom opremom. Okno se izvodi vodonepropusnim betonom C 25/30 sa dodatkom za vodonepropusnost. Stijenke, dno i pokrovna ploča 20 cm, podložni beton 10, sve obostrano armirati mrežom Q 196 . Komoru  iznutra ožbukati u dva sloja i zagladiti drvenom gladilicom (I sloj deb. 1,5 cm, omjer 1:2, II sloj deb. 0,5 cm, omjer 1:1) Nad komorom montirati laki čelični pocinčani poklopac s L- okvirima 600x600 mm  za potrebne silaska u okno, te stupaljke. U stavku ulazi nabava, dobava i ugradnja potrebnog betona, betonskog željeza, postavljanje i kasnije čišćenje potrebne oplate. Obračun po komadu kompletno izrađenog okna do potpune gotovosti.</t>
  </si>
  <si>
    <t xml:space="preserve"> - beton</t>
  </si>
  <si>
    <t xml:space="preserve"> - armatura</t>
  </si>
  <si>
    <t xml:space="preserve"> - oplata </t>
  </si>
  <si>
    <t>vel. 100x60x120 cm  - svijetle dimenzije</t>
  </si>
  <si>
    <t>kom.</t>
  </si>
  <si>
    <r>
      <t>Dobava, donos i izvedba kanalizacijskih okana van objekta od vodonepropusnog betona C 25/30, te ugradba lijevano željeznih penjalica. Stjenke i ploča okna debljine 20 cm, armirano željezna Q=527 250-300 kg/m</t>
    </r>
    <r>
      <rPr>
        <vertAlign val="superscript"/>
        <sz val="10"/>
        <rFont val="Arial"/>
        <family val="2"/>
      </rPr>
      <t>3</t>
    </r>
    <r>
      <rPr>
        <sz val="10"/>
        <rFont val="Arial"/>
        <family val="2"/>
      </rPr>
      <t>. Okno iznutra ožbukati u dva sloja i zagladiti drvenom gladilicom (I sloj deb.1,5 cm, omjer 1:2, II sloj deb.0,5 cm, omjer 1:1).Obračun po komadu kompletno izvedenog okna. Nad oknom montirati lijevano željezni poklopac za teški promet vel. 600 x 600 mm.</t>
    </r>
  </si>
  <si>
    <t xml:space="preserve">- kontrolno okno 100x100 cm </t>
  </si>
  <si>
    <t xml:space="preserve">Spajanje kanalizacije na revizijsko okno sa umetanjem i ugradnjom PVC spojnog elementa izrađenog iz tvrdog PVC-a,  priključnog komada kao veza između tvrde plastike i betona odnosno betonskih građevina, komplet. U cijenu su uključene: dobava, montaža i ispitivanja spojnog elementa, komplet izvedeno. </t>
  </si>
  <si>
    <t>Zatrpavanje rova i oko šahtova nakon montaže i zasipavanje cjevovoda zamjenskim materijalom uz nabijanje u slojevima od 20 cm laganim ručnim nabijačima. Obračun sve kompletno po m3 ugrađenog materijala.</t>
  </si>
  <si>
    <t>Odvoz viška preostale zemlje nakon izvršenih svih zatrpavanja rovova na deponiju udaljenosti do 5 km. U stavku uključiti utovar, transport, istovar i planiranje zemlje na deponiju koju osigurava izvođač radova. Obračun u sraslom stanju.</t>
  </si>
  <si>
    <t>Demontaža postojeće instalacije i sanitarne opreme koje ometaju postavljanje nove, sa odlaganjem na gradilišnu deponiju.</t>
  </si>
  <si>
    <t>vodovod fi 15-100</t>
  </si>
  <si>
    <t>kanalizacija fi 32-250</t>
  </si>
  <si>
    <t>wc</t>
  </si>
  <si>
    <t xml:space="preserve">umivaonik </t>
  </si>
  <si>
    <t>tuš</t>
  </si>
  <si>
    <t>pisoar</t>
  </si>
  <si>
    <t xml:space="preserve">Prespajanje novog cjevovoda kanalizacije na nove odvode. Rezanje cijevovoda, demontaže, te montaže novog spoja kanalizacije Ø100 - 200 mm. Obračun po komadu komplet prespojene kanalizacije </t>
  </si>
  <si>
    <t>Dobava, donos i ugradba slivnika Ø 80 mm sa rešetkom i taložnicom, te spojem sa Ø 160 mm na kanalizacijsko okno. Obračun po komadu komplet izvedenog slivnika sposobnog za uporabu.</t>
  </si>
  <si>
    <t>Podizanje postojećih poklopaca kanalizacije na kotu uređenja dvorišnog prostora. Obračun po komadu komplet uređenog poklopca u skladu sa izvedenim kotama dvorišnog prostora.</t>
  </si>
  <si>
    <t>Čišćenje postojeće vanjske kanalizacije i uspostavljanje protočnosti. Obračun po m' očišćenog kala.</t>
  </si>
  <si>
    <t>Popravljanje svih postojećih okana. Čišćenje, pranje te zaglađivanje cementnim mortom. Zagladiti do crnog sjaja oko ulaznih i izlaznih cijevi.Obračun po komadu komplet uređenog okna.</t>
  </si>
  <si>
    <t>Izrada novih priključka na postojeće okno, izrada otvora, zatvaranje otvora nakon postavljanja cijevi.</t>
  </si>
  <si>
    <t>Obračun po komadu komplet izvedenog priključka.</t>
  </si>
  <si>
    <t>Izrada prodora kroz zidove i stropove te zatvarnje istih nakon montaže instalacija kanalizacije i vodovoda. Obračun po komadu izvednih prodora.</t>
  </si>
  <si>
    <t>10/10</t>
  </si>
  <si>
    <t>20/20</t>
  </si>
  <si>
    <t>UKUPNO GRAĐEVINSKI RADOVI:</t>
  </si>
  <si>
    <t>SVEUKUPNA REKAPITULACIJA</t>
  </si>
  <si>
    <t>SVEUKUPNO:</t>
  </si>
  <si>
    <t>FAKULTET POLITIČKIH ZNANOSTI</t>
  </si>
  <si>
    <t>POLITIČKIH ZNANOSTI</t>
  </si>
  <si>
    <t>Interni broj projekta: 49/21</t>
  </si>
  <si>
    <t>Zagreb,  prosinac, 2021.</t>
  </si>
  <si>
    <t>Ivan Horvatić, dipl.ing.stroj.</t>
  </si>
  <si>
    <t>Ovlašteni inženjer strojarstva</t>
  </si>
  <si>
    <t>Anton Knežević, mag.ing.mech.</t>
  </si>
  <si>
    <t xml:space="preserve">A.   </t>
  </si>
  <si>
    <t>GRIJANJE I HLAĐENJE</t>
  </si>
  <si>
    <t>Vanjska jedinica DVM S sustava u izvedbi dizalice topline zrak/zrak, odnosno zrak/voda u ovisnosti o tipu priključenih unutarnjih jedinica. Uređaj je namijenjen za vanjsku montažu - zaštićen od vremenskih utjecaja, s ugrađenim hermetičkim inverter kompresorima, zrakom hlađenim kondenzatorom i svim potrebnim elementima za zaštitu, kontrolu i regulaciju uređaja i funkcionalni rad. Rashladni medij R-410A.</t>
  </si>
  <si>
    <t>Istrujavanje zraka je horizontalno što omogućuje jednostavnu ugradnju u arhitektonske niše i fasadno na konzole.</t>
  </si>
  <si>
    <t>Maksimalno dozvoljene udaljenosti: ukupno cijevni razvod do 300 metara; najudaljenija dionica cjevovoda je 175 m; visinska razlika između vanjske i unutarnje jedinice iznosi 50 m; visinska razlika između pojedinih unutarnjih jedinica iznosi 15 m.</t>
  </si>
  <si>
    <t>Uređaji su EUROVENT certificirani.</t>
  </si>
  <si>
    <t>Za vanjsku jedinicu potrebno je izraditi postolje minimalne visine 30 cm od kote ravnog terena.</t>
  </si>
  <si>
    <t>Tehničke karakteristike:</t>
  </si>
  <si>
    <t>Priključna snaga:</t>
  </si>
  <si>
    <t>N ukupno = 7,29 kW    /   380-415 V - 50 Hz</t>
  </si>
  <si>
    <t>EER: 3,84 (100% opterećenja)</t>
  </si>
  <si>
    <t>ESEER: 7,09</t>
  </si>
  <si>
    <t>Tv = 35°C ST</t>
  </si>
  <si>
    <t>Tp = 27°C ST, 46%RH</t>
  </si>
  <si>
    <t>Qg ukupno = 31,5 kW</t>
  </si>
  <si>
    <t>N ukupno = 6,74 kW    /  380-415 V - 50 Hz</t>
  </si>
  <si>
    <t>COP: 4,67 (100% opterećenja)</t>
  </si>
  <si>
    <t>Tv= 7°C ST</t>
  </si>
  <si>
    <t>Tp = 20°C ST</t>
  </si>
  <si>
    <t>radno područje: grijanje: od -25° do 24 °C</t>
  </si>
  <si>
    <t>radno područje: hlađenje: od -5° do 52°C</t>
  </si>
  <si>
    <t>Nivo zvučnog tlaka: 58 dB(A) na udaljenosti 1m od jedinice</t>
  </si>
  <si>
    <t>Dimenzije ukupno:</t>
  </si>
  <si>
    <t>d x š = 940 x 460 mm ; h = 1630 mm</t>
  </si>
  <si>
    <t>Težina ukupno: 145 kg</t>
  </si>
  <si>
    <t>DI: On/off, G/H, Smart grid, Solar interlock funkcija</t>
  </si>
  <si>
    <t>DO: 2 x troputni ventil, 1 x dvoputni ventil, signal greške, status rada</t>
  </si>
  <si>
    <t>Slijedećih teh. karakteristika:</t>
  </si>
  <si>
    <t>Temperaturni uvjeti:</t>
  </si>
  <si>
    <t>Raspoloživi kapacitet grijanja:</t>
  </si>
  <si>
    <t>Qg =  31,5 kW</t>
  </si>
  <si>
    <t>Tok=7°C, Tpol=35°C, ΔT=5°C</t>
  </si>
  <si>
    <t>Qh = 28,0 kW</t>
  </si>
  <si>
    <t>Tok=35°C, Tpol=18°C, ΔT=5°C</t>
  </si>
  <si>
    <t>Pi = 10 W / 1~ ; 220 - 240V, 50 Hz</t>
  </si>
  <si>
    <t>Dimenzije:518x330mm ; h=627 mm,</t>
  </si>
  <si>
    <t>Masa: 33 kg</t>
  </si>
  <si>
    <t>medij:  R-410A</t>
  </si>
  <si>
    <t>Zvučni tlak na udaljenosti od 1m i visini od 1,5m : 28 dB(A)</t>
  </si>
  <si>
    <t>Priključak R410A: tekuća faza: 9,52 mm</t>
  </si>
  <si>
    <t>Priključak R410A: plinovita faza: 22,2 mm</t>
  </si>
  <si>
    <t>Regulacija i upravljanje</t>
  </si>
  <si>
    <t>Multifunkcionalni MWR žičani elektronski prostorni regulator sa LCD displejom, pozadinskim osvjetljenjem i tjednim programskim satom za upravljanje i kontrolu do 16 unutarnjih DVM S jedinica.</t>
  </si>
  <si>
    <t>Kontrola pristupa s mogućnošću ograničavanja pristupa korisnika.</t>
  </si>
  <si>
    <t>Funkcije: on/off, režim rada, set point, brzina ventilatora, postavke ESP, signalizacija greške, signalizacija zaprljanosti filtera.</t>
  </si>
  <si>
    <t xml:space="preserve">Akumulacijski međuspremnik izrađen od čelika za hidrauličku integraciju u sustave s kotlovima, kotlovima na kruto gorivo, dizalicama topline i solarnim postrojenjima. </t>
  </si>
  <si>
    <t>Sadržaj 222 l, sastoji se od 5 priključaka Rp 1 ½“, 1 priključka Rp 1 ½“ za osjetnike i termometre, 2 kanala senzora zavarenih uz kotao.</t>
  </si>
  <si>
    <t>Toplinska izolacija od poliuretanske tvrde pjene, nanesene na spremnik.</t>
  </si>
  <si>
    <t>Tehnički podaci:</t>
  </si>
  <si>
    <t>- sadržaj vode 222 l</t>
  </si>
  <si>
    <t>- radni/ispitni tlak 3/4 bara</t>
  </si>
  <si>
    <t>- debljina izolacije 50 mm</t>
  </si>
  <si>
    <t>- maksimalna radna temperatura  95°C</t>
  </si>
  <si>
    <t>Dimenzije spremnika:</t>
  </si>
  <si>
    <t>- promjer 600 mm</t>
  </si>
  <si>
    <t>- visina 1440 mm</t>
  </si>
  <si>
    <t>- masa s toplinskom izolacijom 59 kg</t>
  </si>
  <si>
    <t>Hvatač nećistoće, prirubnički, NP10, u kompletu s prirubnicama, brtvama i vijcima.</t>
  </si>
  <si>
    <t>Ljevano željezni ventil NP10 za toplu vodu za ugradnju između prirubnica, komplet s protuprirunbnicama, brtvama i vijcima.</t>
  </si>
  <si>
    <t>Kompenzator vibracija, komplet s protuprirunbnicama, brtvama i vijcima.</t>
  </si>
  <si>
    <t>Nepovratni ventil, NP10, za ugradnju između prirubnica, komplet s protuprirunbnicama, brtvama i vijcima.</t>
  </si>
  <si>
    <t xml:space="preserve">Manometar sa skalom od 0-10 bar i kuglastom slavinom 1/2". </t>
  </si>
  <si>
    <t>Termometar u zaštitnom mjedenom tuljku, za ugradnju u cjevovod, područje mjerenja 0-120°C</t>
  </si>
  <si>
    <t>Troputni regulacijski miješajući ventil s motornim pogonom,  komplet sa svim materijalom i priborom potrebnim za montažu do pune pogonske gotovosti.</t>
  </si>
  <si>
    <t>DN50, kvs=40</t>
  </si>
  <si>
    <t xml:space="preserve">Tlačna proba vodom pod pritiskom 50% većim od radnog pritiska, funkcionalna proba s medijem radne temperature, probni pogon, regulacija uređaja i kompletne instalacije, obučavanje korisnika za rad s instalacijom, izrada uputstava za rad i održavanje, izrada projekta izvedenog stanja, pripremno-završne radove, izdavanje jamstva i atestne dokumentacije. </t>
  </si>
  <si>
    <t>Montaža specificirane opreme do potpune pogonske gotovosti te probni pogon uz pisano izvješće o uspješno obavljenim tlačnim probama.</t>
  </si>
  <si>
    <t>Cijevni razvod i puštanje u pogon</t>
  </si>
  <si>
    <t>Predizolirane bakrene cijevi u kolutu za freonsku instalaciju plinske i tekuće faze namjenjene za rashladni medij R-410A . U kompletu sa spojnicama i koljenima, spojnim i pričvrsnim materijalom. Cijevi moraju biti odmašćene, očišćene i osušene prije ugradnje.</t>
  </si>
  <si>
    <t>15.1.</t>
  </si>
  <si>
    <t xml:space="preserve"> Φ 9,5 mm</t>
  </si>
  <si>
    <t>m΄</t>
  </si>
  <si>
    <t>Bakrene cijevi u šipci za freonsku instalaciju plinske i tekuće faze namjenjene za rashladni medij R-410A . U kompletu sa spojnicama i koljenima, spojnim i pričvrsnim materijalom. Cijevi moraju biti odmašćene, očišćene i osušene prije ugradnje.</t>
  </si>
  <si>
    <t>15.2.</t>
  </si>
  <si>
    <t xml:space="preserve"> Φ 22,2 mm</t>
  </si>
  <si>
    <t>Toplinska izolacija cijevi rashladnog medija s parnom branom. Izolacija mora biti negoriva. U kompletu sa ljepilom, ljepljivom trakom i ostalim potrebnim materijalom. Debljina izolacije je 13 mm. Izolacija za koljena i fazonske komade se izraduje prilikom montaže.</t>
  </si>
  <si>
    <t>Dopuna radne tvari</t>
  </si>
  <si>
    <t>Radni medij R410A</t>
  </si>
  <si>
    <t>Puštanje u pogon VRF sustava</t>
  </si>
  <si>
    <t>Puštanje u pogon VRF sustava uključivo provjeru nepropusnosti freonske instalacije, vakumiranje i dopunjavanje rashladnog sredstva od strane ovlaštenog servisa uz izdavanje potrebnih uputa za korištenje, atesta i garancija. Puštanje u pogon ne sadrži spajanje cijevi i struje kao niti radnu tvar.</t>
  </si>
  <si>
    <t>DN32</t>
  </si>
  <si>
    <t>Odzračni lonci volumena V=2 lit. s automatskim odzračnim ventilom DN15 i ručnim odzračnim ventilom DN10.</t>
  </si>
  <si>
    <t>Sitni potrošni materijal neophodan za montažu specificirane opreme.</t>
  </si>
  <si>
    <t>Qh ukupno = 40 kW</t>
  </si>
  <si>
    <t>N ukupno = 10,59 kW    /   380-415 V - 50 Hz</t>
  </si>
  <si>
    <t>EER: 3,78 (100% opterećenja)</t>
  </si>
  <si>
    <t>ESEER: 6,83</t>
  </si>
  <si>
    <t>Qg ukupno = 45,00 kW</t>
  </si>
  <si>
    <t>N ukupno = 9,88 kW    /   380-415 V - 50 Hz</t>
  </si>
  <si>
    <t>COP: 4,55 (100% opterećenja)</t>
  </si>
  <si>
    <t>Radno područje: grijanje: od -25° do 24 °C</t>
  </si>
  <si>
    <t>Radno područje: hlađenje: od -5° do 52°C</t>
  </si>
  <si>
    <t>Nivo zvučnog tlaka: 62 dB(A) na udaljenosti 1m od jedinice</t>
  </si>
  <si>
    <t>Masa ukupno: 162 kg</t>
  </si>
  <si>
    <t>DVM S2 vanjska jedinica u izvedbi dizalice topline zrak/zrak, odnosno zrak/voda u ovisnosti o tipu priključenih unutarnjih jedinica. Kod jedinica iz više modula osiguran je parcijalni defrost, a samim time i kontinuirano grijanje za vrijeme defrosta.</t>
  </si>
  <si>
    <t>Simultana i automatska promjena temperature isparavanja radnog medija prema temperaturi okoliša omogućuje dodatne uštede energije i veći komfor zbog viših temperatura istrujanog zraka. Jedinica je opremljena sa pločastim izmjenjivačem topline [intercooler] koji omogućuje značajno poboljšanje efikasnosti kako u hlađenju tako i u grijanju. Uređaj je opremljen s "pump out/down" funkcijom koja omogućuje jednostavno servisiranje pojedinih dijelova sustava. Uređaji su EUROVENT certificirani.</t>
  </si>
  <si>
    <t>Maksimalno dozvoljena udaljenosti: ukupno cijevni razvod do 1000 metara; najudaljenija dionica cjevovoda je 220 m; visinska razlika između vanjske i unutarnje jedinice iznosi 110 m, visinska razlika između pojedinih unutarnjih jedinica iznosi 50 m.</t>
  </si>
  <si>
    <t>Konstrukcija: Jedinice su modularne izvedbe sa osnovnim nosivim okvirom i galvaniziranim čeličnim panelima sa odgovarajućom zaštitom za vanjsku i unutarnju ugradnju. Do veličine 26HP jedinice mogu biti u izvedbi 1 modula, dok su veće sastavljene od dva, ili tri modula. Jedinica se standardno isporučuje sa zaštitnom mrežom izmjenjivača. Ventilatori su niskošumne izvedbe s DC kontinuiranom regulacijom brzine vrtnje. Raspoloživi eksterni statički tlak ventilatora je 110 Pa. Svi kompresori u uređaju su inverterski, zvučno izolirani SSC-tip hermetički scroll izvedbe s radnim područjem 15-150 Hz.</t>
  </si>
  <si>
    <t>Jedinica je sastavljena iz jednog modula sljedećih tehničkih karakteristika:</t>
  </si>
  <si>
    <t>Qh ukupno = 28,0 kW</t>
  </si>
  <si>
    <t>N ukupno = 8,18 kW    /   380 - 415 V - 50 Hz</t>
  </si>
  <si>
    <t>EER: 3,4 (100% opterećenja)</t>
  </si>
  <si>
    <t>SEER: 6,20</t>
  </si>
  <si>
    <t>N ukupno = 7,79 kW    /   380 - 415 V - 50 Hz</t>
  </si>
  <si>
    <t>COP: 4,0 (100% opterećenja)</t>
  </si>
  <si>
    <t>SCOP: 4,20</t>
  </si>
  <si>
    <t>Raspoloživi kapacitet @ Tok = -15 °C</t>
  </si>
  <si>
    <t>Qg ukupno = 30,00 kW</t>
  </si>
  <si>
    <t>Radno područje (hlađenje): od -5° do 50 °C</t>
  </si>
  <si>
    <t>Radno područje (grijanje): od -25° do 24 °C</t>
  </si>
  <si>
    <t>Nivo zvučnog tlaka (hlađenje): 56 dB(A) na udaljenosti 1m od jedinice</t>
  </si>
  <si>
    <t>Nivo zvučnog tlaka (grijanje): 60 dB(A) na udaljenosti 1m od jedinice</t>
  </si>
  <si>
    <t>Dimenzije:</t>
  </si>
  <si>
    <t>d x š = 930 x 765 mm ; h = 1695 mm</t>
  </si>
  <si>
    <t>Masa ukupno: 185 kg</t>
  </si>
  <si>
    <t>Qh ukupno = 40,0 kW</t>
  </si>
  <si>
    <t>N ukupno = 12.76 kW    /   380-415 V, 3F, 50 Hz</t>
  </si>
  <si>
    <t>EER: 3,1 (100% opterećenja)</t>
  </si>
  <si>
    <t>SEER: 6.40</t>
  </si>
  <si>
    <t>Qg ukupno = 45,0 kW</t>
  </si>
  <si>
    <t>N ukupno = 11,86 kW    /   380-415 V, 3F, 50 Hz</t>
  </si>
  <si>
    <t>COP: 3.79 (100% opterećenja)</t>
  </si>
  <si>
    <t>SCOP: 4.20</t>
  </si>
  <si>
    <t>Qg = 35.2 kW</t>
  </si>
  <si>
    <t>Radno područje (hlađenje): od -5° do 50°C</t>
  </si>
  <si>
    <t>Radno područje (grijanje): od -25° do 24°C</t>
  </si>
  <si>
    <t>Nivo zvučnog tlaka (hlađenje): 63 dB(A) na udaljenosti 1 m od jedinice</t>
  </si>
  <si>
    <t>Nivo zvučnog tlaka (grijanje): 65 dB(A) na udaljenosti 1 m od jedinice</t>
  </si>
  <si>
    <t>d x š= 930x765 mm; h = 1695 mm</t>
  </si>
  <si>
    <t>Masa ukupno: 207 kg</t>
  </si>
  <si>
    <t>Qh ukupno = 45,0 kW</t>
  </si>
  <si>
    <t>N ukupno = 13.56 kW    /   380-415 V, 3F, 50 Hz</t>
  </si>
  <si>
    <t>EER: 3,3 (100% opterećenja)</t>
  </si>
  <si>
    <t>SEER: 6,50</t>
  </si>
  <si>
    <t>Qg ukupno = 50,4 kW</t>
  </si>
  <si>
    <t>N ukupno = 12.63 kW    /   380-415 V, 3F, 50 Hz</t>
  </si>
  <si>
    <t>SCOP: 4.30</t>
  </si>
  <si>
    <t>Qg = 42,90 kW</t>
  </si>
  <si>
    <t>Nivo zvučnog tlaka (hlađenje): 60 dB(A) na udaljenosti 1 m od jedinice</t>
  </si>
  <si>
    <t>Nivo zvučnog tlaka (grijanje): 62 dB(A) na udaljenosti 1 m od jedinice</t>
  </si>
  <si>
    <t>d x š= 1295x765 mm; h = 1695 mm</t>
  </si>
  <si>
    <t>Masa ukupno: 242 kg</t>
  </si>
  <si>
    <t>Qh ukupno = 61,6 kW</t>
  </si>
  <si>
    <t>EER: 2,78 (100% opterećenja)</t>
  </si>
  <si>
    <t>SEER: 5.90</t>
  </si>
  <si>
    <t>Qg ukupno = 69.3 kW</t>
  </si>
  <si>
    <t>N ukupno = 18.92 kW    /   380-415 V, 3F, 50 Hz</t>
  </si>
  <si>
    <t>COP: 3,67 (100% opterećenja)</t>
  </si>
  <si>
    <t>SCOP: 4.10</t>
  </si>
  <si>
    <t>Raspoloživi kapacitet @ Tok = -15.0 °C</t>
  </si>
  <si>
    <t>Qg = 65.8 kW</t>
  </si>
  <si>
    <t>Nivo zvučnog tlaka (hlađenje): 64 dB(A) na udaljenosti 1 m od jedinice</t>
  </si>
  <si>
    <t>Nivo zvučnog tlaka (hlađenje): 65 dB(A) na udaljenosti 1 m od jedinice</t>
  </si>
  <si>
    <t>d x š = 1295x765 mm; h = 1695 mm</t>
  </si>
  <si>
    <t>Masa ukupno: 301 kg</t>
  </si>
  <si>
    <t>Unutarnje jedinice</t>
  </si>
  <si>
    <t>Windfree unutarnja jedinica DVM S sustava kazetne izvedbe s modernim dekorativnim Wind-Free panelom PC1*WFMAN s istrujavanjem zraka u jednom smjeru. Jedinica  predviđena za  montažu unutar stropa, opremljena ventilatorom, izmjenjivačem topline s direktnom ekspanzijom freona, pumpicom za odvod kondenzata, te svim potrebnim elementima za zaštitu, kontrolu i regulaciju uređaja i temperature. "Wind-Free" modeli unutarnjih jedinica omogućuju jednostavno hlađenje bez neugode izravnog strujanja hladnog zraka. Dvostupanjski sustav hlađenja prvo snižava temperaturu prostorije - “Fast Cooling”, a nakon što postigne željenu temperaturu stvara zrak koji miruje - “Wind-Free™” te na taj način smanjuje potrošnju energije.</t>
  </si>
  <si>
    <t>Tehničke karakteristike uređaja:</t>
  </si>
  <si>
    <t>Pri standardnim Eurovent uvjetima:</t>
  </si>
  <si>
    <t>Qh = 1,7 kW</t>
  </si>
  <si>
    <t>Qg = 1,9 kW</t>
  </si>
  <si>
    <t>Nivo zvučnog tlaka: hlađenje: 24/26/28 dBA</t>
  </si>
  <si>
    <t>Dimenzije kazete: 740 x 360 mm ; h = 135 mm</t>
  </si>
  <si>
    <t>Dimenzije panela: 960 x 420 mm ; h = 35 mm</t>
  </si>
  <si>
    <t>Težina: 8 + 2,6 kg</t>
  </si>
  <si>
    <t>Priključak R410A: tekuća faza: 6,35 mm</t>
  </si>
  <si>
    <t>Priključak R410A: plinovita faza: 12,7 mm</t>
  </si>
  <si>
    <t>Qh = 2,2 kW</t>
  </si>
  <si>
    <t>Qg = 2,5 kW</t>
  </si>
  <si>
    <t>Nivo zvučnog tlaka: hlađenje:24/26/29 dBA</t>
  </si>
  <si>
    <t>Qh = 2,8 kW</t>
  </si>
  <si>
    <t>Qg = 3,2 kW</t>
  </si>
  <si>
    <t>Nivo zvučnog tlaka: hlađenje: 32/28/24 dBA</t>
  </si>
  <si>
    <t>Dimenzije kazete: 970 x 410 mm ; h = 135 mm</t>
  </si>
  <si>
    <t>Dimenzije panela: 1198 x 500 mm ; h = 35 mm</t>
  </si>
  <si>
    <t>Težina: 10 + 4,3 kg</t>
  </si>
  <si>
    <t>Qh = 3,6 kW</t>
  </si>
  <si>
    <t>Qg = 4,0 kW</t>
  </si>
  <si>
    <t>Nivo zvučnog tlaka: hlađenje: 37/33/30 dBA</t>
  </si>
  <si>
    <t>Unutarnja DVM S hidroboks jedinica za pripremu hladne ili tople vode za krug grijanja/hlađenje i/ili pripremu PTV-a. Uređaj se  nalazi u unutrašnjosti kompaktnog kućišta i namijenjen je za unutarnju ugradnju. Sustav je moguće upravljati preko Samsung centralnog upravljanja.</t>
  </si>
  <si>
    <t>Qg =  50,4 kW</t>
  </si>
  <si>
    <t>Qh = 44,8 kW</t>
  </si>
  <si>
    <t>Pi = 10 W / 1~ ; 220-240 V, 50 Hz</t>
  </si>
  <si>
    <t>Masa: 40 kg</t>
  </si>
  <si>
    <t>Zvučni tlak na udaljenosti od 1m i visini od 1,5m : 27 dB(A)</t>
  </si>
  <si>
    <t>Priključak R410A: tekuća faza: 12,7 mm</t>
  </si>
  <si>
    <t>Priključak R410A: plinovita faza: 28,6 mm</t>
  </si>
  <si>
    <t>24.1.</t>
  </si>
  <si>
    <t>Žičani MWR elektronski prostorni regulator s LCD zaslonom, pozadinskim osvjetljenjem i programskim satom za upravljanje i kontrolu do 16 unutarnjih DVM S jedinica. Mogućnost upravljanja unutarnjih jedinica s windfree i long wing opcijom.</t>
  </si>
  <si>
    <t>Funkcije: on/off, tihi način rada, sleep mode, dodavanje rasporeda rada uređaja, postavke temperature, odabir načina rada, postavke brzine ventilatora i pozicije lamela, pojedinačno podešavanje za jedinice u grupi, signalizacija greške, signalizacija zaprljanosti filtera.</t>
  </si>
  <si>
    <t>24.2.</t>
  </si>
  <si>
    <t>Centralni nadzor i upravljanje sustavom</t>
  </si>
  <si>
    <t>Programabilni mini BMS</t>
  </si>
  <si>
    <t>Do 256 unutarnjih jedinica</t>
  </si>
  <si>
    <t>Napajanje-ulaz: 100-240 V(AC), 50/60Hz</t>
  </si>
  <si>
    <t>-izlaz: 12 V, 3 A</t>
  </si>
  <si>
    <t>Radna temperatura: -10 do 50 °C</t>
  </si>
  <si>
    <t>Broj digitalnih ulaza: 10</t>
  </si>
  <si>
    <t>Broj digitalnih izlaza: 10</t>
  </si>
  <si>
    <t>Y-Račve za dvocijevni sustav:</t>
  </si>
  <si>
    <t>Vanjska + unutarnja jedinica</t>
  </si>
  <si>
    <t>Vanjska jedinica monosplit sustava u izvedbi dizalice topline zrak/zrak namijenjena za spoj na jednu unutarnju jedinicu. Uređaj je namijenjen za vanjsku montažu - zaštićen od vremenskih utjecaja, s ugrađenim hermetičkim DC inverter kompresorima,  zrakom hlađenim kondenzatorom i svim potrebnim elementima za zaštitu, kontrolu i regulaciju uređaja i funkcionalni rad. Rashladni medij R32.</t>
  </si>
  <si>
    <t>Unutarnja jedinica monosplit sustava "Wind Free" izvedbe modernog dizajna s perforiranom maskom predviđena za  montažu na zid, opremljena ventilatorom, izmjenjivačem topline s direktnom ekspanzijom freona, elektronskim ekspanzijskim ventilom, te svim potrebnim elementima za zaštitu, kontrolu i regulaciju uređaja i temperature. "Wind-Free"" modeli unutarnjih jedinica omogućuju jednostavno hlađenje bez neugode izravnog strujanja hladnog zraka. Dvostupanjski sustav hlađenja prvo snižava temperaturu prostorije - “Fast Cooling”, a nakon što postigne željenu temperaturu stvara zrak koji miruje - “Wind-Free™” te na taj način smanjuje potrošnju energije. Uređaj je standardno opremljen IC bežičnim upravljačem.</t>
  </si>
  <si>
    <t>Tehničke karakteristike sustava:</t>
  </si>
  <si>
    <t>Napajanje: jednofazno, 220-240 V, 50 Hz</t>
  </si>
  <si>
    <t>Qh (min,nom,max) =1,50 / 5,00 / 6,80 kW</t>
  </si>
  <si>
    <t>N = 0,24 / 1,40 / 2,20 kW</t>
  </si>
  <si>
    <t>EER=3,57</t>
  </si>
  <si>
    <t>Qg (min,nom,max) = 1,00 / 6,00 / 6,50 kW</t>
  </si>
  <si>
    <t>N = 0,20 / 1,75 / 2,05 kW</t>
  </si>
  <si>
    <t>COP=3,43</t>
  </si>
  <si>
    <t>medij:  R32 (prednapunjen 1,20 kg)</t>
  </si>
  <si>
    <t>Priključak R32: tekuća faza: 6,35 mm</t>
  </si>
  <si>
    <t>Priključak R32: plinovita faza: 12,7 mm</t>
  </si>
  <si>
    <t>Duljina razvoda: do 30 m od čega visinski do 20 m.</t>
  </si>
  <si>
    <t>Radno područje - hlađenje: od -15° do 50 °C</t>
  </si>
  <si>
    <t>Radno područje - grijanje: od -20° do 24 °C</t>
  </si>
  <si>
    <t>Dimenzije unutarnje jedinice: 1055x215 mm; h=299 mm</t>
  </si>
  <si>
    <t>Težina unutarnje jedinice: 11,7 kg</t>
  </si>
  <si>
    <t>Nivo zvučnog tlaka unutarnje jedinice: (max / mid / min / silent): 42 / 37 / 32 / 25 dB(A)</t>
  </si>
  <si>
    <t>Dimenzije vanjske jedinice: 880x310 mm; h=638 mm</t>
  </si>
  <si>
    <t>Težina vanjske jedinice: 43,0 kg</t>
  </si>
  <si>
    <t>Nivo zvučnog tlaka vanjske jedinice: (hl / gr): 48 / 48 dB(A)</t>
  </si>
  <si>
    <t>Predizolirane bakrene cijevi u kolutu za freonsku instalaciju plinske i tekuće faze namjenjene za rashladni medij R-410A. U kompletu sa spojnicama i koljenima, spojnim i pričvrsnim materijalom. Cijevi moraju biti odmašćene, očišćene i osušene prije ugradnje.</t>
  </si>
  <si>
    <t xml:space="preserve"> Φ 6,4 mm</t>
  </si>
  <si>
    <t xml:space="preserve"> Φ 12,7 mm</t>
  </si>
  <si>
    <t xml:space="preserve"> Φ 15,9 mm</t>
  </si>
  <si>
    <t xml:space="preserve"> Φ 19,1 mm</t>
  </si>
  <si>
    <t>Bakrene cijevi u šipci za freonsku instalaciju plinske i tekuće faze namjenjene za rashladni medij R-410A. U kompletu sa spojnicama i koljenima, spojnim i pričvrsnim materijalom. Cijevi moraju biti odmašćene, očišćene i osušene prije ugradnje.</t>
  </si>
  <si>
    <t xml:space="preserve"> Φ 28,6 mm</t>
  </si>
  <si>
    <t xml:space="preserve">Toplinska izolacija za neizolirane cijevi u šipci </t>
  </si>
  <si>
    <t>Izolacija cijevnog razvoda u vanjskom prostoru</t>
  </si>
  <si>
    <t>Izolacija cijevnog razvoda u vanjskom prostoru mineralnom vunom u oblozi od Al lima.</t>
  </si>
  <si>
    <t>PVC cijevi za odvod kondenzata</t>
  </si>
  <si>
    <t xml:space="preserve"> Φ32</t>
  </si>
  <si>
    <t>Dobava i ugradnja sifona za kondenzat sa vodenim zatvaraćem zadaha, sa priključkom 20-32mm, izlazom DN32, protoka 0,15l/s, sa 50mm zaporne visine vodenog stupca i kuglom za blokadu mirisa u slučaju isparavanja vode iz sifona.</t>
  </si>
  <si>
    <t xml:space="preserve">Montaža kompletne instalacije do potpune pogonske i funkcionalne gotovosti, uključivo primopredaju, potrebne ateste, upute za rukovanje i obuku osoblja, te jamstvene listove, izrada dokumentacije izvedenog stanja. </t>
  </si>
  <si>
    <t>Transport cjelokupne opreme i materijala po gradilištu(eventualno skladištenje), ukljućivo sve eventualno potrebne skele, dizalice i sl., te povrat preostalog materijala po završetku radova.</t>
  </si>
  <si>
    <t>A.</t>
  </si>
  <si>
    <t>UKUPNO GRIJANJE I HLAĐENJE:</t>
  </si>
  <si>
    <t xml:space="preserve">B.   </t>
  </si>
  <si>
    <t>VENTILACIJA I KLIMATIZACIJA</t>
  </si>
  <si>
    <t>Kompaktna klima komora oznake u projektu KK-1 i KK-2 (Invento-pro) sa integriranom dizalicom topline za grijanje i hlađenje i visoko učinkovitim rotacijskim rekuperatorom topline, predviđena za vanjsku ugradnju. Kućište izrađeno iz izolacijskih panela iz mineralne vune, paneli izrađeni iz AlZn. Klima komora se sastoji od filtera dovodnog i odvodnog zraka, EC ventilatora, prigušivača buke, elektromotornih žaluzina, postolja visine 270 mm, dizalice topline sa kondenzatorom / isparivačem, kompresorom kao i plug&amp;play sustavom automatske regulacije unutar sekcija klima komore. U automatsku regulaciju je uključen inovativni napredni sustav brzog odleđivanja u zimskom periodu. Komora je tvornički testirana i isporučuje se potpuno pripremljena za uporabu uključivo sustav automatske regulacije.</t>
  </si>
  <si>
    <t>Izvedba kućišta:</t>
  </si>
  <si>
    <t>Klasa čvrstoće kućišta - D1(M)</t>
  </si>
  <si>
    <t xml:space="preserve">Klasa propusnosti kućišta L1(M) </t>
  </si>
  <si>
    <t xml:space="preserve">Klasa toplinske provodnosti - T3, </t>
  </si>
  <si>
    <t xml:space="preserve">Klasa provodnosti toplinskog mosta – TB3 </t>
  </si>
  <si>
    <t>Tehničke karakteristike klima komore u skladu sa važećim EUROVENT certifikatom</t>
  </si>
  <si>
    <t>Energetska klasa A+</t>
  </si>
  <si>
    <t>Dvoetažna komora</t>
  </si>
  <si>
    <t>Brzina zraka: max 1.5 m/s</t>
  </si>
  <si>
    <t xml:space="preserve"> - Tlačni dio:</t>
  </si>
  <si>
    <t xml:space="preserve">   Protok zraka: min 11 000 m3/h</t>
  </si>
  <si>
    <t xml:space="preserve">   Eksterni pad tlaka: min. 600 Pa</t>
  </si>
  <si>
    <t xml:space="preserve"> - Odsisni dio:</t>
  </si>
  <si>
    <t>Dimenzije LxBxH : max. 5900 x 2300(+450) x 2452(+270 mm nogice+postolje)</t>
  </si>
  <si>
    <t>Masa uređaja: max. 4213 kg</t>
  </si>
  <si>
    <t>Stupanj rekuperacije 86.6 (EN308)</t>
  </si>
  <si>
    <t>Spec.snaga ventilatora SFPint 1209 W/(m³/s)</t>
  </si>
  <si>
    <t>Ekološki dizajn</t>
  </si>
  <si>
    <t>ERP direktiva: Bez izuzetaka</t>
  </si>
  <si>
    <t>TLAK</t>
  </si>
  <si>
    <t>Protukišna žaluzina</t>
  </si>
  <si>
    <t>Prigušivač buke L=500 mm</t>
  </si>
  <si>
    <t>Prigušenje, 1,6,12,16,16,12,11,10 dB</t>
  </si>
  <si>
    <t>Regulacijska zaklopka</t>
  </si>
  <si>
    <t>Vrećasti filter</t>
  </si>
  <si>
    <t>Filter class: F7 - ePM1 55%, glassfibre</t>
  </si>
  <si>
    <t>ReCooler HP</t>
  </si>
  <si>
    <t xml:space="preserve">Rotor, ljeto // zima </t>
  </si>
  <si>
    <t>Tip, Regoterm</t>
  </si>
  <si>
    <t>Temperaturni učin %, min 86 / 86.6</t>
  </si>
  <si>
    <t>Učin ovlaživanja %, 0 / 55.7</t>
  </si>
  <si>
    <t>Povrat topline kW, 22.7 / 134</t>
  </si>
  <si>
    <t xml:space="preserve">Rotor - dovodni zrak ljeto // zima </t>
  </si>
  <si>
    <t>Temperatura zraka °C, 34 / 28 // -15 / 15.3</t>
  </si>
  <si>
    <t>Relativna vlažnost %, 35 / 49.3 // 90 / 30</t>
  </si>
  <si>
    <t xml:space="preserve">Rotor - odvodni zrak ljeto // zima </t>
  </si>
  <si>
    <t>Temperatura zraka °C, 27 // 20</t>
  </si>
  <si>
    <t>Relativna vlažnost %, 50 // 35</t>
  </si>
  <si>
    <t>Rotor - EN308</t>
  </si>
  <si>
    <t xml:space="preserve">DX - dovodni zrak ljeto // zima </t>
  </si>
  <si>
    <t>Snaga kW, 19.5 // 21.1</t>
  </si>
  <si>
    <t>Temperatura zraka °C, 28 / 22.7 // 15.3 / 21</t>
  </si>
  <si>
    <t>Relativna vlažnost %, 49.3 / 67.9 // 30 / 20.9</t>
  </si>
  <si>
    <r>
      <t>Kompresor, ljeto // zima</t>
    </r>
    <r>
      <rPr>
        <b/>
        <sz val="10"/>
        <rFont val="Arial"/>
        <family val="2"/>
        <charset val="238"/>
      </rPr>
      <t xml:space="preserve"> </t>
    </r>
  </si>
  <si>
    <t>Električna snaga, radna točka kW, 3.58 // 5.9</t>
  </si>
  <si>
    <t>DX, kompresor i rotor ljeto // zima</t>
  </si>
  <si>
    <t>Snaga kW, 42.2 // 155</t>
  </si>
  <si>
    <t>EER sustava, min 11.8</t>
  </si>
  <si>
    <t>COP sustava, min 26.2</t>
  </si>
  <si>
    <t>Ventilator</t>
  </si>
  <si>
    <t>Snaga, radna točka kW, 4.47 kW</t>
  </si>
  <si>
    <t>Nominalna snaga, 2 x 3,4 kW</t>
  </si>
  <si>
    <t>Nominlna struja, 2 x 4.2 A</t>
  </si>
  <si>
    <t>Povećavanje temeparture na ventilatoru, 1.2 °C</t>
  </si>
  <si>
    <t>Rezerva na ventilatoru, min 30%</t>
  </si>
  <si>
    <t>Frekventni regulator</t>
  </si>
  <si>
    <t>Prigušivač buke L=1700 mm</t>
  </si>
  <si>
    <t>Prigušenje, min 6,13,35,42,41,33,26,22 dB</t>
  </si>
  <si>
    <t>Fleksibilni spoj</t>
  </si>
  <si>
    <t>ODSIS</t>
  </si>
  <si>
    <t>Filter class: M5 - ePM10 50%, synthetic</t>
  </si>
  <si>
    <t>Snaga, radna točka kW, 4.76 kW</t>
  </si>
  <si>
    <t>Povećavanje temeparture na ventilatoru, 1.1 °C</t>
  </si>
  <si>
    <t>Zvučna snaga</t>
  </si>
  <si>
    <t>Oktavno područje (Hz) 63 125 250 500 1k 2k 4k 8k  LwA dB(A)</t>
  </si>
  <si>
    <t xml:space="preserve">Priključak svježeg zraka 69 72 62 53 54 53 51 47 (dB) 62 </t>
  </si>
  <si>
    <t xml:space="preserve">Priključak dovodnog zraka 70 77 49 42 42 49 52 50 (dB) 62 </t>
  </si>
  <si>
    <t xml:space="preserve">Priključak otpadnog zraka 64 60 39 35 35 35 36 35 (dB) 47 </t>
  </si>
  <si>
    <t xml:space="preserve">Priključak odvodnog zraka 75 80 73 67 66 71 68 64 (dB) 76 </t>
  </si>
  <si>
    <t xml:space="preserve">Prema okolini 69 71 64 62 66 65 62 48 (dB) 71 </t>
  </si>
  <si>
    <t>AUTOMATSKA REGULACIJA</t>
  </si>
  <si>
    <t>Tip, plug&amp;play kompletno ožičeno</t>
  </si>
  <si>
    <t>Daljinsko upravljanje, Ethernet, Modbus TCP / Modbus RTU / BACnet IP / BACnet MSTP, Integrated web server</t>
  </si>
  <si>
    <t>Daljinski upravljač, zaslon 7" osjetljiv na dodir</t>
  </si>
  <si>
    <t>Strana posluživanja: definirati prije narudžbe</t>
  </si>
  <si>
    <r>
      <t xml:space="preserve">Napomena: </t>
    </r>
    <r>
      <rPr>
        <sz val="10"/>
        <rFont val="Arial"/>
        <family val="2"/>
        <charset val="238"/>
      </rPr>
      <t>klima komoru postaviti na niveliranu i ravnu podlogu te ju sastaviti prema uputama proizvođača. Skladištenje klima komore prije sastavljanja i puštanja u pogon u zatvorenom i suhom prostoru.</t>
    </r>
  </si>
  <si>
    <t>Ocjena jednakovrijednosti:</t>
  </si>
  <si>
    <t xml:space="preserve"> - brzina zraka kroz presjek komore</t>
  </si>
  <si>
    <t xml:space="preserve"> - kućište od panela iz miniralne vune, lim iz AlZn</t>
  </si>
  <si>
    <t xml:space="preserve"> - dimenzije komore</t>
  </si>
  <si>
    <t xml:space="preserve"> - Eurovent certifikat i enegetska klasa</t>
  </si>
  <si>
    <t xml:space="preserve"> - tip rekuperatora</t>
  </si>
  <si>
    <t xml:space="preserve"> - stupanj učinkovitosti rekuperatora</t>
  </si>
  <si>
    <t xml:space="preserve"> - SFPint </t>
  </si>
  <si>
    <t xml:space="preserve"> - prigušenje prigušivača buke po oktavama</t>
  </si>
  <si>
    <t xml:space="preserve"> - buka klima komore</t>
  </si>
  <si>
    <t xml:space="preserve"> - mogućnosti povezivanja na CNUS</t>
  </si>
  <si>
    <t xml:space="preserve"> - snaga kompresora i ventilatora u radnoj točki</t>
  </si>
  <si>
    <t xml:space="preserve"> - COP i EER u radnoj točki</t>
  </si>
  <si>
    <t xml:space="preserve"> - rezerva na ventilatoru</t>
  </si>
  <si>
    <t xml:space="preserve"> - plug&amp;play komora</t>
  </si>
  <si>
    <t>Brzina zraka: max 1.9 m/s</t>
  </si>
  <si>
    <t xml:space="preserve">   Protok zraka: min 6 000 m3/h</t>
  </si>
  <si>
    <t xml:space="preserve">   Eksterni pad tlaka: min. 500 Pa</t>
  </si>
  <si>
    <t>Dimenzije LxBxH : max. 4900 x 1700(+450) x 1852(+270 mm nogice+postolje)</t>
  </si>
  <si>
    <t>Masa uređaja: max. 2338 kg</t>
  </si>
  <si>
    <t>Stupanj rekuperacije 86.3 (EN308)</t>
  </si>
  <si>
    <t>Spec.snaga ventilatora SFPint 1248 W/(m³/s)</t>
  </si>
  <si>
    <t>Temperaturni učin %, min 85.6 / 86.3</t>
  </si>
  <si>
    <t>Učin ovlaživanja %, 0 / 55.2</t>
  </si>
  <si>
    <t>Povrat topline kW, 12.3 / 72.5</t>
  </si>
  <si>
    <t>Temperatura zraka °C, 34 / 28 // -15.2 / 15.3</t>
  </si>
  <si>
    <t>Relativna vlažnost %, 35 / 49.2 // 90 / 30.1</t>
  </si>
  <si>
    <t>Toplinska učinkovitost izražena usukladno EN308 %, 86.3</t>
  </si>
  <si>
    <t>Snaga kW, 10.4 // 12.2</t>
  </si>
  <si>
    <t>Temperatura zraka °C, 28 / 22.9 // 15.2 / 21.3</t>
  </si>
  <si>
    <t>Relativna vlažnost %, 49.2 / 67,2 // 30.1 / 20.5</t>
  </si>
  <si>
    <t xml:space="preserve">Kompresor, ljeto // zima </t>
  </si>
  <si>
    <t>Električna snaga, radna točka kW, 2.03 // 4.04</t>
  </si>
  <si>
    <t>Snaga kW, 22.7 // 84.7</t>
  </si>
  <si>
    <t>EER sustava, min 11.2</t>
  </si>
  <si>
    <t>COP sustava, min 21.0</t>
  </si>
  <si>
    <t>Snaga, radna točka kW, 2.01 kW</t>
  </si>
  <si>
    <t>Nominalna snaga, 3,4 kW</t>
  </si>
  <si>
    <t>Nominlna struja, 4.2 A</t>
  </si>
  <si>
    <t>Povećavanje temeparture na ventilatoru, 1 °C</t>
  </si>
  <si>
    <t>Prigušivač buke L=900 mm</t>
  </si>
  <si>
    <t>Prigušenje, min 2,8,19,22,23,17,14,13 dB</t>
  </si>
  <si>
    <t>Snaga, radna točka kW, 2.37 kW</t>
  </si>
  <si>
    <t>Pogon žaluzine</t>
  </si>
  <si>
    <t xml:space="preserve">Priključak svježeg zraka 65 65 58 49 51 50 48 44 (dB) 57 </t>
  </si>
  <si>
    <t xml:space="preserve">Priključak dovodnog zraka 69 76 60 56 55 61 60 55 (dB) 67 </t>
  </si>
  <si>
    <t xml:space="preserve">Priključak otpadnog zraka 67 61 50 45 44 46 46 42 (dB) 53 </t>
  </si>
  <si>
    <t xml:space="preserve">Priključak odvodnog zraka 74 75 70 65 64 68 66 62 (dB) 73 </t>
  </si>
  <si>
    <t xml:space="preserve">Prema okolini 66 65 62 60 64 63 60 46 (dB) 69 </t>
  </si>
  <si>
    <r>
      <t>Napomena:</t>
    </r>
    <r>
      <rPr>
        <b/>
        <sz val="10"/>
        <rFont val="Arial"/>
        <family val="2"/>
        <charset val="238"/>
      </rPr>
      <t xml:space="preserve"> </t>
    </r>
    <r>
      <rPr>
        <sz val="10"/>
        <rFont val="Arial"/>
        <family val="2"/>
        <charset val="238"/>
      </rPr>
      <t>klima komoru postaviti na niveliranu i ravnu podlogu te ju sastaviti prema uputama proizvođača. Skladištenje klima komore prije sastavljanja i puštanja u pogon u zatvorenom i suhom prostoru.</t>
    </r>
  </si>
  <si>
    <t>Pravokutni prigušivač buke</t>
  </si>
  <si>
    <t>Prigušenje kod: 63 125 250 500 1000 2000 4000 8000 Total</t>
  </si>
  <si>
    <t>Prigušenje: 9 7 10 13 30 34 21 13 36 [dB(A)]</t>
  </si>
  <si>
    <t>Dimenzije: 750x350x1000 mm</t>
  </si>
  <si>
    <t>Proizvođač: Salda (Invento pro d.o.o.)</t>
  </si>
  <si>
    <t>Izvedba kućištai:</t>
  </si>
  <si>
    <t>Klasa čvrstoće kućišta D1(M)</t>
  </si>
  <si>
    <t>Klasa propusnosti kućišta L1(M)/L2(M)</t>
  </si>
  <si>
    <t>Klasa propušanja filtarskog kućišta F9(M)</t>
  </si>
  <si>
    <t>Klasa toplinske provodnosti T2</t>
  </si>
  <si>
    <t>Klasa provodnosti toplinskog mosta TB2</t>
  </si>
  <si>
    <t>Brzina zraka: max 1.25 m/s</t>
  </si>
  <si>
    <t xml:space="preserve"> - Tlačna komora:</t>
  </si>
  <si>
    <t xml:space="preserve">   Protok zraka: min 1700 m3/h</t>
  </si>
  <si>
    <t xml:space="preserve"> - Odsisna dio:</t>
  </si>
  <si>
    <t xml:space="preserve">   Eksterni pad tlaka : min. 400 Pa </t>
  </si>
  <si>
    <t>Dimenzije LxBxH : max. 1937 x 856 x 1360 mm</t>
  </si>
  <si>
    <t>Masa uređaja: max. 256 kg</t>
  </si>
  <si>
    <t>HRS toplinska učinkovitost 83.8</t>
  </si>
  <si>
    <t>BVU SFP interno 839 W/(m3/s)</t>
  </si>
  <si>
    <t>DOBAVA</t>
  </si>
  <si>
    <t>Elastični spoj</t>
  </si>
  <si>
    <t>Tip, LJ/E 50x35</t>
  </si>
  <si>
    <t>Pravokutna žaluzina</t>
  </si>
  <si>
    <t>Elektro grijač (Predgrijač)</t>
  </si>
  <si>
    <t>Tip, EKS NIS 50x35/9kW_IP55</t>
  </si>
  <si>
    <t>Nazivna snaga, 9 kW</t>
  </si>
  <si>
    <t>Nazivna struja, 12,99 A</t>
  </si>
  <si>
    <t>Napon, 3x400V</t>
  </si>
  <si>
    <t>Temperatura zraka, -15 / -2  °C</t>
  </si>
  <si>
    <t>Filtar</t>
  </si>
  <si>
    <t>Tip, MPL M 750x496x46-ePM1-70</t>
  </si>
  <si>
    <t>Protusmjerni izmjenjivač topline</t>
  </si>
  <si>
    <t>Zima:</t>
  </si>
  <si>
    <t>Snaga, 11 kW</t>
  </si>
  <si>
    <t>Temperatura dovodnog zraka (ºC), -2 °C</t>
  </si>
  <si>
    <t>Vlaga na strani dovodnog zraka, 33.0 %</t>
  </si>
  <si>
    <t>Učinkovitost pri projektnim uvjetima, 87.4</t>
  </si>
  <si>
    <t>Temperatura dovodnog zraka nakon sekcije, 17.2 °C</t>
  </si>
  <si>
    <t>Vlaga dovodnog zraka nakon sekcije, 8.8 %</t>
  </si>
  <si>
    <t>Ljeto:</t>
  </si>
  <si>
    <t>Snaga, 3 kW</t>
  </si>
  <si>
    <t>Temperatura dovodnog zraka (ºC), 34  °C</t>
  </si>
  <si>
    <t>Vlaga na strani dovodnog zraka, 44 %</t>
  </si>
  <si>
    <t>Učinkovitost pri projektnim uvjetima, 83.6</t>
  </si>
  <si>
    <t>Temperatura dovodnog zraka nakon sekcije, 29 °C</t>
  </si>
  <si>
    <t>Vlaga dovodnog zraka nakon sekcije, 59.8 %</t>
  </si>
  <si>
    <t>Klasa učinkovitosti motora, IE4</t>
  </si>
  <si>
    <t>Napon motora, 1x230V</t>
  </si>
  <si>
    <t>Nazivna snaga motora, 0.715 kW</t>
  </si>
  <si>
    <t>Nazivna struja motora, 3.1 A</t>
  </si>
  <si>
    <t>Ventilator predviđen za rad u vlažnoj okolini</t>
  </si>
  <si>
    <t>Zaštita motora, IP54</t>
  </si>
  <si>
    <t>Integrirani elektrogrijač zraka</t>
  </si>
  <si>
    <t>Nazivna snaga, 3 kW</t>
  </si>
  <si>
    <t>Nazivna struja, 13 A</t>
  </si>
  <si>
    <t>Napon, 1x230V</t>
  </si>
  <si>
    <t>Hladnjak/grijač</t>
  </si>
  <si>
    <t xml:space="preserve">Pad tlaka na zračnoj strani, 55 Pa  </t>
  </si>
  <si>
    <t>Hlađenje:</t>
  </si>
  <si>
    <t>Snaga hladnjaka, 13.4 kW</t>
  </si>
  <si>
    <t>Temperatura zraka, 29 / 16.0 °C</t>
  </si>
  <si>
    <t>Relativna vlaga zraka, 60 / 98 %</t>
  </si>
  <si>
    <t>Brzina zraka, 1.97 m/s</t>
  </si>
  <si>
    <t>Temperatura medija, 7 / 12 °C</t>
  </si>
  <si>
    <t>Protok medija, 0.64 l/s</t>
  </si>
  <si>
    <t>Pad tlaka medija, 6 kPa</t>
  </si>
  <si>
    <t>Grijanje:</t>
  </si>
  <si>
    <t>Snaga grijača, 5.2 kW</t>
  </si>
  <si>
    <t>Temperatura zraka, 16 / 25 °C</t>
  </si>
  <si>
    <t>Relativna vlaga zraka, 9 / 5 %</t>
  </si>
  <si>
    <t>Temperatura medija, 35 / 30 °C</t>
  </si>
  <si>
    <t>Protok medija, 0.25 l/s</t>
  </si>
  <si>
    <t>Pad tlaka medija, 1 kPa</t>
  </si>
  <si>
    <t>Radni medij, voda</t>
  </si>
  <si>
    <t>Eliminator kapljica</t>
  </si>
  <si>
    <t xml:space="preserve">Tip, MPL M 750x496x46-ePM1-70 </t>
  </si>
  <si>
    <t>Temperatura dovodnog zraka (ºC), 20 °C</t>
  </si>
  <si>
    <t>Vlaga na strani dovodnog zraka, 50 %</t>
  </si>
  <si>
    <t>Temperatura dovodnog zraka (ºC), 28  °C</t>
  </si>
  <si>
    <t>Ukupni električni podaci</t>
  </si>
  <si>
    <t>Ukupna snaga/struja potrošnja, 4.48/19.48 kW/A</t>
  </si>
  <si>
    <t>Faze/napon/frekvencija, f/VAC/Hz, ~1/230/50</t>
  </si>
  <si>
    <t>Oktavno područje (Hz) 63 125 250 500 1k 2k 4k 8k  LwA</t>
  </si>
  <si>
    <t>Priključak svježeg zraka 52 71 88 64 58 57 51 40 dB 80 dB(A)</t>
  </si>
  <si>
    <t>Priključak dovodnog zraka 52 70 88 72 77 79 74 73 dB 85 dB(A)</t>
  </si>
  <si>
    <t>Priključak odvodnog zraka 49 65 84 64 59 59 53 47 dB 75 dB(A)</t>
  </si>
  <si>
    <t>Priključak otpadnog zraka 49 65 83 74 72 76 67 70 dB 81 dB(A</t>
  </si>
  <si>
    <t>Prema okolini 34 52 71 61 61 70 50 48 dB 72 dB(A)</t>
  </si>
  <si>
    <t>Strana posluživanja: definirati prilikom narudžbe</t>
  </si>
  <si>
    <t>Napomena: klima komoru postaviti na niveliranu i ravnu podlogu te ju sastaviti prema uputama proizvođača. Skladištenje klima komore prije sastavljanja i puštanja u pogon u zatvorenom i suhom prostoru.</t>
  </si>
  <si>
    <t xml:space="preserve"> - kućište od panela iz poliuretanske pjene</t>
  </si>
  <si>
    <t xml:space="preserve"> - BVU SFP interno</t>
  </si>
  <si>
    <t>Automatska regulacija klima komore KK-4 (Aeroteh)</t>
  </si>
  <si>
    <t xml:space="preserve"> - pogon žaluzina sa povratnom oprugom - 2 kom</t>
  </si>
  <si>
    <t xml:space="preserve"> - pogon žaluzina bypass-a - 1 (kom)</t>
  </si>
  <si>
    <t xml:space="preserve"> - upravljanje EC ventilatorima - 2 kom</t>
  </si>
  <si>
    <t xml:space="preserve"> - nadzor nad protkom zraka na EC ventilatorima - 2 kom</t>
  </si>
  <si>
    <t xml:space="preserve"> - diferencijalni presostati na filterima - 2 kom</t>
  </si>
  <si>
    <t xml:space="preserve"> - upravljanje elektrogrijačem na dobavnom zraku</t>
  </si>
  <si>
    <t xml:space="preserve"> - upravljanje elektro predgrijačem na  svježem zraku</t>
  </si>
  <si>
    <t xml:space="preserve"> - troputni ventil + pogon ventila grijača/hladnjaka</t>
  </si>
  <si>
    <t xml:space="preserve"> - protusmrzavajuća zaštita grijača/hladnjaka</t>
  </si>
  <si>
    <t xml:space="preserve"> - upravljanje grijanjem/hlađenjem na izmjenjivaču topline</t>
  </si>
  <si>
    <t xml:space="preserve"> - osjetnici temperature - 4 kom</t>
  </si>
  <si>
    <t xml:space="preserve"> - programibilni kontroler</t>
  </si>
  <si>
    <t xml:space="preserve"> - kompletna DDC oprema</t>
  </si>
  <si>
    <t xml:space="preserve"> - mogućnost spoja na CNUS; protokol prema želji investitora</t>
  </si>
  <si>
    <t xml:space="preserve"> - servisne sklopke, osigurači</t>
  </si>
  <si>
    <t>Upravljački ormar:</t>
  </si>
  <si>
    <t>Elektrokomandni ormar EMP/DDC sa svom potrebnom DDC regulacijskom opremom (DDC regulator, ulazno-izlazni moduli) i svom pripadajućom elektro opremom (transformator, osigurači, sklopnici, motorne zaštitne sklopke,...).
Iz ormara se napaja i upravljaju :
- EC tlačni ventilatori 
- EC odsisni ventilatori
- cirk. pumpe, 230VAC
Ormar se isporučuje potpuno ožičen, ispitan i pakiran za transport, zajedno sa dokumentacijom izvedenog stanja i ispitnim listom.
Na vratima ormara je LCD displej te slijepa shema sa LED diodama. Svi potrošači imaju sklopku za rad ručno/0/automatski
Zaštita IP54 za unutarnju montažu na zid. 
Uključiti žičani daljinski upravljač kao opciju za korisnika</t>
  </si>
  <si>
    <t>Inženjering:</t>
  </si>
  <si>
    <t xml:space="preserve"> - izrada potrebne dokumentacije elektro ormara i DDC regulatora
- izrada programskog koda
- izrada ispitnog lista i izjave o sukladnosti elektro ormara te atestima
opreme u polju
Napomena :
- nisu uključeni radovi trasiranja, kabliranja, montaže i spajanja opreme u polju
- nisu uključeni radovi montaže i spajanja elektro ormara
- nisu uključeni radovi ispitivanja instalacije, podešavanja parametara,puštanja u pogon i obuke korisnika</t>
  </si>
  <si>
    <t>Pravokutni kanalni prigušivač buke</t>
  </si>
  <si>
    <t>Prigušenje kod: 63 125 250 500 1000 2000 4000 8000</t>
  </si>
  <si>
    <t>Prigušenje: 6 13 29 34 39 29 20 17 dB</t>
  </si>
  <si>
    <t>Dimenzije: 750x400x1000 mm</t>
  </si>
  <si>
    <t>Dobava i ugradnja cilindričnog distributera zraka u boji prema želji projektanta arhitekture s mlaznicama (crne ili bijele) promjera 32 mm za ubacivanje zraka u prostor u kompletu sa spojnim i ovjesnim materijalom.</t>
  </si>
  <si>
    <r>
      <t xml:space="preserve">Proizvođač: </t>
    </r>
    <r>
      <rPr>
        <b/>
        <sz val="11"/>
        <rFont val="Arial"/>
        <family val="2"/>
        <charset val="238"/>
      </rPr>
      <t>Invento</t>
    </r>
  </si>
  <si>
    <t>Promjer: 250 mm</t>
  </si>
  <si>
    <t>Dužina: 5 m</t>
  </si>
  <si>
    <t>Broj redova sapnica: 5</t>
  </si>
  <si>
    <t>Broj smjerova razdiobe zraka: 1</t>
  </si>
  <si>
    <t>Tip: DOMINO 250-5-5-1</t>
  </si>
  <si>
    <t>Dužina: 4 m</t>
  </si>
  <si>
    <t>Broj redova sapnica: 3</t>
  </si>
  <si>
    <t>Dužina: 3 m</t>
  </si>
  <si>
    <t>Broj redova sapnica: 2</t>
  </si>
  <si>
    <t>Promjer: 160 mm</t>
  </si>
  <si>
    <t>Broj redova sapnica: 1</t>
  </si>
  <si>
    <t>Dužina: 1.5 m</t>
  </si>
  <si>
    <t>Cilindrični prigušivač buke, kućište iz pocinčano čeličnog lima,</t>
  </si>
  <si>
    <t xml:space="preserve">Prigušenje kod: 63 125 250 500 1000 2000 4000 8000 </t>
  </si>
  <si>
    <t>Prigušenje: 9.90 6.10 10.70 17.50 41.20 43.50 23.00 12.50 dBA</t>
  </si>
  <si>
    <t>Prigušenje: 14.00 9.80 14.70 21.70 44.90 56.80 32.00 11.70 dBA</t>
  </si>
  <si>
    <t>Prigušenje:15.50 10.40 17.00 26.00 48.60 64.60 44.90 18.5 dBA</t>
  </si>
  <si>
    <t>Prigušenje:10.20 7.10 10.40 15.00 32.80 35.20 30.00 15.50 dBA</t>
  </si>
  <si>
    <t>Prigušenje:17.90 12.60 19.50 30.10 50.40 63.40 51.70 25.3 dBA</t>
  </si>
  <si>
    <t>Prigušenje:11.70 8.70 11.90 17.40 34.10 34.60 34.40 21.20 dBA</t>
  </si>
  <si>
    <t>Cilindrični regulator konstantnog protoka sa skalom za namještanje željenog protoka, izrađen iz pocinčanog čeličnog lima</t>
  </si>
  <si>
    <r>
      <t xml:space="preserve">Dimenzija: </t>
    </r>
    <r>
      <rPr>
        <sz val="11"/>
        <rFont val="Calibri"/>
        <family val="2"/>
        <charset val="238"/>
      </rPr>
      <t>Ø</t>
    </r>
    <r>
      <rPr>
        <sz val="11"/>
        <rFont val="Arial"/>
        <family val="2"/>
        <charset val="238"/>
      </rPr>
      <t xml:space="preserve"> 250</t>
    </r>
  </si>
  <si>
    <r>
      <t xml:space="preserve">Dimenzija: </t>
    </r>
    <r>
      <rPr>
        <sz val="11"/>
        <rFont val="Calibri"/>
        <family val="2"/>
        <charset val="238"/>
      </rPr>
      <t>Ø</t>
    </r>
    <r>
      <rPr>
        <sz val="11"/>
        <rFont val="Arial"/>
        <family val="2"/>
        <charset val="238"/>
      </rPr>
      <t xml:space="preserve"> 200</t>
    </r>
  </si>
  <si>
    <r>
      <t xml:space="preserve">Dimenzija: </t>
    </r>
    <r>
      <rPr>
        <sz val="11"/>
        <rFont val="Calibri"/>
        <family val="2"/>
        <charset val="238"/>
      </rPr>
      <t>Ø</t>
    </r>
    <r>
      <rPr>
        <sz val="11"/>
        <rFont val="Arial"/>
        <family val="2"/>
        <charset val="238"/>
      </rPr>
      <t xml:space="preserve"> 160</t>
    </r>
  </si>
  <si>
    <r>
      <t xml:space="preserve">Dimenzija: </t>
    </r>
    <r>
      <rPr>
        <sz val="11"/>
        <rFont val="Calibri"/>
        <family val="2"/>
        <charset val="238"/>
      </rPr>
      <t>Ø</t>
    </r>
    <r>
      <rPr>
        <sz val="11"/>
        <rFont val="Arial"/>
        <family val="2"/>
        <charset val="238"/>
      </rPr>
      <t xml:space="preserve"> 125</t>
    </r>
  </si>
  <si>
    <r>
      <t xml:space="preserve">Dimenzija: </t>
    </r>
    <r>
      <rPr>
        <sz val="11"/>
        <rFont val="Calibri"/>
        <family val="2"/>
        <charset val="238"/>
      </rPr>
      <t>Ø</t>
    </r>
    <r>
      <rPr>
        <sz val="11"/>
        <rFont val="Arial"/>
        <family val="2"/>
        <charset val="238"/>
      </rPr>
      <t xml:space="preserve"> 100</t>
    </r>
  </si>
  <si>
    <r>
      <t xml:space="preserve">Dimenzija: </t>
    </r>
    <r>
      <rPr>
        <sz val="11"/>
        <rFont val="Calibri"/>
        <family val="2"/>
        <charset val="238"/>
      </rPr>
      <t>Ø</t>
    </r>
    <r>
      <rPr>
        <sz val="11"/>
        <rFont val="Arial"/>
        <family val="2"/>
        <charset val="238"/>
      </rPr>
      <t xml:space="preserve"> 80</t>
    </r>
  </si>
  <si>
    <t>Ventilacijski pravokutni kanali za odsis zraka i usis svježeg zraka, ubacivanje kondicioniranog zraka, te izbacivanje zraka u atmosferu  izrađeni  iz pocinčanog lima, kompletno s protuprirubnicama, brtvama i vijcima. Debljina lima za izradu kanala u ovisnosti o dimenziji duže stranice iznosi: 0,6 mm do 500 mm, 0,8 mm do 1000 mm  i 1 mm iznad 1000 mm. Kanale u tlačnom dijelu toplinski izolirati.</t>
  </si>
  <si>
    <t>kg.</t>
  </si>
  <si>
    <t>Ventilacijski okrugli kanali za odsis zraka i usis svježeg zraka, ubacivanje kondicioniranog zraka, te izbacivanje zraka u atmosferu  izrađeni  iz pocinčanog lima, kompletno s protuprirubnicama, brtvama i vijcima. Debljina lima za izradu kanala u ovisnosti o dimenziji (promjeru) iznosi: 0,6 mm do Ø500 mm, 0,8 mm do Ø1000 mm  i 1 mm iznad Ø1000 mm. Kanale u tlačnom dijelu toplinski izolirati.</t>
  </si>
  <si>
    <t>Dio tlačnih kanala koji se nalaze u vanjskom prostoru debljinu izolacije od 50mm zaštititi Al. limom vodonepropusno.</t>
  </si>
  <si>
    <r>
      <t>m</t>
    </r>
    <r>
      <rPr>
        <vertAlign val="superscript"/>
        <sz val="11"/>
        <rFont val="Arial"/>
        <family val="2"/>
        <charset val="238"/>
      </rPr>
      <t>2</t>
    </r>
    <r>
      <rPr>
        <sz val="11"/>
        <rFont val="Arial"/>
        <family val="2"/>
        <charset val="238"/>
      </rPr>
      <t xml:space="preserve"> </t>
    </r>
  </si>
  <si>
    <t>Dobava i ugradnja protupožarnih zaklopki sa elektromotronim pogonom i povratnom oprugom, termički okidač na 72°C i krajnjim sklopkama za signalizaciju položaja otvoreno/ zatvoreno, slijedećih dimenzija i količina:</t>
  </si>
  <si>
    <t>PPZ-K90-900 x 450 x 400-M220-s</t>
  </si>
  <si>
    <t>PPZ-K90-800 x 560 x 400-M220-s</t>
  </si>
  <si>
    <t>PPZ-K90-500 x 315 x 400-M220-s</t>
  </si>
  <si>
    <t>PPZ-K90-315 x 200 x 400-M220-s</t>
  </si>
  <si>
    <t>PPZ-K90-250 x 250 x 400-M220-s</t>
  </si>
  <si>
    <t>PPZ-K90-250 x 200 x 400-M220-s</t>
  </si>
  <si>
    <t>PPZ-K90-Ø250x 400-M220-s</t>
  </si>
  <si>
    <t>PPZ-K90-Ø200x 400-M220-s</t>
  </si>
  <si>
    <t>PPZ-K90-Ø125x 400-M220-s</t>
  </si>
  <si>
    <t>OAS 225 x 125</t>
  </si>
  <si>
    <t>OAS 625 x 225</t>
  </si>
  <si>
    <t xml:space="preserve">Montaža specificirane opreme sa svim potrebnim ispitivanjima, atestima do potpne gotovosti  i funkcionalnosti, te puštanje u pogon. </t>
  </si>
  <si>
    <t>B.</t>
  </si>
  <si>
    <t>UKUPNO VENTILACIJA I KLIMATIZACIJA:</t>
  </si>
  <si>
    <t>REKAPITULACIJA STROJARSKIH INSTALACIJA</t>
  </si>
  <si>
    <t>VENTILOKONVEKTORSKO GRIJANJE I HLAĐENJE</t>
  </si>
  <si>
    <t xml:space="preserve">UKUPNO: </t>
  </si>
  <si>
    <t>CJELOVITA OBNOVA ZGRADE FAKULTETA</t>
  </si>
  <si>
    <t>1. TROŠKOVNIK GRAĐEVINSKO OBRTNIČKIH RADOVA</t>
  </si>
  <si>
    <t>2. TROŠKOVNIK VODOVODA I KANALIZACIJE</t>
  </si>
  <si>
    <t xml:space="preserve">3.TROŠKOVNIK ELEKTROINSTALACIJA                                                                                                                                                                                                                  Zgrada Fakulteta političkih znanosti
Lepušićeva 6, Zagreb
</t>
  </si>
  <si>
    <t xml:space="preserve">4. TROŠKOVNIK FOTONAPONSKA ELEKTRANA                                                      Zgrada Fakulteta političkih znanosti
Lepušićeva 6, Zagreb
</t>
  </si>
  <si>
    <t xml:space="preserve">5.TROŠKOVNIK SUSTAVA VATRODOJAVE                                                                                            Zgrada Fakulteta političkih znanosti
Lepušićeva 6, Zagreb
</t>
  </si>
  <si>
    <r>
      <rPr>
        <b/>
        <sz val="11"/>
        <rFont val="Arial Narrow"/>
        <family val="2"/>
        <charset val="238"/>
      </rPr>
      <t>RUŠENJA I DEMONTAŽE</t>
    </r>
  </si>
  <si>
    <t>GRAĐEVINSKI RADOVI UKUPNO</t>
  </si>
  <si>
    <t>KAMENOREZAČKI RADOVI UKUPNO</t>
  </si>
  <si>
    <t>7. TROŠKOVNIK OKOLIŠA</t>
  </si>
  <si>
    <t>OBRTNIČKI RADOVI UKUPNO</t>
  </si>
  <si>
    <t>REKAPITULACIJA GRAĐEVINSKO OBRTNIČKIH RADOVA</t>
  </si>
  <si>
    <t>GRAĐEVINSKO OBRTNIČKI RADOVI UKUPNO</t>
  </si>
  <si>
    <t>PDV 25%</t>
  </si>
  <si>
    <t>UKUPNO</t>
  </si>
  <si>
    <r>
      <rPr>
        <b/>
        <sz val="10"/>
        <rFont val="Arial Narrow"/>
        <family val="2"/>
        <charset val="238"/>
      </rPr>
      <t xml:space="preserve">VENTILIRANA FASADA </t>
    </r>
    <r>
      <rPr>
        <sz val="10"/>
        <rFont val="Arial Narrow"/>
        <family val="2"/>
        <charset val="238"/>
      </rPr>
      <t xml:space="preserve">                                           Prije početka izvedbe izvoditelj je dužan dostaviti statički račun,izvedbeni projekt i radioničke nacrte konstrukcije i podkonstrukcije fasade projektantu na pregled i izbor uzorka materijala i tek po izboru i odobrenju projektanta može početi s radovime. Ukoliko se ugrade materijali koje projektant nije odobrio ili u neodgovarajučoj kvaliteti radovi će se morati ponoviti u traženoj kvaliteti i izboru uz prethodno uklanjanje neispravnih radova. Izrada detalja neće se posebno platiti već predstavlja trošak i obvezu izvoditelja.</t>
    </r>
  </si>
  <si>
    <t>6. TROŠKOVNIK STROJARSKIH INSTALACIJA</t>
  </si>
  <si>
    <t>VODOVOD I KANALIZACIJA</t>
  </si>
  <si>
    <t>VERTIKALNI TRANSPORT</t>
  </si>
  <si>
    <t>8. TROŠKOVNIK VERTIKALNOG TRANSPORTA</t>
  </si>
  <si>
    <t>PREDOPISI RADOVA VERTIKALNOG TRANSPORTA</t>
  </si>
  <si>
    <t>OPĆI UVJETI UZ TROŠKOVNIK RADOVA VERTIKALNOG TRANSPORTA</t>
  </si>
  <si>
    <t xml:space="preserve">Opće napomene     
Sve radove izvesti prema opisima pojedinih stavki troškovnika i opisa pojedinih grupa radova. Ako neke stavke imaju nejasan i nedovoljan opis, onda svaki započeti opis pojedine stavke znači cjelokupnu izradu te stavke, to jest nabavu, dopremu materijala, sve prenose i prijevoze, izradu, skidanje oplate, zaštitu, njegovanje pojedinih elemenata po izradi i nakon ugradbe, kao i ostalo. Jediničnom cijenom potrebno je obuhvatiti sve elemente navedene kako slijedi:
a) izvođač radova dužan je prije početka radova provjeriti kote postojeċeg stanja terena u odnosu na relativnu kotu (0,00) kod svih ulaza i kod svih nutarnjih podnih ploča kao i za ulazne instalacije.
b) ukoliko se ukažu eventualne nejednakosti između projekta i stanja na gradilišta izvođač radova dužan je pravovremeno o tome pismeno izvjestiti investitora, projektanta i nadzornog inženjera te shodno s tim zatražiti potrebna objašnjenja.
c) sve mjere u projektima provjeriti na gradilištu,
d) svu potrebnu provjeru točnosti količina u dokaznici mjera i troškovniku vršiti bez posebne naplate to jest o trošku izvođača radova.
Ove opće napomene odnose se na radove dobave, dopreme i montaže dizala, a sve u cilju ostvarenja što lakših, bržih i efikasnijih vertikalnih transporta.
Ovi radovi izvode se prema posebnom projektu za dizala. Tehnički opis iz projektne dokumentacije koji se odnosi na ovu vrstu radova, smatra se sastavnim dijelom ovih općih napomena, odnosno sastavnim dijelom ovog troškovnika.
</t>
  </si>
  <si>
    <t xml:space="preserve">Radove iz ovog poglavlja izvesti stručno, solidno i isključivo prema opisu iz ovog troškovnika, tehničkoj dokumentaciji kao i isključivo po odabiru, uputstvima i odobrenjima glavnog projektanta.
Svi radovi trebaju biti izvedeni u potpunosti u skladu sa tehničkim propisima za ovu vrstu radova i dobrim uzancama struke.
Svi materijali koji se upotrebljavaju moraju odgovarati hrvatskim standardima i normama, te prije početka izvođenja njihove ateste, certifikate i izjave o sukladnosti predočiti nadzornom inženjeru. Oni materijali koji nisu obuhvaćeni hrvatskim standardima i normama moraju biti 
atestirani od strane drugih ovlaštenih ustanova za namjenu za koju se koriste, te također rezultate ispitivanja istih predočiti nadzornom inženjeru prije početka izvođenja radova.
Nije dozvoljen početak ugradbe materijala prije predočenja važećih atesta i certifikata.
</t>
  </si>
  <si>
    <t xml:space="preserve">Izvoditelj radova iz ovog poglavlja dužan je permanentno primjenjivati sve mjere zaštite na radu u smislu hrvatskih zakona i propisa.
Svaka stavka ovog troškovnika smatra se završenom isključivo ako je kompletno izvedena i dovedena do pune funkcionalnosti, pa u smislu toga jedinačna i ukupna cijena trebaju sadržavati sljedeće:
 - kompletna mobilizacija i demobilizacija gradilišta
 - pregled gradilišta odnosno objekta, te eventualno uzimanje mjera
 - izrada potrebne radioničke i tehničke dokumentacije
 - sve transporte izvan gradilišta
 - sve horizontalne i vertikalne transporte unutar gradilišta do mjesta ugradbe  
 - troškove skladištenja
 - sav potreban rad i materijal bilo pomoćni ili osnovni
 - potrebne skele ili montažne dizalice za montažu dizala
 - troškove svih potrebnih energenata (struja, voda, plin i sl.)
 - svi vezani posredni i neposredni troškovi (doprinosi, porezi, prirezi, takse i sl.) 
 - troškovi osiguranja i čuvanja materijala, opreme i izvedenih radova do primopredaje
 - čišćenje radnog prostora nakon završetka svake faze rada te prijenos otpadnog materijala na gradsku deponiju
 - svi troškovi vezani za primjenu mjera zaštite na radu 
</t>
  </si>
  <si>
    <t>Materijali
Pod tim se podrazumijeva sama cijena materijala to jest dobavna cijena i to glavnih i pomoćnih materijala, tako i veznog materijala i ostalo. U tu cijenu potrebno je uključiti cijenu prijevoza bez obzira na vrstu prijevoznog sredstva, udaljenost sa svim potrebnim utovarima, istovarima i prenosom do skladišta te prenosa do mjesta ugradbe. Nadalje uključiti cijenu čuvanja, zaštite i skladištenja materijala do ugradnje. 
Rad
U kalkulaciji rada treba uključiti sav potreban rad, kako glavni tako i pomoćni, te sav vanjski i unutarnji prijenos bilo ručni bilo pomoću strojeva. Skele ili dizalica za montažu opreme u bez obzira na visinu, ulaze u jediničnu cijenu dotične stavke  troškovnika.
Izmjere 
Ukoliko u pojedinoj stavci troškovnika nije dat način obračuna radova, isti se obračunava prema važećim građevinskim normama u upotrebi u Republici Hrvatskoj. Kod paušala izvođač mora sam procijeniti vrijednost pojedinih stavaka koje se obračuna vaju u paušalu, te isti izvesti bez prava na dodatne iznose za te stavke. Ukoliko je u troškovniku nešto nejasno treba tražiti dodatna pojašnjenja od glavnog projektanta prije davanja ponude, jer se kasniji prigovori neće uzeti u obzir, kao niti priznati bilo kakvi dodatni troškovi.</t>
  </si>
  <si>
    <t xml:space="preserve">Radovi sa pripadajućom opremom se smatraju završenim i predanim investitoru tek nakon izvršenog tehničkog pregleda i potpisanog adekvatnog zapisnika u tom smislu.
Ukoliko je u troškovniku nešto nejasno treba tražiti dodatna pojašnjenja od glavnog projektanta prije davanja ponude, jer se kasniji prigovori neće uzeti u obzir, kao niti priznati bilo kakvi dodatni troškovi.
Radovi sa pripadajućom opremom se smatraju završenim i predanim investitoru tek nakon izvršenog tehničkog pregleda i potpisanog adekvatnog zapisnika u tom smislu.
</t>
  </si>
  <si>
    <t xml:space="preserve">Svi ponuditelji prije davanja ponude moraju obići mjesto rada, te sagledati mogućnost i način izvođenja radova.
Također svi ponuditelji prije davanja ponude detaljno proučiti tehničku dokumentaciju i izvršiti konzultacije sa glavnim projektantom u smislu pojašnjenja svih tehničkih detalja.
</t>
  </si>
  <si>
    <t>TROŠKOVNIK VERTIKALNOG TRANSPORTA</t>
  </si>
  <si>
    <t>D1 UKUPNO RADOVI VERTIKALNOG TRANSPORTA DIZALA D</t>
  </si>
  <si>
    <t xml:space="preserve">Izrada radioničko-tehničke dokumentacije dizala prema stvarnim izmjerama na građevini, prema ponuđenoj i ugovorenoj opremi i zatraženoj suglasnosti od glavnog projektanta i projektanta dizala u 4 mape : </t>
  </si>
  <si>
    <t xml:space="preserve">Izrada i dobava dijelova dizala prema glavnom projektu, ponudi, ugovoru i izmjerama na građevini i slijedećem opisu : </t>
  </si>
  <si>
    <t xml:space="preserve">
Vrsta dizala:  osobno prema HRN EN 81-20 ili jednakovrijedno
Vrsta pogona dizala:  sinkroni električni bezreduktorski motor s permanentnim magnetima, snage 10 kW ±5%, minimalno 180 uključivanja/sat
Tip dizala:  električno dizalo na užad bez posebne strojarnice
Nosivost dizala:  1000 kg / 13 osoba ±5%
Brzina vožnje:  min. 1,7 - max. 1,8 m/s, frekvencijska regulacija
Visina dizanja:  19,90 m ±3%
Broj postaja:  7
Broj ulaza:  7 – ulazi sa iste strane
Vrsta upravljanja:  mikroprocesorsko, simpleks – sabirno,
požarni režim rada
Signalizacija na glavnoj postaji:
 optički signal potvrde prijema poziva, digitalni optički pokazivač položaja kabine i strelice smjera daljnje vožnje, zvučni signal dolaska kabine u stanicu
Signalizacija na ostalim postajama:
 optički signal potvrde prijema poziva digitalni optički pokazivač položaja kabine i strelice smjera daljnje vožnje, zvučni signal dolaska kabine u stanicu
Signalizacija u kabini:
 optički signal potvrde prijema naredbe, digitalni optički pokazivač položaja kabine i strelice smjera daljnje vožnje, govorna veza, zvučni signal preopterećenja kabine, zvučni signal “alarm”, dvosmjerna komunikacija sa spasilačkom službom (telealarm – GSM uređaj putem SIM kartice)
Instalacija:  za unutarnji/suhi prostor
Napon pogonskog el. motora:  3 x 400 / 230 V , 50 Hz
Napon upravljanja:  24 V
</t>
  </si>
  <si>
    <t xml:space="preserve">
Vozno okno: - izvedba  armiranobetonsko
- širina  2350 mm ±3%
- dubina  1700 mm ±3%
- dubina jame  1200 mm ±3%
- nadvišenje  4100 mm ±3%
Vrata voznog okna: - vrsta  dvokrilna automatska centralna
 - širina  1100 mm ±3%
 - visina  2100 mm ±3%
 - materijal  čelični lim
 - završna obrada  brušeni nehrđajući čelični lim
 - vatrootpornost  EW 60 prema HRN EN 81-58 ili jednakovrijedno
Kabina dizala: - širina  1600 mm ±3%
 - dubina  1400 mm ±3%
 - visina  2200 mm ±3%
 - izvedba  čelična konstrukcija
 - završna obrada - stranice:  brušeni nehrđajući čelični lim
- prednja stijena:  brušeni nehrđajući čelični lim
- stražnja stijena:  brušeni nehrđajući čelični lim
- strop:  brušeni nehrđajući čelični lim
- pod:  prema izboru Naručitelja
 - oprema  rukohvat, ogledalo, ventilator
 - rasvjeta  fluorescentna ili LED
 - nužna rasvjeta  iz nezavisnog izvora
 - okvir kabine  za ovjes 2:1, nosivost dizala 1000 kg ±5% i
brzinu vožnje 1,75 m/s
 - zahvatna naprava  s postupnim djelovanjem
</t>
  </si>
  <si>
    <t xml:space="preserve">
Vrata kabine: - vrsta  dvokrilna automatska centralna
 - širina  1100 mm ±3%
 - visina  2100 mm ±3%
 - materijal  čelični lim
 - završna obrada  brušeni nehrđajući čelični lim
 - osiguranje  svjetlosna zavjesa
Okvir kabine:  komplet za dizalo na užad
Ovjes kabine:  2 : 1
Protuuteg:  čelična konstrukcija s elementima za ispunu
Vodilice kabine:  svijetlo vučeni  “ T “  profil  T89/B
Vodilice protuutega:  “ HT “  profil HT60
Konzole i pribor za učvršćenje vodilica kabine i protuutega: specijalna izvedba za prihvat horizontalnih sila
Smještaj strojarnice dizala:  dizalo bez strojarnice
Smještaj pogonskog stroja:  na vodilici u vrhu voznog okna
Čelična užad:  6 užadi promjera 8 mm
Grupa upravljanja za simpleks – sabirno upravljanje, požarni režim rada
</t>
  </si>
  <si>
    <t xml:space="preserve">Montaža  i ugradnja dijelova dizala u funkcionalnu cjelinu prema glavnom i izvedbenom projektu na građevini     </t>
  </si>
  <si>
    <t xml:space="preserve">Tehničko ispitivanje ugrađenog dizala i predaja dizala sa kompletnom zakonima definiranom dokumentacijom korisniku.   </t>
  </si>
  <si>
    <t xml:space="preserve">UKUPNO RADOVI VERTIKALNOG TRANSPORTA DIZALA D </t>
  </si>
  <si>
    <t>SPRINKLER INSTALACIJA</t>
  </si>
  <si>
    <t xml:space="preserve">               </t>
  </si>
  <si>
    <t>LEPUŠIĆEVA 6</t>
  </si>
  <si>
    <t>10000 ZAGREB</t>
  </si>
  <si>
    <t>OIB: 28011548575</t>
  </si>
  <si>
    <t>REKONSTRUKCIJA I CJELOVITA OBNOVA ZGRADE</t>
  </si>
  <si>
    <t>FAKULTETA POLITIČKIH ZNANOSTI</t>
  </si>
  <si>
    <t>k.č. 6918 k.o. Centar</t>
  </si>
  <si>
    <t>Faza:</t>
  </si>
  <si>
    <t xml:space="preserve">GLAVNI PROJEKT </t>
  </si>
  <si>
    <t>STROJARSKI PROJEKT</t>
  </si>
  <si>
    <t>B.P.</t>
  </si>
  <si>
    <t>2737-21</t>
  </si>
  <si>
    <t>ZOP:</t>
  </si>
  <si>
    <t>17/21-15</t>
  </si>
  <si>
    <t>Datum:</t>
  </si>
  <si>
    <t>prosinac, 2021.</t>
  </si>
  <si>
    <t xml:space="preserve">Projektant: Mislav Ramljak, mag.ing.stroj.                              </t>
  </si>
  <si>
    <t>AUTOMATSKE STABILNE SPRINKLER INSTALCIJE</t>
  </si>
  <si>
    <t>A1</t>
  </si>
  <si>
    <t>SPRINKLER VENTILSKA STANICA</t>
  </si>
  <si>
    <t>Red.br.</t>
  </si>
  <si>
    <t>Cijena</t>
  </si>
  <si>
    <t>Manometar ø 100  0–16 bar s troputnom slavinom</t>
  </si>
  <si>
    <t>Manometar glicerinski  ø 100  0–16 bar s troputnom slavinom</t>
  </si>
  <si>
    <t>Vakuummetar ø 100  r s troputnom slavinom</t>
  </si>
  <si>
    <t>Ekspanziona posude, 10 bar, 8 litara, s priključkom 3/4" i kuglastim ventilom 3/4"</t>
  </si>
  <si>
    <t>Ormarić 500x500x150 mm s po dvije stabilne i slijepe spojke tip "B" 
(ø 75 mm) i s natpisom na vratima 
»PRIKLJUČAK VATROGASNOG
VOZILA NA SPRINKLER INSTALACIJU«</t>
  </si>
  <si>
    <t>DN100</t>
  </si>
  <si>
    <t>DN80</t>
  </si>
  <si>
    <t>Kuglasti ventil, s mikrosklopkom za kontrolu otvorenosti i nosačem mikrosklopke</t>
  </si>
  <si>
    <t>DN50</t>
  </si>
  <si>
    <t>Nepovratna klapna, PN16, prirubnička, sljedećih dimenzija:</t>
  </si>
  <si>
    <t xml:space="preserve">Nepovratni ventil , navojni NP10, 5/4" </t>
  </si>
  <si>
    <t>Cijev
- vrsta: čelična, crna, šavna
- standard: HRN EN 10225 ili HRN EN 10220
- ispitni tlak: 50 bar
- način spajanja: utorno
U kompletu sa fitinzima (kolčaci, koljena, T komadi, redukcije, spojke i ostali fitinzi)
Napomena: 
Fitinzi su uključeni u cijenu po metru cijevi.</t>
  </si>
  <si>
    <t>DN100 (168,3 x 4 mm)</t>
  </si>
  <si>
    <t>DN80 (114,3 x 3,2 mm)</t>
  </si>
  <si>
    <t>DN50 (88,9 x 2,9 mm)</t>
  </si>
  <si>
    <r>
      <t xml:space="preserve">Cijev čelična, </t>
    </r>
    <r>
      <rPr>
        <u/>
        <sz val="11"/>
        <rFont val="Arial"/>
        <family val="2"/>
      </rPr>
      <t xml:space="preserve"> pocinčana</t>
    </r>
    <r>
      <rPr>
        <sz val="11"/>
        <rFont val="Arial"/>
        <family val="2"/>
      </rPr>
      <t>,  slijedećih dimenzija:</t>
    </r>
  </si>
  <si>
    <t>DN25</t>
  </si>
  <si>
    <t>DN20</t>
  </si>
  <si>
    <t>Čelični profil, slijedećih dimenzija:</t>
  </si>
  <si>
    <t>L profil 60x60x6 mm</t>
  </si>
  <si>
    <t>U profil 65</t>
  </si>
  <si>
    <t>Automatski odzračni lončić, DN20</t>
  </si>
  <si>
    <t>Kuglasti ventil</t>
  </si>
  <si>
    <t>Konzola za pričvršćenje cjevovoda, komplet sa obujmicama, maticama i podloškama, čeličnim tiplima, za cijevi slijedećeg nazivnog promjera:</t>
  </si>
  <si>
    <t>NO20 (practico)</t>
  </si>
  <si>
    <t>NO25  (practico)</t>
  </si>
  <si>
    <t xml:space="preserve">NO 80 </t>
  </si>
  <si>
    <t xml:space="preserve">NO100  </t>
  </si>
  <si>
    <t>Konzola za pričvršćenje cjevovoda na profile, komplet sa obujmicama, maticama i podloškama,  za cijevi slijedećeg nazivnog promjera:</t>
  </si>
  <si>
    <t xml:space="preserve">Metalna ploča - pocinčani lim s pocinčanim nosačima , 
 za zatvaranje otvora sprinkler bazena u podu, dimenzije cca 800 x 500 mm. 
Izmjera prema otvoru , kpl s tiplama , vijcima </t>
  </si>
  <si>
    <t xml:space="preserve">Pločica za uzemljenje dim. 40x80 sa rupama  f20 i f9 mm </t>
  </si>
  <si>
    <t>Ormarić s bravom za rezervne mlaznice, crvene boje s naljepnicom: "KLJUČ ZA MLAZNICE I REZERVNE MLAZNICE"</t>
  </si>
  <si>
    <t>Natpisna ploča ili naljepnica    "SPRINKLER VENTILSKA STANICA"</t>
  </si>
  <si>
    <t xml:space="preserve">Pločice sa brojem za  oznaku ventila
</t>
  </si>
  <si>
    <t>Strelice (naljepnice) s oznakom smjera strujanja na cjevovodima u sprinkler stanici</t>
  </si>
  <si>
    <t xml:space="preserve">Zidne upute za "MOKRU"sprinkler instalaciju i MOKRI sprinkler ventil PLASTIFICIRANE
</t>
  </si>
  <si>
    <t>Knjiga uputa za rukovanje i održavanje sprinkler instalacije</t>
  </si>
  <si>
    <t>pšl.</t>
  </si>
  <si>
    <t>Knjiga nadzora sprinkler instalacije</t>
  </si>
  <si>
    <t>Materijal za brtvljenje navojnih cijevnih spojeva (teflonska traka ili kudelja i laneno ulje)</t>
  </si>
  <si>
    <t>Temeljna i završna boja (RAL 3000)
uključujući, čišćenje i 
ličenje crnog cjevovoda</t>
  </si>
  <si>
    <t>Elektrode,sitni potrošni
i montažni materijal (plin i kisik)</t>
  </si>
  <si>
    <t>Transport navedene opreme do radilišta i transport preostalog materijala</t>
  </si>
  <si>
    <t>Montaža navedene opreme uključujući i čišćenje gradilišta nakon montaže</t>
  </si>
  <si>
    <t xml:space="preserve">Ispitivanje funkcionalnosti
instalacije bez aktiviranja
sprinkler mlaznica, uključujući i dobivanje atesta funkcionalnosti od ovlaštene ustanove
</t>
  </si>
  <si>
    <t>Primopredaja i puštanje u rad</t>
  </si>
  <si>
    <t>Obuka zaduženih osoba za rukovanje i održavanje sprinkler instalacije</t>
  </si>
  <si>
    <t>Prisutnost stručne osobe, inženjera, na koordinacijama na gradilištu, kao i priprema atestne dokumentacije za tehnički pregled</t>
  </si>
  <si>
    <t>Projekt izvedenog stanja, digitalno + 1 mapa</t>
  </si>
  <si>
    <t>Predviđeni prodori kroz grede i betonske ploče nisu dio ove specifikacije
Predviđeno protupožarno brtvljenje nije dio ove specifikacije</t>
  </si>
  <si>
    <t xml:space="preserve">Predviđeni dovod vode i el. energije  do sprinkler stanica i odvod vode nije dio ove specifikacije, kao ni voda i el. energija za ispitivanje </t>
  </si>
  <si>
    <t>SPRINKLER VENTILSKA STANICA - ELEKTRO DIO</t>
  </si>
  <si>
    <r>
      <t xml:space="preserve">Dobava sprinkler elektro ormara - za napajanje glavne sprinkler pumpe N=18 kW (zvijezda-trokut) i jockey pumpe 1,1kW. Uvodnice su sa donje strane.
</t>
    </r>
    <r>
      <rPr>
        <u/>
        <sz val="11"/>
        <rFont val="Arial"/>
        <family val="2"/>
        <charset val="238"/>
      </rPr>
      <t>Ormar posjeduje VdS certifikat</t>
    </r>
  </si>
  <si>
    <t xml:space="preserve">Dobava kutije za čuvanje ključa (keyguarda) </t>
  </si>
  <si>
    <t>Dobava kontrolora nivoa vode kućište za 4 modula, zajedno sa nosačem za 3 sonde, te 3 sonde</t>
  </si>
  <si>
    <t>Dobava i montaža kabla JB-Y(St)Y 2x2x0,8mm2 dijelom u metalne ili plastične kanale, a dijelom u kauflex cijevi, za povezivanje tlačnih sklopki, kontrolora otvorenosti, termostata, detektora pojave vode, te čuvara ključa sa sprinkler centralom</t>
  </si>
  <si>
    <t xml:space="preserve">Dobava i montaža kabela (sa izvođenjem završnih stopica) PPOO-Y 4x2,5 m2 za napajanje jockey sprinkler pumpe </t>
  </si>
  <si>
    <t>Dobava i montaža Kauflex cijevi fi12 za montažu kabela iz stavke 7, od metalne kabelske police PK-100 kanalice do tlačnih sklopki i kontrolora otvorenosti</t>
  </si>
  <si>
    <t>Dobava i montaža metalne kabelske police s poklopcem i montažnim i spojnim priborom PK-100</t>
  </si>
  <si>
    <t>Dobava i plastične kanalice 25x25mm</t>
  </si>
  <si>
    <t>Dobava i montaža uvodnica za kontrolore otvorenosti, PG13,5 na Kauflex cijev fi12</t>
  </si>
  <si>
    <t xml:space="preserve">Dobava i montaža uvodnice za jockey pumpu, PG 25 </t>
  </si>
  <si>
    <t xml:space="preserve">Dobava i montaža FeZn traka (uključujući nosač br.9, spojeve FeZn trake međusobno i metalnim masama i premoštenje prirubničkih spojeva FeZn 20x3 trakom ili podložnim pločicama) </t>
  </si>
  <si>
    <t>Sitni montažni i potrošni materijal</t>
  </si>
  <si>
    <t>Montaža i spajanje opreme (stavke 1,-8, zatim spajanje glavne i  jockey pumpe, kontrolora otvorenosti, 7 kontrolora protoka i 5 tlačnih sklopki)</t>
  </si>
  <si>
    <t>Ispitivanja električnih instalacija u sprinkler stanici, koje uključuju:
- ispitivanje otpora izolacije napojnih vodova
- ispitivanje otpora uzemljenja
- ispitivanje napona dodira
- kontrola podešenosti bimetala</t>
  </si>
  <si>
    <t>Inicijalno puštanje u rad sa podešavanjem tlačnih sklopki, te provjeru funkcionalnosti svih elemenata sustava</t>
  </si>
  <si>
    <t>Obuka korisnika, te primopredaja sustava</t>
  </si>
  <si>
    <t>Atest funkcionalnosti</t>
  </si>
  <si>
    <t>SPRINKLER VENTILSKA STANICA - ELEKTRO DIO:</t>
  </si>
  <si>
    <t>C</t>
  </si>
  <si>
    <t>Fleksibilno crijevo 1" inox armirano, za spoj visećih mlaznica u spuštenom stropu, dimenzije 1"-1/2", dužine L=1200 mm, s VdS ili UL ili LPCB atestom</t>
  </si>
  <si>
    <t xml:space="preserve">"Škare" - konstrukcija  za učvršćenje fleksibilne cijevi za konstrukciju spuštenog stropa dužine do 1300 mm,   s VdS ili UL ili LPCB atestom i hrvatskim atestom </t>
  </si>
  <si>
    <t>Rozeta, ukrasna,   dvodjelna, podesiva prema spuštenom stropu za viseću mlaznicu</t>
  </si>
  <si>
    <t>Priključak za ispiranje cjevovoda ( kuglasti ventil 2" + čep 2"  )</t>
  </si>
  <si>
    <t>Ključ za stojeće mlaznice</t>
  </si>
  <si>
    <t>Ključ za stojeće "flach" sprinkler mlaznice</t>
  </si>
  <si>
    <t>Ključ za viseće mlaznice</t>
  </si>
  <si>
    <t>EV-zasun NP 10,  s  mikrosklopkom za kontrolu otvorenosti,  i nosačem mikrosklopke, s VdS atestom i hrvatskim atestom
Dimenzija: DN100</t>
  </si>
  <si>
    <t>Nepovratna klapna  NP16, prirubnička:   
s VdS atestom i hrvatskim atestom 
Dimenzija: DN100</t>
  </si>
  <si>
    <t>Kontrolor protoka , s VdS atestom i hrvatskim atestom 
Dimenzija: DN100</t>
  </si>
  <si>
    <t>Sklop za probu kontrolora protoka s pumpom. Ispitna garnitura za probu kontrolora protoka  koja se sastoji od:
 - pumpa za ispitivanje kontrolora  protoka 100 W
 - armatura prije i poslije pumpe za ispitivanje kontrolora protoka 
   - cjevovod kontrolora protoka sa
  2 kuglasta ventila NO25 + 2  holenderi s brtvom
- sklopka s ključem i 2 m kabela PGP3x1,5 mm2</t>
  </si>
  <si>
    <t>Cijev
- vrsta: čelična, pocinčana, šavna
- standard: HRN EN 10225
- ispitni tlak: 50 bar
- način spajanja: utorno
U kompletu sa fitinzima (kolčaci, koljena, T komadi, redukcije, spojnice za mlaznice, spojke i ostali fitinzi)
Napomena: 
Fitinzi su uključeni u cijenu po metru cijevi.</t>
  </si>
  <si>
    <t>DN100 (114,3x3,2)</t>
  </si>
  <si>
    <t>DN40 (48,3x2,6mm)</t>
  </si>
  <si>
    <t>DN32 (42,4x2,6mm)</t>
  </si>
  <si>
    <t>DN25 (33,7x3,2mm)</t>
  </si>
  <si>
    <t>Kruškasti stremen za konzoliranje cjevovoda, s FM i hrvatskim atestom, komplet s pocinčanom šipkom, i čeličnim tiplom, za cijevi sljedećeg nazivnog promjera:</t>
  </si>
  <si>
    <t>DN40</t>
  </si>
  <si>
    <t>Konzola s L profilom za pričvršćenje cjevovoda, komplet sa obujmicama, maticama i podloškama,  za cijevi slijedećeg nazivnog promjera:</t>
  </si>
  <si>
    <t>Materijal za brtvljenje navojnih cijevnih spojeva   ( PERMA BOND za sprinkler mlaznice, teflonska traka ili kudelja i laneno ulje)</t>
  </si>
  <si>
    <t>Elektrode, sitni potrošni i montažni materijal
(plin i kisik)</t>
  </si>
  <si>
    <t>Tlačna proba 15 bar kroz 24 sata</t>
  </si>
  <si>
    <t>Ispuštanje vode iz cjevovoda "mokrog" sprinklera i punjenje cjevovoda vodom na projektirani tlak</t>
  </si>
  <si>
    <t>Inicijalno ispitivanje cijevne mreže , na  ispitnom ventilu.</t>
  </si>
  <si>
    <t>Predviđeni prodori kroz grede i betonske ploče nisu dio ove specifikacije, kao ni brtvljenje
( "obično" i protupožarno )</t>
  </si>
  <si>
    <t xml:space="preserve">SPRINKLER INSTALACIJA </t>
  </si>
  <si>
    <t>REKAPITULACIJA</t>
  </si>
  <si>
    <t>A</t>
  </si>
  <si>
    <t>SPRINKLER VENTILSKA STANICA:</t>
  </si>
  <si>
    <t>SPRINKLER INSTALACIJA - CIJEVNA MREŽA</t>
  </si>
  <si>
    <t xml:space="preserve">         9.  TROŠKOVNIK</t>
  </si>
  <si>
    <t>Qh ukupno = 32,94 kW</t>
  </si>
  <si>
    <t>Qg ukupno = 39,94 kW</t>
  </si>
  <si>
    <r>
      <t xml:space="preserve">Dobava i postava elastificiranog ekspandiranog polistirena (EPS-T) </t>
    </r>
    <r>
      <rPr>
        <b/>
        <sz val="10"/>
        <rFont val="Arial Narrow"/>
        <family val="2"/>
        <charset val="238"/>
      </rPr>
      <t xml:space="preserve">poda prema tlu, </t>
    </r>
    <r>
      <rPr>
        <sz val="10"/>
        <rFont val="Arial Narrow"/>
        <family val="2"/>
        <charset val="238"/>
      </rPr>
      <t>debljine 3 cm, s λ≤0,042 W/mK, (12 kg/m3), ploče postavljene sa preklopom od pola ploče u oba smjera u odnosu na sloj ploča polistirena ispod.  Obračun po m2.</t>
    </r>
  </si>
  <si>
    <r>
      <t xml:space="preserve">Dobava i postava tvrdih ploča ekspandiranog polistirena </t>
    </r>
    <r>
      <rPr>
        <b/>
        <sz val="10"/>
        <rFont val="Arial Narrow"/>
        <family val="2"/>
        <charset val="238"/>
      </rPr>
      <t xml:space="preserve">poda prema tlu, </t>
    </r>
    <r>
      <rPr>
        <sz val="10"/>
        <rFont val="Arial Narrow"/>
        <family val="2"/>
        <charset val="238"/>
      </rPr>
      <t>debljine 12 cm, s λ≤0,035 W/mK, (30 kg/m3).  Obračun po m2.</t>
    </r>
  </si>
  <si>
    <r>
      <t xml:space="preserve">Dobava i postava tvrdih ploča ekstrudiranog polistirena </t>
    </r>
    <r>
      <rPr>
        <b/>
        <sz val="10"/>
        <rFont val="Arial Narrow"/>
        <family val="2"/>
        <charset val="238"/>
      </rPr>
      <t>ravnog krova</t>
    </r>
    <r>
      <rPr>
        <sz val="10"/>
        <rFont val="Arial Narrow"/>
        <family val="2"/>
        <charset val="238"/>
      </rPr>
      <t xml:space="preserve"> (RK1 debljine 32-42 cm, RK1.1. debljine 20-42 cm, RK1.2 debljine 22 cm, RK1.4 debljine 22 cm, RK3 debljine 22 cm - sve prema fizici zgrade), u dva sloja (XPS), s λ≤0,035 W/mK, (30 kg/m3).  Obračun po m2.</t>
    </r>
  </si>
  <si>
    <r>
      <t xml:space="preserve">Dobava i postava meke ploče </t>
    </r>
    <r>
      <rPr>
        <b/>
        <sz val="10"/>
        <rFont val="Arial Narrow"/>
        <family val="2"/>
        <charset val="238"/>
      </rPr>
      <t>ravnog krova (kolni prolaz)</t>
    </r>
    <r>
      <rPr>
        <sz val="10"/>
        <rFont val="Arial Narrow"/>
        <family val="2"/>
        <charset val="238"/>
      </rPr>
      <t>, debljine 20 cm, s λ≤0,035 W/mK, (30 kg/m3), ispuna između AB rebara.  Obračun po m2.</t>
    </r>
  </si>
  <si>
    <r>
      <t xml:space="preserve">Dobava i postava meke ploče </t>
    </r>
    <r>
      <rPr>
        <b/>
        <sz val="10"/>
        <rFont val="Arial Narrow"/>
        <family val="2"/>
        <charset val="238"/>
      </rPr>
      <t>ravnog krova</t>
    </r>
    <r>
      <rPr>
        <sz val="10"/>
        <rFont val="Arial Narrow"/>
        <family val="2"/>
        <charset val="238"/>
      </rPr>
      <t xml:space="preserve"> (kolni prolaz), s λ≤0,035 W/mK, (30 kg/m3), ispod AB greda, ispuna toplinski i elastično dilatirane metalne potkonstrukcije za prihvat VC ploča, debljine 8 cm.  Obračun po m2.</t>
    </r>
  </si>
  <si>
    <r>
      <t xml:space="preserve">Dobava i postava filca mineralne vune debljine 6 cm, ispuna elastično ovješene potkonstrukcije spuštenog stropa. </t>
    </r>
    <r>
      <rPr>
        <b/>
        <sz val="10"/>
        <rFont val="Arial Narrow"/>
        <family val="2"/>
        <charset val="238"/>
      </rPr>
      <t xml:space="preserve">Stavka se odnosi na podgled ravnog krova. </t>
    </r>
    <r>
      <rPr>
        <sz val="10"/>
        <rFont val="Arial Narrow"/>
        <family val="2"/>
        <charset val="238"/>
      </rPr>
      <t xml:space="preserve"> Obračun po m2.</t>
    </r>
  </si>
  <si>
    <r>
      <t xml:space="preserve">Dobava i postava filca mineralne vune debljine 6 cm, između rebara (poboljšanje zvučne zaštite prema projektu). </t>
    </r>
    <r>
      <rPr>
        <b/>
        <sz val="10"/>
        <rFont val="Arial Narrow"/>
        <family val="2"/>
        <charset val="238"/>
      </rPr>
      <t xml:space="preserve">Stavka se odnosi na kabinete i veliku dvoranu u dvorišnoj zgradi - ravni krov. </t>
    </r>
    <r>
      <rPr>
        <sz val="10"/>
        <rFont val="Arial Narrow"/>
        <family val="2"/>
        <charset val="238"/>
      </rPr>
      <t xml:space="preserve"> Obračun po m2.</t>
    </r>
  </si>
  <si>
    <r>
      <t xml:space="preserve">Dobava i postava ekstrudiranog polistirena </t>
    </r>
    <r>
      <rPr>
        <b/>
        <sz val="10"/>
        <rFont val="Arial Narrow"/>
        <family val="2"/>
        <charset val="238"/>
      </rPr>
      <t xml:space="preserve">zida prema tlu </t>
    </r>
    <r>
      <rPr>
        <sz val="10"/>
        <rFont val="Arial Narrow"/>
        <family val="2"/>
        <charset val="238"/>
      </rPr>
      <t>debljine 14 cm, u jednom sloja (XPS), ploče s rubnim preklopima, s λ≤0,038 W/mK, (30 kg/m3).  Obračun po m2.</t>
    </r>
  </si>
  <si>
    <r>
      <t xml:space="preserve">Dobava i postava toplinske izolacije </t>
    </r>
    <r>
      <rPr>
        <b/>
        <sz val="10"/>
        <rFont val="Arial Narrow"/>
        <family val="2"/>
        <charset val="238"/>
      </rPr>
      <t xml:space="preserve">zida prema tlu - </t>
    </r>
    <r>
      <rPr>
        <sz val="10"/>
        <rFont val="Arial Narrow"/>
        <family val="2"/>
        <charset val="238"/>
      </rPr>
      <t>silikatne lake ploče od pjenobetona, debljine 15 cm s λ≤0,045 W/mK, (100 kg/m3), ljepljene odgovarajućim građevinskim ljepilom ili gipsanim mortom i dodatno pričvršćene plastičnim pričvrsnicama u skladu s uputama proizvođača izolacijskih ploča.  Obračun po m2.</t>
    </r>
  </si>
  <si>
    <r>
      <t xml:space="preserve">Dobava i postava filca mineralne vune (20-50 kg/m3), </t>
    </r>
    <r>
      <rPr>
        <b/>
        <sz val="10"/>
        <rFont val="Arial Narrow"/>
        <family val="2"/>
        <charset val="238"/>
      </rPr>
      <t>zida prema tlu</t>
    </r>
    <r>
      <rPr>
        <sz val="10"/>
        <rFont val="Arial Narrow"/>
        <family val="2"/>
        <charset val="238"/>
      </rPr>
      <t>, debljine d</t>
    </r>
    <r>
      <rPr>
        <sz val="10"/>
        <rFont val="Arial"/>
        <family val="2"/>
        <charset val="238"/>
      </rPr>
      <t>≥</t>
    </r>
    <r>
      <rPr>
        <sz val="10"/>
        <rFont val="Arial Narrow"/>
        <family val="2"/>
        <charset val="238"/>
      </rPr>
      <t>6 cm s λ≤0,039 W/mK, ispuna elastično ovješene metalne potkonstrukcije prema projektu.</t>
    </r>
    <r>
      <rPr>
        <sz val="13"/>
        <rFont val="Arial Narrow"/>
        <family val="2"/>
        <charset val="238"/>
      </rPr>
      <t xml:space="preserve"> </t>
    </r>
    <r>
      <rPr>
        <sz val="10"/>
        <rFont val="Arial Narrow"/>
        <family val="2"/>
        <charset val="238"/>
      </rPr>
      <t xml:space="preserve"> Obračun po m2.</t>
    </r>
  </si>
  <si>
    <t>PPZ-K90-1000 x 800 x 400-M220-s</t>
  </si>
  <si>
    <t>PPZ-K90-1000 x 710 x 400-M220-s</t>
  </si>
  <si>
    <t xml:space="preserve"> AM100KXMDGH</t>
  </si>
  <si>
    <t xml:space="preserve"> AM320FNBDEH</t>
  </si>
  <si>
    <t>Multifunkcionalni žičani elektronski prostorni regulator sa LCD displejom, pozadinskim osvjetljenjem i tjednim programskim satom za upravljanje i kontrolu do 16 unutarnjih DVM S jedinica.</t>
  </si>
  <si>
    <t>Akumulacijski spremnik</t>
  </si>
  <si>
    <t>Cirkulacijska pumpa, radnog pritiska 10 bara, komplet s pripadajućim elektromotorom, te svim materijalom potrebnim za ugradnju.</t>
  </si>
  <si>
    <t>PN10, 30kPa</t>
  </si>
  <si>
    <t>Q=7,73m³/h, N=32/335W</t>
  </si>
  <si>
    <t xml:space="preserve"> AM140KXMDGH</t>
  </si>
  <si>
    <t xml:space="preserve"> AM100AXVAGH</t>
  </si>
  <si>
    <t xml:space="preserve"> AM140AXVAGH</t>
  </si>
  <si>
    <t xml:space="preserve"> AM160AXVAGH</t>
  </si>
  <si>
    <t xml:space="preserve"> AM220AXVAGH</t>
  </si>
  <si>
    <t>AM017NN1PEH</t>
  </si>
  <si>
    <t>AM022NN1PEH</t>
  </si>
  <si>
    <t>AM028NN1DKH</t>
  </si>
  <si>
    <t>AM036NN1DKH</t>
  </si>
  <si>
    <t>AM500FNBDEH</t>
  </si>
  <si>
    <t>MXJ-YA1509M</t>
  </si>
  <si>
    <t>MXJ-YA2512M</t>
  </si>
  <si>
    <t>MXJ-YA2812M</t>
  </si>
  <si>
    <t>MXJ-YA2815M</t>
  </si>
  <si>
    <t>kompletno ožičeno</t>
  </si>
  <si>
    <t>750x350x1000 -4/100</t>
  </si>
  <si>
    <t>MSA200-50-3-PF/750x400x1000</t>
  </si>
  <si>
    <t>250-4-3-1</t>
  </si>
  <si>
    <t>250-3-5-1</t>
  </si>
  <si>
    <t>200-4-2-1</t>
  </si>
  <si>
    <t>160-4-1-1</t>
  </si>
  <si>
    <t>160-3-3-1</t>
  </si>
  <si>
    <t>160-3-2-1</t>
  </si>
  <si>
    <t>160-1.5-2-1</t>
  </si>
  <si>
    <t>160-1.5-1-1</t>
  </si>
  <si>
    <t>160-1-3-1</t>
  </si>
  <si>
    <t>200x1200</t>
  </si>
  <si>
    <t>160x1200</t>
  </si>
  <si>
    <t>125x1200</t>
  </si>
  <si>
    <t>125x600</t>
  </si>
  <si>
    <t>100x1200</t>
  </si>
  <si>
    <t>100x600</t>
  </si>
  <si>
    <t>1-250-1</t>
  </si>
  <si>
    <t>1-200-1</t>
  </si>
  <si>
    <t>1-160-1</t>
  </si>
  <si>
    <t>1-125-1</t>
  </si>
  <si>
    <t>1-100-1</t>
  </si>
  <si>
    <t>1-80-1</t>
  </si>
  <si>
    <t>Dobava i ugradnja rešetke za ugradnju u vrata.</t>
  </si>
  <si>
    <t>Zračni odvordni ventil ZOV100.</t>
  </si>
  <si>
    <t>Dobava i ugradnja  ventilatora, max. dobave 175 m3/h</t>
  </si>
  <si>
    <t>Nabava, doprema i ugradnja fiksne žaluzine FŽ 200x150.</t>
  </si>
  <si>
    <t>A2</t>
  </si>
  <si>
    <r>
      <t>Dobava i isporuka računalnog poslužitelja sljedećih minimalnih karakteristika:                                                                                                                                   CPU: 3.8GHz / 8MB Smart Cache / 4 Cores / 3.5GHz Turbo
RAM: 8GB (1x8GB) 2133MHz DDR4 LV UDIMM (up to 64GB)
RAID: PERC H330 SAS/SATA 12.0Gb/s RAID kontroler (RAID 0, 1, 5, 10, 50)
Backplane: 4x drive bay for 3.5" SAS/SATA 
Hard disk: 2 X1TB SATA 3.5" (7200 rpm) drive
DVDRW: No Internal Optical Drive
Mrežna: Integrated Dual-Port Broadcom (10/100/1000 Mbps) adapter
Upravljanje: iDRAC8 Express kontroler
I/O slots: 1x PCI Express 3.0 slot (x16)
1x PCI Express 3.0 slot (x8)
I/O portovi: naprijed: 2x USB 2.0, 1x VGA
Nazad: 2x USB 3.0, 1x serial, 1x VGA, 2x RJ45
Napajanje: 250W (220V/50Hz) 
Kućište: 1U rack, sa pripadajućim vodilicama.
Uz poslužitelj se isporučuje predinstalirani operativni sustav Server Standard R2 64bit</t>
    </r>
    <r>
      <rPr>
        <b/>
        <sz val="10"/>
        <rFont val="Arial"/>
        <family val="2"/>
        <charset val="238"/>
      </rPr>
      <t xml:space="preserve">
</t>
    </r>
  </si>
  <si>
    <t xml:space="preserve"> Φ20</t>
  </si>
  <si>
    <t>Dobava, donos i ugradba čeličnog lijevanog poklopca za spremnik vode . Obračun po komadu komplet izvedenog poklopca</t>
  </si>
  <si>
    <t>Dobava, donos i ugradba drenažnih cijevi Ø 100  . Obračun po  komplet ugrađenim drenažnim cijevima.</t>
  </si>
  <si>
    <t xml:space="preserve">19. </t>
  </si>
  <si>
    <t>Promjer: 200 mm</t>
  </si>
  <si>
    <t>PPZ-K90-Ø315x 400-M220-s</t>
  </si>
  <si>
    <t>PPZ-K60-Ø160x 400-M220-s</t>
  </si>
  <si>
    <t xml:space="preserve">Dobava materijala i izvedba protupožarnih brtvljenja protupožarnim kitom i pjenom klase otpornosti  EI 30 -90  svih instalacija na granici požarnih zona prema pravilima struke i požarnom elaboratu, premazivanje kabela vatrootpornim premazom. Obračun po komadu. </t>
  </si>
  <si>
    <r>
      <t xml:space="preserve">Izrada, doprema i ugradnja protudimnih evakuacijskih punih jednokrilnih  vrata (3., 4. i 5. kat - središnja predavaona). Sav potreban okov, povratna pumpa, brtve,  ručke za otvaranje su uključeni.  </t>
    </r>
    <r>
      <rPr>
        <b/>
        <sz val="10"/>
        <rFont val="Arial Narrow"/>
        <family val="2"/>
        <charset val="238"/>
      </rPr>
      <t>POZICIJA 47.</t>
    </r>
  </si>
  <si>
    <t>Okov protupožarnih vrata obuhvaća bravu s cilindrom i hidraulički zatvarač, u skladu s normom DIN 18250; 3 panta ili jednakovrijedna norma__________________________________.</t>
  </si>
  <si>
    <r>
      <t xml:space="preserve">Dobava i ugradnja unutarnjih jednokrilnih punih zaokretnih vrata s obuhvatnim dovratnikom i glatkim zaokretnim krilom ( prizemlje, unutarnja vrata, ulaz u stare sanitarije). </t>
    </r>
    <r>
      <rPr>
        <b/>
        <sz val="10"/>
        <rFont val="Arial Narrow"/>
        <family val="2"/>
        <charset val="238"/>
      </rPr>
      <t>POZICIJA 4</t>
    </r>
  </si>
  <si>
    <r>
      <t xml:space="preserve">Dobava i ugradnja unutarnjih jednokrilnih punih zaokretnih vrata s obuhvatnim dovratnikom i glatkim zaokretnim krilom ( prizemlje i svi katovi, ulazi u nove sanitarije kod velike predavaone
 u prostoriji starih sanitarija). </t>
    </r>
    <r>
      <rPr>
        <b/>
        <sz val="10"/>
        <rFont val="Arial Narrow"/>
        <family val="2"/>
        <charset val="238"/>
      </rPr>
      <t>POZICIJA 4a</t>
    </r>
  </si>
  <si>
    <t xml:space="preserve">Dobava materijala te betoniranje zaglađene armiranobetonske podloge, debljine 10cm u glatkoj oplati, betonom klase C30/37. Ugradnju betona potrebno je izvesti sukladno Programu kontrole i kvalitete, u glatkoj oplati, uz obavezno pervibriranje sa završnim finim niveliranjem svježe ugrađenog betona, ali bez zaglađivanja betona. U podnu konstrukciju, prije betoniranja, potrebno je ugraditi  sve potrebne instalacije. Razred čvrstoće betona   C30/37. Razred izloženosti    XC3. Razred konzistencije S3. Razred sadržaja klorida   Cl 0.2. Razred maksimalnog zrna agregata  Dmax16. Nakon ugradnje betona potrebno je obavezno njegovati beton sukladno Programu kontriole i kvalitete knjiga G2. Cijena stavke uključuje nabavu i dopremu na gradilište betona klase C30/37, spravljenog u betonari, te sav potreban osnovni i pomoćni materijal, te rad ljudi i strojeva pri ugradnji. Veće plohe ploče potrebno je prorezati do dubine 2,5 cm na segmente 6,0 x 6,0 m i proreze zapuniti elastičnim kitom ili lijevanim asfaltom kako bi se dobile kontrolirane pukotine na mjestu proreza. Na ploči je predviđena izvedba glazure i slojeva poda. Obračun po m3. </t>
  </si>
  <si>
    <t>Tamponski sloj.                                                       Dobava materijala i izrada tamponskog sloja ispod zaglađene armiranobetonske podloge drobljenim kamenim materijalom (1700kg/m3) u slojevima debljine minimalno 20 cm. Nabijanje do modula stišljivosti Ms=40MPa. Kameni materijal zbijati u slojevima uz kvašenje vodom kako bi se postigla što bolja zbijenost. Obračun po m3.</t>
  </si>
  <si>
    <t>Prije početka radova na uličnoj fasadi izvoditelj je dužan izvesti uzorak fasadnog ugla u mjerilu 1:1 i u minimalnoj površini od 2 m2 te na njega ishoditi suglasnost projektanta za nastavak rada.</t>
  </si>
  <si>
    <t>U cijenu skele uračunati izradu kontinuiranog natkrivenog sigurnog hodnika za prolazak pješaka od ulice do ulaza u stubište dvorišne zgrade minimalne širine 2 m i visine 3 m.</t>
  </si>
  <si>
    <t>Prije početka izvođenja radova na lijevanim podovima, izvoditelj je obvezan izraditi plan eventualno potrebnih dilatacija i preuzima potpunu odgovornost za eventualne štete nastale pucanjem podova uslijed horizontalnih naprezanja.</t>
  </si>
  <si>
    <t>Sve vidljive dijelove metalnih konstrukcija i one po kojima se hoda mora se zaštititi postupcima galvanotehnike.</t>
  </si>
  <si>
    <t>Tijekom izvedbe svih radova rušenja na cjelovitoj obnovi zgrade Fakulteta političkih znanosti izvoditelj je dužan odgovorno poštivati sva načela zahtjeva EU „Do no significant harm“ (DNSH) u smislu članka 17. Uredbe (EU) 2020/852 Europskog parlamenta i Vijeća od 18. lipnja 2020. godine o uspostavi okvira za olakšavanje održivih ulaganja i izmjeni Uredbe (EU) 2019/2088, što je u skladu s Uredbom o uspostavi Mehanizma za oporavak i otpornost. Izvoditelj je dužan pažljivo postupiti prilikom rušenja dijelova zgrade strogo postupati prema pravilima Zakona o zaštiti na radu, a srušene materijale treba razdvajati, slagati i trajno zbrinuti na način da se omogući u što većem postotku njihova oporaba i ponovna upotreba (opeka, drvo, metal). Materijale opasne po okoliš treba trajno zbrinuti na zakonski način i o tome sačuvati dokumentaciju.</t>
  </si>
  <si>
    <t xml:space="preserve">Objekt treba vrlo pažljivo rušiti počevši od krova prema dolje. Prilikom rušenja treba strogo paziti na stabilnost konstrukcije,na punu primjenu tehničko - zaštitnih mjera, i bez nanošenja štete drugim susjednim objektima i posjedima. Izvođač radova dužan je dogovoriti sa investitorom i projektantom dinamiku izvedbe i ishoditi odobrenje korisnika za vrijeme trajanja aktivnosti. </t>
  </si>
  <si>
    <t xml:space="preserve">Za uklanjanje građevinskih elemenata kao: osiguranja konstrukcija, čišćenja, sortiranja, prijenose i prijevoze udaljene cca 50 m na mjesto koje odredi investitor, odnosno sve nekoristivo na gradski deponij. Ovo se odnosi na sve stavke demontaža i skidanja bez obzira da li je opisom posebno istaknuto, a materijali se moraju maksimalno očuvati od oštećenja zbog moguće ponovne primjene.
Sve materijale koji se mogu ponovno upotrijebiti na gradilištu treba obraditi i primjereno skladištiti do konačne ugradbe.
</t>
  </si>
  <si>
    <t>Postupak rušenja ne smije utjecati na pogoršanje zdravlja ljudi u blizini gradilišta, a rušenja se moraju odvijati u tijekom dana uz maksimalno moguću zaštitu stambenog okoliša od buke. Sve stavke rušenja, razgradnji i demontaža uključuju i odvoz otpada na gradsku planirku (deponij) uključivo i plaćanje svih potrebnih taksi za deponiranje otpada na planirku. U cijenu demontaže prozora ulazi i demontaža unutarnje i vanjske klupčice.</t>
  </si>
  <si>
    <t>Demontirane predmete (prozore, vrata, klima uređaje, svjetiljke, prekidači i utičnice) koje investitor može prodati na tržištu treba pažljivo skinuti bez oštećenje, fizički zaštititi odgovarajućom ambalažom, prevesti i uskladištiti do prodaje na mjestu koje odredi investitor u krugu od maksimalno 50 km od gradilišta.</t>
  </si>
  <si>
    <r>
      <t xml:space="preserve">Dobava, izrada i montaža </t>
    </r>
    <r>
      <rPr>
        <sz val="10"/>
        <color rgb="FFFF0000"/>
        <rFont val="Arial Narrow"/>
        <family val="2"/>
      </rPr>
      <t>24 kom</t>
    </r>
    <r>
      <rPr>
        <sz val="10"/>
        <rFont val="Arial Narrow"/>
        <family val="2"/>
        <charset val="238"/>
      </rPr>
      <t xml:space="preserve"> tegle za cvijeće od čeličnog lima d=2 cm, otvor za odvodnju viška vode, s maskama na mjestima prolaska kosih čeličnih zatega, s prihvatnom opremomti : tegla 327 x 35 cm, maska 2x74x35 cm,                                                        Obračun po komadu. </t>
    </r>
    <r>
      <rPr>
        <b/>
        <sz val="10"/>
        <rFont val="Arial Narrow"/>
        <family val="2"/>
        <charset val="238"/>
      </rPr>
      <t>POZICIJA 4</t>
    </r>
  </si>
  <si>
    <r>
      <t xml:space="preserve">Dobava, izrada i montaža </t>
    </r>
    <r>
      <rPr>
        <sz val="10"/>
        <rFont val="Arial Narrow"/>
        <family val="2"/>
      </rPr>
      <t>inox mreža</t>
    </r>
    <r>
      <rPr>
        <sz val="10"/>
        <rFont val="Arial Narrow"/>
        <family val="2"/>
        <charset val="238"/>
      </rPr>
      <t xml:space="preserve"> razapetih i pričvršćenih na sajle za držanje penjačica sa svom potrebnom prihvatnom opremom serijskog specijaliziranog proizvođača opreme za zelene fasade, razapete između gornjeg ruba tegle i podgleda tegle s gornje etaže te između bočnih čeličnih nosača u svakom polju, inox mreže </t>
    </r>
    <r>
      <rPr>
        <sz val="10"/>
        <rFont val="Calibri"/>
        <family val="2"/>
      </rPr>
      <t>ø2</t>
    </r>
    <r>
      <rPr>
        <sz val="11.5"/>
        <rFont val="Arial Narrow"/>
        <family val="2"/>
        <charset val="238"/>
      </rPr>
      <t xml:space="preserve"> </t>
    </r>
    <r>
      <rPr>
        <sz val="10"/>
        <rFont val="Arial Narrow"/>
        <family val="2"/>
      </rPr>
      <t>mm</t>
    </r>
    <r>
      <rPr>
        <sz val="11.5"/>
        <rFont val="Arial Narrow"/>
        <family val="2"/>
        <charset val="238"/>
      </rPr>
      <t xml:space="preserve">, </t>
    </r>
    <r>
      <rPr>
        <sz val="10"/>
        <rFont val="Arial Narrow"/>
        <family val="2"/>
      </rPr>
      <t>mreže ukupno ulica P=3,3x4,75x24 m2</t>
    </r>
    <r>
      <rPr>
        <sz val="10"/>
        <rFont val="Arial Narrow"/>
        <family val="2"/>
        <charset val="238"/>
      </rPr>
      <t xml:space="preserve">                                                                                         Obračun po komadu. </t>
    </r>
    <r>
      <rPr>
        <b/>
        <sz val="10"/>
        <rFont val="Arial Narrow"/>
        <family val="2"/>
        <charset val="238"/>
      </rPr>
      <t>POZICIJA 6</t>
    </r>
  </si>
  <si>
    <r>
      <t xml:space="preserve">Poprečni pocinčani čelični IPE profili 50x100 vezani na uzdužni čelični profil IPE 100x150 uz fasadu i na uzdužnom vanjskom zidu ophoda, IPE 200 za ovjes ventilacijskih kanala, a prema detalju izvedbenog projekta; pokrov ophoda i stubišta polikarbonatnim pločama, nagib ploča nad ophodom 1% prema van
 Gabariti : ophod 2076 x 425 cm, stubište 170 x 787 cm                                                                                       Komada 1, </t>
    </r>
    <r>
      <rPr>
        <b/>
        <sz val="10"/>
        <rFont val="Arial Narrow"/>
        <family val="2"/>
        <charset val="238"/>
      </rPr>
      <t>POZICIJA 7</t>
    </r>
  </si>
  <si>
    <r>
      <t xml:space="preserve">Poprečni pocinčani čelični IPE profili 50x100 vezani na uzdužni čelični profil IPE 100x150 uz fasadu i na uzdužnom vanjskom zidu ophoda, IPE 200 za ovjes ventilacijskih kanala, a prema detalju izvedbenog projekta; pokrov ophoda i stubišta polikarbonatnim pločama, nagib ploča nad ophodom 1% prema van
Gabariti : ophod 1884 x 365 cm, stubište 165 x 787 cm                                                                         Komada 1, </t>
    </r>
    <r>
      <rPr>
        <b/>
        <sz val="10"/>
        <rFont val="Arial Narrow"/>
        <family val="2"/>
        <charset val="238"/>
      </rPr>
      <t>POZICIJA 8</t>
    </r>
  </si>
  <si>
    <r>
      <t xml:space="preserve">Poprečni čelični IPE profili 50x100 vezani na uzdužni čelični profil IPE 100x150  i na uzdužnim  vanjskim zidovima ophoda, pokrov ophoda i stubišta polikarbonatnim pločama, nagib ploča 1% prema van
Gabariti : ophod 525 x 311 cm                                                                Komada 1, </t>
    </r>
    <r>
      <rPr>
        <b/>
        <sz val="10"/>
        <rFont val="Arial Narrow"/>
        <family val="2"/>
        <charset val="238"/>
      </rPr>
      <t>POZICIJA 9</t>
    </r>
  </si>
  <si>
    <r>
      <t xml:space="preserve">Vertikalni, horizontalni i kosi pocinčani čelični profili ∅ 10 cm sidreni u nove ab zidove prema detalju, mreža za ležanje od sintetskih užadi razapeta nad donjim pojasom nosača, te s tri bočne strane                                                                 Komada 1, </t>
    </r>
    <r>
      <rPr>
        <b/>
        <sz val="10"/>
        <rFont val="Arial Narrow"/>
        <family val="2"/>
        <charset val="238"/>
      </rPr>
      <t>POZICIJA 10</t>
    </r>
  </si>
  <si>
    <r>
      <t xml:space="preserve">Vertikalni i horizontalni pocinčani čelični IPE profili 100x100 mm, ispuna pocinčana čelična mreža, valovita, isprepletena, s okancima 50x50mm d=3mm
varena na nosače s vanjske strane, h ograde=250 cm,
Pričvršćenje profila za podlogu prema detalju.                                                     Komada 1, </t>
    </r>
    <r>
      <rPr>
        <b/>
        <sz val="10"/>
        <rFont val="Arial Narrow"/>
        <family val="2"/>
        <charset val="238"/>
      </rPr>
      <t>POZICIJA 11</t>
    </r>
  </si>
  <si>
    <r>
      <t xml:space="preserve">Komada 1, </t>
    </r>
    <r>
      <rPr>
        <b/>
        <sz val="10"/>
        <rFont val="Arial Narrow"/>
        <family val="2"/>
        <charset val="238"/>
      </rPr>
      <t>POZICIJA 12</t>
    </r>
  </si>
  <si>
    <r>
      <t xml:space="preserve">Komada 1, </t>
    </r>
    <r>
      <rPr>
        <b/>
        <sz val="10"/>
        <rFont val="Arial Narrow"/>
        <family val="2"/>
        <charset val="238"/>
      </rPr>
      <t>POZICIJA 13</t>
    </r>
  </si>
  <si>
    <r>
      <t xml:space="preserve">Komada 2, </t>
    </r>
    <r>
      <rPr>
        <b/>
        <sz val="10"/>
        <rFont val="Arial Narrow"/>
        <family val="2"/>
        <charset val="238"/>
      </rPr>
      <t>POZICIJA 16</t>
    </r>
  </si>
  <si>
    <t>nije</t>
  </si>
  <si>
    <r>
      <t xml:space="preserve">Dobava, izrada i montaža </t>
    </r>
    <r>
      <rPr>
        <sz val="10"/>
        <rFont val="Arial Narrow"/>
        <family val="2"/>
      </rPr>
      <t>inox sajli</t>
    </r>
    <r>
      <rPr>
        <sz val="10"/>
        <rFont val="Arial Narrow"/>
        <family val="2"/>
        <charset val="238"/>
      </rPr>
      <t xml:space="preserve"> za držanje penjačica s prihvatnom opremom serijskog specijaliziranog proizvođača opreme za zelene fasade, razapete između gornjeg ruba tegle i podgleda tegle s gornje etaže te između bočnih čeličnih nosača u svakom polju, inox pletene sajle </t>
    </r>
    <r>
      <rPr>
        <sz val="10"/>
        <rFont val="Calibri"/>
        <family val="2"/>
      </rPr>
      <t>ø8</t>
    </r>
    <r>
      <rPr>
        <sz val="11.5"/>
        <rFont val="Arial Narrow"/>
        <family val="2"/>
        <charset val="238"/>
      </rPr>
      <t xml:space="preserve"> </t>
    </r>
    <r>
      <rPr>
        <sz val="10"/>
        <rFont val="Arial Narrow"/>
        <family val="2"/>
      </rPr>
      <t>mm, sajle</t>
    </r>
    <r>
      <rPr>
        <sz val="11.5"/>
        <rFont val="Arial Narrow"/>
        <family val="2"/>
        <charset val="238"/>
      </rPr>
      <t xml:space="preserve"> </t>
    </r>
    <r>
      <rPr>
        <sz val="10"/>
        <rFont val="Arial Narrow"/>
        <family val="2"/>
      </rPr>
      <t>ukupno ulica L=3,3x4x6x6 m' (475), sajle ukupno dvorište L=4x18 m' (72) + L=4x32 m' (128)</t>
    </r>
    <r>
      <rPr>
        <sz val="10"/>
        <rFont val="Arial Narrow"/>
        <family val="2"/>
        <charset val="238"/>
      </rPr>
      <t xml:space="preserve">                                                                                         Obračun po komadu. </t>
    </r>
    <r>
      <rPr>
        <b/>
        <sz val="10"/>
        <rFont val="Arial Narrow"/>
        <family val="2"/>
        <charset val="238"/>
      </rPr>
      <t>POZICIJA 5</t>
    </r>
  </si>
  <si>
    <r>
      <t xml:space="preserve">Dobava materijala te betoniranje stropne ploče </t>
    </r>
    <r>
      <rPr>
        <sz val="10"/>
        <rFont val="Arial Narrow"/>
        <family val="2"/>
        <charset val="238"/>
      </rPr>
      <t>zgrade (od stropa podruma do stropa 1. kata), debljine 24cm u glatkoj oplati, betonom klase C30/37. Ploča se izvodi iznad postojećeg balkona. Ugradnju betona potrebno je izvesti sukladno Programu kontrole i kvalitete, u glatkoj oplati, uz obavezno pervibriranje sa završnim finim niveliranjem svježe ugrađenog betona, ali bez zaglađivanja betona. U međukatnu konstrukciju (ploču), prije betoniranja, potrebno je ugraditi  sve potrebne instalacije. Razred čvrstoće betona   C30/37. Razred izloženosti    XC3. Razred konzistencije    S3. Razred sadržaja klorida   Cl 0.2. Razred maksimalnog zrna agregata  Dmax16. Nakon ugradnje betona potrebno je obavezno njegovati beton sukladno Programu kontriole i kvalitete knjiga G2. Cijena stavke uključuje nabavu i dopremu na gradilište betona klase C30/37, spravljenog u betonari, te sav potreban osnovni i pomoćni materijal, te rad ljudi i strojeva pri ugradnji.</t>
    </r>
  </si>
  <si>
    <r>
      <t xml:space="preserve">Dobava materijala te betoniranje stropne ploče </t>
    </r>
    <r>
      <rPr>
        <sz val="10"/>
        <rFont val="Arial Narrow"/>
        <family val="2"/>
        <charset val="238"/>
      </rPr>
      <t>zgrade ( stropa  2. kata), debljine 26cm u glatkoj oplati, betonom klase C30/37. Ploča se izvodi iznad postojećeg balkona. Ugradnju betona potrebno je izvesti sukladno Programu kontrole i kvalitete, u glatkoj oplati, uz obavezno pervibriranje sa završnim finim niveliranjem svježe ugrađenog betona, ali bez zaglađivanja betona. U međukatnu konstrukciju (ploču), prije betoniranja, potrebno je ugraditi  sve potrebne instalacije. Razred čvrstoće betona   C30/37. Razred izloženosti    XC3. Razred konzistencije    S3. Razred sadržaja klorida   Cl 0.2. Razred maksimalnog zrna agregata  Dmax16. Nakon ugradnje betona potrebno je obavezno njegovati beton sukladno Programu kontriole i kvalitete knjiga G2. Cijena stavke uključuje nabavu i dopremu na gradilište betona klase C30/37, spravljenog u betonari, te sav potreban osnovni i pomoćni materijal, te rad ljudi i strojeva pri ugradnji.</t>
    </r>
  </si>
  <si>
    <r>
      <t xml:space="preserve">Dobava materijala te betoniranje stropne ploče </t>
    </r>
    <r>
      <rPr>
        <sz val="10"/>
        <rFont val="Arial Narrow"/>
        <family val="2"/>
        <charset val="238"/>
      </rPr>
      <t>zgrade ( stropa  prizemlja oko spiralnog stubišta), debljine 30cm u glatkoj oplati, betonom klase C30/37. Ugradnju betona potrebno je izvesti sukladno Programu kontrole i kvalitete, u glatkoj oplati, uz obavezno pervibriranje sa završnim finim niveliranjem svježe ugrađenog betona, ali bez zaglađivanja betona. U  konstrukciju (ploču), prije betoniranja, potrebno je ugraditi  sve potrebne instalacije. Razred čvrstoće betona   C30/37. Razred izloženosti    XC3. Razred konzistencije    S3. Razred sadržaja klorida   Cl 0.2. Razred maksimalnog zrna agregata  Dmax16. Nakon ugradnje betona potrebno je obavezno njegovati beton sukladno Programu kontriole i kvalitete knjiga G2. Cijena stavke uključuje nabavu i dopremu na gradilište betona klase C30/37, spravljenog u betonari, te sav potreban osnovni i pomoćni materijal, te rad ljudi i strojeva pri ugradnji.</t>
    </r>
  </si>
  <si>
    <t>Betoniranje armirano betonskih zidova prizemlja (ojačanje zidova prizemlja)  u glatkoj oplati, betonom klase C30/37 pripremljenim u betonari. Betoniranje zidova izvesti sukladno Programu kontrole i kvalitete, u pripremljenu dvostranu glatku oplatu uz obavezno pervibriranje. U oplati zida predvidjeti sva oslabljenja i otvore, te ugraditi sve potrebne instalacije. Nakon ugradnje betona potrebno je obavezno njegovati beton sukladno Programu kontriole i kvalitete knjiga G2. Razred čvrstoće betona   C30/37. Razred izloženosti    XC3. Razred konzistencije S3. Razred sadržaja klorida   Cl 0.2. Razred maksimalnog zrna agregata  Dmax16.
Cijena stavke uključuje nabavu i dopremu na gradilište betona klase C30/37, spravljenog u betonari, te sav potreban osnovni i pomoćni materijal, te rad ljudi i strojeva pri ugradnji.       Na mjestima gdje se novi zidovi izvode uz postojeće potrebno je zidove međusobno povezati kako bi se osiguralo
zajedničko djelovanje oba zida. Povezivanje se vrši na način da se u postojećim zidovima uklanja nekoliko opeka gdje se onda ugrađuju armaturni koševi koji se betoniraju zajedno s ostalim dijelom novih zidova. Potrebno je postaviti 1 takav koš po kvadratnom metru.                                                                              Obračun po m3 ugrađenog betona.</t>
  </si>
  <si>
    <t>Dobava materijala te izrada  armiranog cementnog estriha s pigmentom debljine 10 cm u podrumu (otvoreni ophod podruma).                                            Obračun po komplet m2.</t>
  </si>
  <si>
    <t>Dobava materijala te betoniranje stropne ploče podruma (hodnici podruma), debljine 20cm u glatkoj oplati, betonom klase C30/37. Ploča se izvodi iznad postojećeg balkona. Ugradnju betona potrebno je izvesti sukladno Programu kontrole i kvalitete, u glatkoj oplati, uz obavezno pervibriranje sa završnim finim niveliranjem svježe ugrađenog betona, ali bez zaglađivanja betona. U međukatnu konstrukciju (ploču), prije betoniranja, potrebno je ugraditi  sve potrebne instalacije. Razred čvrstoće betona   C30/37. Razred izloženosti    XC3. Razred konzistencije    S3. Razred sadržaja klorida   Cl 0.2. Razred maksimalnog zrna agregata  Dmax16. Nakon ugradnje betona potrebno je obavezno njegovati beton sukladno Programu kontriole i kvalitete knjiga G2. Cijena stavke uključuje nabavu i dopremu na gradilište betona klase C30/37, spravljenog u betonari, te sav potreban osnovni i pomoćni materijal, te rad ljudi i strojeva pri ugradnji.</t>
  </si>
  <si>
    <t xml:space="preserve">Zatvaranje otvora u postojećim zidovima  gipskartonskim pločama. Obračun po m2 izvedenog zida. </t>
  </si>
  <si>
    <t xml:space="preserve">Dobava, izrada i montaža nosača antene na krovu.Obračun po komplet izvedenog nosača. </t>
  </si>
  <si>
    <r>
      <t>Dobava materijala i izvedba spuštenog stropa, na tipskoj stropnoj pocinčanoj potkonstrukciji od CD i UD profila, izvedbom između rebara: a) akustičnim pločama mehanički fiksirane za podlogu, špricane akustičkom žbuka klase zvučne apsorpcije min. A (~3 kg/m2) ili filc mineralne vune, ispuna elastično ovješene potkonstrukcija spuštenog stropa, akustičnim perforiranim pločama klase apsorpcije min. B (</t>
    </r>
    <r>
      <rPr>
        <sz val="10"/>
        <rFont val="Arial"/>
        <family val="2"/>
        <charset val="238"/>
      </rPr>
      <t>~</t>
    </r>
    <r>
      <rPr>
        <sz val="10"/>
        <rFont val="Arial Narrow"/>
        <family val="2"/>
        <charset val="238"/>
      </rPr>
      <t xml:space="preserve">700 kg/m3) ,svi spojevi bandažirani i pregletani u Q3 kvaliteti, obračun po m2 izvedenog stropa. Stavka u fizici MK1.2 - prostor hallova i većih predavaonica. </t>
    </r>
  </si>
  <si>
    <r>
      <t>Dobava materijala i izvedba spuštenog stropa, na tipskoj stropnoj pocinčanoj potkonstrukciji od CD i UD profila, izvedbom između rebara: a) akustičnim pločama mehanički fiksirane za podlogu, špricane akustičkom žbuka klase zvučne apsorpcije min. A (~3 kg/m2) ili filc mineralne vune, ispuna elastično ovješene potkonstrukcija spuštenog stropa, akustičnim perforiranim pločama klase apsorpcije min. B (</t>
    </r>
    <r>
      <rPr>
        <sz val="10"/>
        <rFont val="Arial"/>
        <family val="2"/>
        <charset val="238"/>
      </rPr>
      <t>~</t>
    </r>
    <r>
      <rPr>
        <sz val="10"/>
        <rFont val="Arial Narrow"/>
        <family val="2"/>
        <charset val="238"/>
      </rPr>
      <t xml:space="preserve">700 kg/m3) ,svi spojevi bandažirani i pregletani u Q3 kvaliteti, obračun po m2 izvedenog stropa. Stavka u fizici MK1 - prostor hallova i većih predavaonica. </t>
    </r>
  </si>
  <si>
    <t>Sprinkler ventilska stanica
- tip: mokri
- dimenzija: NO100
- certifikati: VdS
Cijeli komplet predmontiran u kompletu sa sprinkler ventilom NO100, leptir ventilom s indikacijom otvorenosti NO100 ispred i iznad sprinkler ventila, ventilom alarmnog zvona sa indikacijom otvorenosti, svom pripadajućom armaturom, manometrima, alarmnom tlačnom sklopkom
Proizvod: Tyco ili jednakovrijedno</t>
  </si>
  <si>
    <t xml:space="preserve">Alarmno zvono za sprinkler stanicu s atestom FM i hrvatskim atestom
Proizvod: Minimax ili jednakovrijedno </t>
  </si>
  <si>
    <r>
      <rPr>
        <sz val="11"/>
        <rFont val="Arial"/>
        <family val="2"/>
      </rPr>
      <t xml:space="preserve">Sprinkler  potopna pumpa  komplet s elektromotorom i postoljem     
Kao proizvod Willo tip:                                     </t>
    </r>
    <r>
      <rPr>
        <sz val="11"/>
        <rFont val="Arial CE"/>
        <charset val="238"/>
      </rPr>
      <t>K86 NU611-2/18-18; ; N=18 kW                                                                     s VdS atestom i hrvatskim atestom</t>
    </r>
  </si>
  <si>
    <t xml:space="preserve">Jockey pumpa, komplet s elektromotorom i postoljem, napajanje obrađeno u elektro dijelu  , tip  kao CV1-L.409-1/E/E/160;  1,1 kW. Kao proizvod:" WILLO " </t>
  </si>
  <si>
    <t>Blenda suhog sprinkler uređaja za automatsko nadopunjavanje zrakom - kuglasta slavina 3/4", holender DN20 i pločica s rupom f 1,5mm, i bakrenom cijevi (by-pass), kao proizvod MINIMAX</t>
  </si>
  <si>
    <t>EV Zasun
- nazivni pritisak: PN10
- sljedećih dimenzija:
- Komplet se sastoji od EV zasuna i mikrosklopke
- certifikati: VdS
Proizvod: Minimax ili jednakovrijedan</t>
  </si>
  <si>
    <t>Leptir ventil
- nazivni pritisak: PN10
- sljedećih dimenzija:
- Komplet se sastoji od leptir ventila i mikrosklopke
- certifikati: VdS
Proizvod: Minimax ili jednakovrijedan</t>
  </si>
  <si>
    <t>Hvatač nečistoća
- YSG utorni
- sljedećih dimenzija:
Proizvod: Minimax ili jednakovrijedno</t>
  </si>
  <si>
    <t xml:space="preserve">Mjerač protoka MECON Turbo Lux 3 s instrumentom,  prirubnički,  s atestom VdS i hrvatskim atestom     </t>
  </si>
  <si>
    <t>Dobava Sigma 8CP centrale, zajedno sa 2 baterije 7Ah</t>
  </si>
  <si>
    <t>Dobava termostata, raspon temperatura od -30C do +30C, tip A2000</t>
  </si>
  <si>
    <t>Dobava detektora vode, tip kao Menvier 1450 + sonda 1450/S</t>
  </si>
  <si>
    <t>Dobava plastičnog kućišta sa 4 modula, sa prozirnom prednjom stranom, tip kao Makel 63104</t>
  </si>
  <si>
    <t>Dobava sklopke s ključem, tip kao Schneider XALK 174, zajedno sa 2 uvodnice</t>
  </si>
  <si>
    <t>Dobava i montaža kabela PP-Y 3x1,5mm za napajanje Sigma 8CP centrale, napajanje 3 sonde u preljevnom spremniku, te 7 sklopki s ključem sa motorima za testiranje kontrolora protoka</t>
  </si>
  <si>
    <t>Sprinkler mlaznica spray stojeća, kromirana, 1/2" x 68°C (uklj 12 rezervnih mlaznica)
Proizvod TYCO, tip: TY-B, RTI &gt;80, K80 s VdS i hrvatskim atestom ili jednakovrijedno</t>
  </si>
  <si>
    <t>Sprinkler mlaznica FLAT spray stojeća, mesingana, 1/2" x 68°C (uklj 12 rezervnih mlaznica)
Proizvod TYCO, tip: TY-FRFS, K80 s VdS i hrvatskim atestom ili jednakovrijedno</t>
  </si>
  <si>
    <t>Sprinkler mlaznica spray viseća, kromirana, 1/2" x 68°C. (uklj 12 rezervnih mlaznica) Proizvod TYCO, tip: TY-FRB, fast response, K80 s VdS i hrvatskim atestom ili jednakovrijedno</t>
  </si>
  <si>
    <t>INTENZIVNI TIP SISTEMA ZELENOG KROVA - ETAŽA +2</t>
  </si>
  <si>
    <t xml:space="preserve">Nabava, doprema i ugradnja slojeva sistema intenzivnog zelenog krova. Stavka uključuje drenažno akumulacijske kadice visine 6 cm poput KEMPOR ZK60 (drenaža viška vode kroz otvore u kadicama), filterski geotekstil (SF 32) koji se zadiže vertikalno po cijeloj dubini supstrata na krovu. Drenažno-akumulacijske kadice se ne preklapaju, već se međusobno povezuju s već ugrađenim sistemom na njima. Geotekstil se preklapa s minimalo 20 cm preklopa. </t>
  </si>
  <si>
    <t>ISTOČNA FASADA ŽARDINJERE</t>
  </si>
  <si>
    <t>Nabava, doprema i postava drenažno-akumulacijskih kadica visine 6 cm poput KEMPOR ZK60 na dno žardinjera. Žardinjere dimenzija 260x60x35 cm.</t>
  </si>
  <si>
    <t>Nabava, doprema i postava drenažnog sloja visine 5 cm na dno žardinjere poput LIADRAIN granulacija 8/16 mm. Žardinjera dimenzije 1080x60x40 cm.</t>
  </si>
  <si>
    <t>RAD S BILJNIM MATERIJALOM</t>
  </si>
  <si>
    <t>Ponuđač mora prilikom predaje ponude za radove krajobraznog uređenja kontaktirati projektante/investitora te uz ponudu priložiti fotografije biljaka kako bi se osiguralo da sav biljni materijal zadovoljava uvijete iz projekta. Ponuđač radova mora osigurati potvrdu rezervacije biljaka iz rasadnika unutar mjesec dana od dobivanja posla, a prije početka izvedbe radova.</t>
  </si>
  <si>
    <t>a) ponuđač nikako ne smije u ponudi izmijeniti navedenu biljnu vrstu, veličinu biljke, opisanu kvalitetu, veličinu kontejnera;</t>
  </si>
  <si>
    <t>b) ukoliko ponuđač ne može ponuditi navedenu biljnu vrstu određene veličine u navedenom kontejneru (sve prema opisu iz stavki troškovnika), mora specificirati točno što nudi u zamjenu i tražiti odobrenje projektanta/investitora.</t>
  </si>
  <si>
    <t>c) sav biljni materijal mora biti izuzetno kvalitetan, školovan, kompaktnog gustog habitusa, s potpuno proraštenim kontejnerom.</t>
  </si>
  <si>
    <t>d) sav biljni materijal mora imati potvrdu od rasadnika/uzgajivača da je dobrog zdravstvenog stanja odnosno bez bolesti/nametnika</t>
  </si>
  <si>
    <t>Sadnja drveća - iskop jame veličine 100x100x80 cm., u posebni supstrat za intenzivne zelene krovove, sadnja sadnice na etaži +2. Jednokratno zalijevanje. Sve postavno bez sadnice i supstrata. Napomena: potrebna je sadnja uz pomoc mehanizacije/krana. Težina pojedinačnog stabla iznosi oko 300 kila i visine od 400 do 500 cm.</t>
  </si>
  <si>
    <t xml:space="preserve">Učvršćivanje stabla sidrenjem - nabava i doprema na mjesto ugradnje sidra za sidrenje 2 stabla tip RF1PDMAN (po stablu: 3x sidro - betonski element, 1x zatezač i 3x zaštitne mreže za korijenovu balu, 5 metara pocinčane žice debljine 4 mm). Stavka uključuje sve potrebne materijale. Izvodi se prema detalju iz projekta (vidi prilog s detaljem sidrenja). </t>
  </si>
  <si>
    <t xml:space="preserve">Sidrenje stabla. Postava sidra, zaštitne mreže za zaštitu korijenove bale te zatezanje pocinčanih žica zatezačima. </t>
  </si>
  <si>
    <t>NABAVA I DOPREMA BILJNOG MATERIJALA</t>
  </si>
  <si>
    <t>STABLA</t>
  </si>
  <si>
    <t>Parrotia persica</t>
  </si>
  <si>
    <t>kontejnirana sadnica, simetrične i pravilne krošnje, opseg debla 25-30 cm, promjer krošnje 200 cm, ukupna visina stabla 400-500 cm</t>
  </si>
  <si>
    <t>PENJAČICE</t>
  </si>
  <si>
    <t>Lonicera periclymenum</t>
  </si>
  <si>
    <t>kontejnirana sadnica 3 lit, 3-5 glavnih izboja visine 180/200 cm</t>
  </si>
  <si>
    <t>Clematis montana</t>
  </si>
  <si>
    <t>kontejnirana sadnica 3 lit, 3-5 glavnih izboja visine 150/180 cm</t>
  </si>
  <si>
    <t>Clematis montana 'Rubens'</t>
  </si>
  <si>
    <t>Lonicera japonica 'Halliana'</t>
  </si>
  <si>
    <t>Lonicera x heckrottii</t>
  </si>
  <si>
    <t>Lonicera x heckrottii 'Goldflame'</t>
  </si>
  <si>
    <t>Wisteria floribunda</t>
  </si>
  <si>
    <t>SISTEM AUTOMATSKOG NAVODNJAVANJA</t>
  </si>
  <si>
    <r>
      <t xml:space="preserve">Nabava, doprema i postava supstrata za intenzivni zeleni krov granulacije 1 do 16 mm poput HUMOGREEN H-6P20. </t>
    </r>
    <r>
      <rPr>
        <u/>
        <sz val="10"/>
        <color theme="1"/>
        <rFont val="Arial Narrow"/>
        <family val="2"/>
      </rPr>
      <t>U stavku nije uračunato slijeganje koje je 20 do 25% ovisno o tipu/proizvođaču supstrata.</t>
    </r>
    <r>
      <rPr>
        <sz val="10"/>
        <color theme="1"/>
        <rFont val="Arial Narrow"/>
        <family val="2"/>
      </rPr>
      <t xml:space="preserve"> Faktor slijeganja potrebno uračunati prilikom odabira supstrata. Za ugrađeni supstrat je potrebno priložiti tehnički list. Obračun nasipa dubine supstrata u slegnutom stanju, prema projektu.</t>
    </r>
  </si>
  <si>
    <r>
      <t xml:space="preserve">Nabava, doprema i postava granulata vulkanskog porijekla granulacije 8/16 mm </t>
    </r>
    <r>
      <rPr>
        <i/>
        <sz val="10"/>
        <rFont val="Arial Narrow"/>
        <family val="2"/>
      </rPr>
      <t>(kao LIADRAIN, alternativa - nabava, doprema i postava riječnog pranog šljunka granulacije 16/32 mm)</t>
    </r>
    <r>
      <rPr>
        <sz val="10"/>
        <rFont val="Arial Narrow"/>
        <family val="2"/>
      </rPr>
      <t xml:space="preserve"> kao drenažni sloj uz rubove zelenog krova širine 30 cm u sloju visine 30 cm, a sve prema projektu (ukupna površina drenažne pasice iznosi 8,85 m²).</t>
    </r>
  </si>
  <si>
    <r>
      <t xml:space="preserve">Nabava, doprema i postava filterskog geotekstila 110 g/m² </t>
    </r>
    <r>
      <rPr>
        <i/>
        <sz val="10"/>
        <rFont val="Arial Narrow"/>
        <family val="2"/>
      </rPr>
      <t>(SF 32)</t>
    </r>
    <r>
      <rPr>
        <sz val="10"/>
        <rFont val="Arial Narrow"/>
        <family val="2"/>
      </rPr>
      <t xml:space="preserve"> za razdjeljivanje lomljenog agregata i posebnog supstrata za krovne vrtove. Geotekstil se postavlja s minimalno 20 cm preklopa i vertikalnim zadizanjem rubova u visini od 7 cm je iznad predviđene završne kote.</t>
    </r>
  </si>
  <si>
    <r>
      <t xml:space="preserve">Nabava, doprema i postava filterskog geotekstila 110 g/m² </t>
    </r>
    <r>
      <rPr>
        <i/>
        <sz val="10"/>
        <rFont val="Arial Narrow"/>
        <family val="2"/>
      </rPr>
      <t>(SF 32)</t>
    </r>
    <r>
      <rPr>
        <sz val="10"/>
        <rFont val="Arial Narrow"/>
        <family val="2"/>
      </rPr>
      <t xml:space="preserve"> za razdjeljivanje posebnog supstrata za krovne vrtove i drenažno-akumulacijskih kadica. Geotekstil se postavlja s minimalno 20 cm preklopa i vertikalnim zadizanjem rubova u visini od 7 cm je iznad predviđene završne kote. Predviđeno je 5,5 m² po žardinjri. Ukupan broj žardinjera je 24 komada.</t>
    </r>
  </si>
  <si>
    <r>
      <t xml:space="preserve">Nabava, doprema i postava supstrata za intenzivni zeleni krov granulacije 1 do 16 mm, poput HUMOGREEN H-6P20, u sloju od 50 cm u slegnutom sloju. </t>
    </r>
    <r>
      <rPr>
        <u/>
        <sz val="10"/>
        <color theme="1"/>
        <rFont val="Arial Narrow"/>
        <family val="2"/>
      </rPr>
      <t>U stavku nije uračunato slijeganje koje je 20 do 25% ovisno o tipu/proizvođaču supstrata.</t>
    </r>
    <r>
      <rPr>
        <sz val="10"/>
        <color theme="1"/>
        <rFont val="Arial Narrow"/>
        <family val="2"/>
      </rPr>
      <t xml:space="preserve"> Moguća doprema supstrata isključivo u vrećama do 50 litara. Faktor slijeganja potrebno uračunati prilikom odabira supstrata. Za ugrađeni supstrat je potrebno priložiti tehnički list. Obračun nasipa dubine supstrata u slegnutom stanju, prema projektu.</t>
    </r>
  </si>
  <si>
    <t xml:space="preserve">Nabava, doprema i postava filterskog geotekstila 110 g/m² (SF 32) za razdjeljivanje posebnog supstrata za krovne vrtove i drenažnog sloja. Geotekstil se postavlja s minimalno 20 cm preklopa i vertikalnim zadizanjem rubova u visini od 7 cm je iznad predviđene završne kote. </t>
  </si>
  <si>
    <t>Nabava, doprema i postava supstrata za intenzivni zeleni krov granulacije 1 do 16 mm, poput HUMOGREEN H-6P20, 50 cm dubine u slegnutom stanju. U stavku nije uračunato slijeganje koje je 20 do 25% ovisno o tipu/proizvođaču supstrata. Moguća doprema supstrata isključivo u vrećama do 50 litara. Faktor slijeganja uračunati prilikom odabira supstrata. Za ugrađeni supstrat je potrebno priložiti tehnički list. Obračun nasipa dubine supstrata u slegnutom stanju, prema projektu.</t>
  </si>
  <si>
    <t>Postava travnog tepiha - nabava, doprema i postava travnog tepiha nakon finog planranja površine na krovu etaže +2 i postavljenog sistema navodnjavanja. Stavka uključuje valjanje travnog tepiha, uključivo sa prvim otkosom.</t>
  </si>
  <si>
    <t>KONSTRUKCIJA NA JUŽNOJ STRANI PRIZEMLJA</t>
  </si>
  <si>
    <t>Sadnja penjačica - iskop jame veličine 30x30 dubine 25 cm u žardinjerama na istočnoj i južnoj fasadi i sadnja u poseban supstrat za inetnzivne zelene krovove. Po sadnj je potrebno razvezati pojedinačne grane te ih povezati za inox konstrukciju.</t>
  </si>
  <si>
    <t>Dobava i postava stalka za bicikle s mogućnošću obostranog parkiranja. Elegantno dizajniran, kvalitetan stalak koji je otporan na vremenske uvjete. Stalak je izrađen od čelika, ima trajnu površinu i izvrsnu zaštitu od korozije. Namijenjen je za pričvršćenje u pod, može se koristiti s obje strane te omogućuje jednostavno parkiranje bicikala sa širokim volanom i sprječava ih da zaglave jedan za drugoga.</t>
  </si>
  <si>
    <t>Prihvatljivi troškovi</t>
  </si>
  <si>
    <t>Neprihvatljivi troškovi</t>
  </si>
  <si>
    <t>Rn.br.</t>
  </si>
  <si>
    <t>JM</t>
  </si>
  <si>
    <t>JC</t>
  </si>
  <si>
    <t>UC</t>
  </si>
  <si>
    <t>UKUPNI TROŠKOVNIK</t>
  </si>
  <si>
    <t>22.1.</t>
  </si>
  <si>
    <t>23.1.</t>
  </si>
  <si>
    <t>23.2.</t>
  </si>
  <si>
    <t>23.3.</t>
  </si>
  <si>
    <t>SPRINKLER VENTILSKA STANICA UKUPNO:</t>
  </si>
  <si>
    <t>PRIHVATLJIVI TROŠKOVI</t>
  </si>
  <si>
    <t>NEPRIHVATLJIVI TROŠKOVI</t>
  </si>
  <si>
    <t>N ukupno = 22.15 kW / 380-415 V, 3F, 50 Hz</t>
  </si>
  <si>
    <t>24.3.</t>
  </si>
  <si>
    <t>24.4.</t>
  </si>
  <si>
    <t>24.5.</t>
  </si>
  <si>
    <t>25.1.</t>
  </si>
  <si>
    <t>25.2.</t>
  </si>
  <si>
    <t>Dobava, prijenos i ugradba materijala za pričvršćenje i zavješenje cjevovoda, dvostruke i jednostruke obujmice, perforirana traka, vijci, matice, tipli i dr. Obračun po komadu komplet ugrađenog materijala sa svom opremom.</t>
  </si>
  <si>
    <t>Funkcionalno ispitivanje  hidrantske mreže, te pribavljanje atesta o zadovoljavanju protupožarnih propisa. Obračun po komadu komplet ispitane instalacije.</t>
  </si>
  <si>
    <t>Kvalitetno ispitivanje voda nakon montaže kompletne opreme (Zavod za zaštitu zdravlja) i izdavanje atesta o kvaliteti. Obračun po komadu komplet ispitane vode nakon montaže opreme.</t>
  </si>
  <si>
    <t>Dobava, prijenos i ugradba materijala za pričvršćenje i zavješenje cijevi kanalizacije, obujmice, vijci, matice i dr. Obračun po komadu komplet ugrađenog materijala sa svom opremom.</t>
  </si>
  <si>
    <t>Iskolčenje i lociranje točne trase postojećih instalacija unutar obuhvata radova vodovoda i kanalizacije kako nebi došlo do oštećenja istih. Zaštita oredmetnih instalacija za vrijeme i nakon izvođenja radova a sve prema pravilima vlasnika instalacija. U stavku je uračunat sav rad i sav potreban materijal. Obračun po komadu komplet zaštićenih instalacija.</t>
  </si>
  <si>
    <t>Svi vidljivi dijelovi bravarije moraju biti prethodno pocinčani, a zatim završno bojani alkidnim naličem za bolju obradu, što uključuje: čišćenje od rđe, po potrebi; ličenje očišćenih mjesta antikorozivnim naličem u 2 premaza; kitanje pukotina i rupica odgovarajućim kitom; ličenje alkidnom bojom u 2 premaza; ličenje alkidnom lak bojom.</t>
  </si>
  <si>
    <t>Prije početka izvedbe radova izvoditelj je dužan projektantu predočiti uzorke materijala i boja te odgovarajuće tehnološke detalje spajanja materijala i okova. Tek po izboru i odobrenju projektanta može se otpočeti sa radovima na tako odabran način. Gore navedeno neće se posebno platiti već predstavlja trošak i obvezu izvoditelja i ulazi u jediničnu cijenu izvedbe radova.</t>
  </si>
  <si>
    <t>Vrata za koje je tako određeno izvedena su sa dovratnikom furniranim prvoklasnim furnirom, te završno ličeni bezbojnim lazurnim lak naličem  za unutarnju stolariju vrlo dobre kvalitete. Ličenje izvesti u tri premaza, sa dodatkom laka u završni sloj, uključivo sve potrebne prethodne radnje i pripreme podloge za ličenje.</t>
  </si>
  <si>
    <t>Tamo gdje na fasadi dolazi puni dio stijene, isto treba izvesti termoizoliranim panelom, obostrane obloge punim glatkim alu limom, završne obrade vidljive plohe eloksaža ili plastificiranje. Ispuna panela izvodi se odgovarajućom toplinskom izolacijom, u debljini po proračunu i detalju proizvoditelja i u skladu s fizikom zgrade.</t>
  </si>
  <si>
    <r>
      <t xml:space="preserve">Svi ugrađeni profili moraju se </t>
    </r>
    <r>
      <rPr>
        <b/>
        <i/>
        <sz val="10"/>
        <rFont val="Calibri"/>
        <family val="2"/>
        <charset val="238"/>
      </rPr>
      <t>obvezno izvesti s prekinutim toplinskim mostom i prema fizici zgrade</t>
    </r>
    <r>
      <rPr>
        <i/>
        <sz val="10"/>
        <rFont val="Calibri"/>
        <family val="2"/>
        <charset val="238"/>
      </rPr>
      <t>. Svi termički zahtjevi na fasadnim elementima moraju se ispuniti tako da zadovoljavaju traženu toplinsku izolaciju u skladu s važećim normama.</t>
    </r>
  </si>
  <si>
    <t>Prilikom izvođenja radova izvoditelj se mora striktno pridržavati usvojenih i od strane projektanta prihvaćenih materijala i ovjerenih detalja. Izrada dodatnih detalja neće se posebno platiti već predstavlja trošak i obvezu izvoditelja.</t>
  </si>
  <si>
    <t>Prije početka izvedbe izvoditelj je dužan dostaviti projektantu na pregled i izbor uzorke materijala uključujući i odabir biološkog materijala za zelene fasade i krov i tek po izboru i odobrenju projektanta može otpočeti s radovima. Ukoliko se ugrade materijali koje projektant nije odobrio ili u neodgovarajućoj kvaliteti radovi će se morati ponoviti u traženoj kvaliteti i izboru uz prethodno uklanjanje neispravnih radova. Izrada detalja neće se posebno platiti već predstavlja trošak i obvezu izvoditelja.</t>
  </si>
  <si>
    <t>Unutarnja DVM S hidroboks jedinica za pripremu hladne ili tople vode za krug grijanja/hlađenje i/ili pripremu PTV-a. Uređaj se nalazi se nalazi u unutrašnjosti kompaktnog kućišta i namijenjen je za unutarnju ugradnju. Sustav je moguće upravljati preko centralnog upravljanja.</t>
  </si>
  <si>
    <t>Bešavna čelična cijev toplinski izolirana mineralnom vunom debljine 19 mm i obložena Al limom uz prethodno čišćenje i i ličenje cijevi s dva sloja temeljne boje. Izolacija mora biti klase B1 prema DIN 4102.ili jednakovrijednoj normi, za razvod tople/hladne vode prema DIN 2448 ili jednakovrijednoj normi uključivo parnu branu oko cijevi, sav materijal potreban za montažu kao što je materijal za spajanje, brtvljenje, pričvršćivanje i zavješenje, cijevni odresci fazonski komadi i sl.</t>
  </si>
  <si>
    <t>Izolirani bakreni spojni elementi MXJ za razvod medija R-410A za plinsku i tekuću fazu, uključivo redukcije (2 komada po kompletu: plinska + tekuća faza), tip:</t>
  </si>
  <si>
    <t>Toplinska učinkovitost izražena usukladno EN308 %, 86.6 ili jednakovrijednoj normi</t>
  </si>
  <si>
    <t>Kompaktna klima komora oznake u projektu KK-3 sa integriranom dizalicom topline za grijanje i hlađenje i visoko učinkovitim rotacijskim rekuperatorom topline, predviđena za unutarnju ugradnju. Kućište izrađeno iz izolacijskih panela iz mineralne vune, paneli izrađeni iz AlZn. Klima komora se sastoji od filtera dovodnog i odvodnog zraka, EC ventilatora, prigušivača buke, elektromotornih žaluzina, postolja visine 270 mm, dizalice topline sa kondenzatorom / isparivačem, kompresorom kao i plug&amp;play sustavom automatske regulacije unutar sekcija klima komore. U automatsku regulaciju je uključen inovativni napredni sustav brzog odleđivanja u zimskom periodu. Komora je tvornički testirana i isporučuje se potpuno pripremljena za uporabu uključivo sustav automatske regulacije.</t>
  </si>
  <si>
    <t xml:space="preserve">Kompaktna klima komora-oznake u projektu KK-4, predviđen podnu vertikalnu ugradnju, a sastoji se od toplinski izoliranog kućišta (Zn RAL 7040(C4)/Zn), debljina izolacije 45.5 mm iz poliuretanske pjene, visokoučinkovitog protusmjernog izmjenjivača topline, EC motorima direktno pogonjemih ventilatora, integriranog elektrogrijača, filtera na strani dovodnog i odvodnog zraka, elektropredgrijača, grijač/hladnjaka, fleksibilnih spojevima i žaluzina na svježem i otpadnom zraku. </t>
  </si>
  <si>
    <t>iz mineralne vune klasa zapaljivosti prema A1 (EN 13501) ili jednakovrijednoj normi.</t>
  </si>
  <si>
    <t>Izolacija kanala koji idu iz klima komora i u klima komore prema distributerima, izvesti toplinskom izolacijom  debljine 20mm i 50mm, kvalitete prema DIN 4102 - dio 1 / klasifikacija B1 (N.N. Broj 69/97) ili jednakovrijednoj normi. Materijal izolacije mora imati parnu branu i slijedeće termodinamičke karakteristike: toplinska vodljivost kod 0°C (W/m°C) = 0,036,  temperaturno područje primjene (-200) -40 do 105°C. Materijal se isporučuje u pločama i rolama. Stavka uključuje sav potreban materijal za izvođenje izolacije prema propisanim uvjetima.</t>
  </si>
  <si>
    <t>Dobava, montaža i spajanje upravljačke tipkovnice s nizom tipki u dvostrukom stupcu. Crne tipke s bijelim tekstom i pozadinskim osvjetljenjem. Sve tipke se mogu potpuno programirati za pojedinačne radnje ili kontrolne sekvence. Ugradnja upravljačke tipkovnice u standardne podžbukne kutije. Napajanje 12-18 VDC sa iCanBUS. Mogućnost izrade natpisne pločice po narudžbi. Pohrana podataka u flash memoriji koja se može ponovo puniti preko iCAN mreže. Proizveden i dizajniran prema ISO9001:2015 standardu ili jednakovrijednom. Napajanje 12Vdc direktno sa sabirnice. Sa svim potrebnim priborom, priključnim materijalom i elementima.</t>
  </si>
  <si>
    <t>Tehničke karakteristike:
- Upravljačka tipkovnica s nizom tipki u dvostrukom stupcu
- Tipke se mogu programirati za pojedinačne radnje ili kontrolne sekvence
- Tipke sa pozadinskim osvjetljenjem
- Flash memorija koja se može puniti preko iCAN mreže
- Proizveden i dizajniran prema ISO9001:2015 standardu ili jednakovrijednom
- Napajanje 12V DC direktno sa sabirnice</t>
  </si>
  <si>
    <t>Dobava, montaža i spajanje upravljačke tipkovnice s nizom tipki u dvostrukom stupcu. Crne tipke s bijelim tekstom i pozadinskim osvjetljenjem. Sve tipke se mogu potpuno programirati za pojedinačne radnje ili kontrolne sekvence. Ugradnja upravljačke tipkovnice u standardne podžbukne kutije. Napajanje 12-18 VDC sa iCanBUS. Mogućnost izrade natpisne pločice po narudžbi. Pohrana podataka u flash memoriji koja se može ponovo puniti preko iCAN mreže. Proizveden i dizajniran prema ISO9001:2015 standardu  ili jednakovrijednom. Napajanje 12Vdc direktno sa sabirnice. Sa svim potrebnim priborom, priključnim materijalom i elementima.</t>
  </si>
  <si>
    <t>Dobava, postava i spajanje komunikacijskog ormara za ugradnju telekomunikacijske i informatičke opreme, oznake "+KO-S", samostojeći komunikacijski ormar sa staklenim prednjim vratima i bravicom, s ventilacijskim prorezima i otvorima za ulaz kabela, s odvojivim bočnim stranicama i otvorima za ugradnju ventilatora u podu i stropu, 19” prednjim nosačima za montažu opreme prema normi IEC 60297 ili jednakovrijedne, s priborom za uzemljenje svih metalnih dijelova na zajedničku sabirnicu, kompletom vijaka, podloški i matica, te sljedećom opremom:</t>
  </si>
  <si>
    <t>Dobava, postava i spajanje komunikacijskog ormara za ugradnju telekomunikacijske i informatičke opreme, oznake "+KO-P1", samostojeći komunikacijski ormar sa staklenim prednjim vratima i bravicom, s ventilacijskim prorezima i otvorima za ulaz kabela, s odvojivim bočnim stranicama i otvorima za ugradnju ventilatora u podu i stropu, 19” prednjim nosačima za montažu opreme prema normi IEC 60297 ili jednakovrijedne, s priborom za uzemljenje svih metalnih dijelova na zajedničku sabirnicu, kompletom vijaka, podloški i matica, te sljedećom opremom:</t>
  </si>
  <si>
    <t>Dobava, postava i spajanje komunikacijskog ormara za ugradnju telekomunikacijske i informatičke opreme, oznake "+KO-P2", samostojeći komunikacijski ormar sa staklenim prednjim vratima i bravicom, s ventilacijskim prorezima i otvorima za ulaz kabela, s odvojivim bočnim stranicama i otvorima za ugradnju ventilatora u podu i stropu, 19” prednjim nosačima za montažu opreme prema normi IEC 60297 ili jednakovrijedne, s priborom za uzemljenje svih metalnih dijelova na zajedničku sabirnicu, kompletom vijaka, podloški i matica, te sljedećom opremom:</t>
  </si>
  <si>
    <t>Dobava, postava i spajanje komunikacijskog ormara za ugradnju telekomunikacijske i informatičke opreme, oznake "+KO-I1", samostojeći komunikacijski ormar sa staklenim prednjim vratima i bravicom, s ventilacijskim prorezima i otvorima za ulaz kabela, s odvojivim bočnim stranicama i otvorima za ugradnju ventilatora u podu i stropu, 19” prednjim nosačima za montažu opreme prema normi IEC 60297 ili jednakovrijedne, s priborom za uzemljenje svih metalnih dijelova na zajedničku sabirnicu, kompletom vijaka, podloški i matica, te sljedećom opremom:</t>
  </si>
  <si>
    <t>Dobava, postava i spajanje komunikacijskog ormara za ugradnju telekomunikacijske i informatičke opreme, oznake "+KO-I2", samostojeći komunikacijski ormar sa staklenim prednjim vratima i bravicom, s ventilacijskim prorezima i otvorima za ulaz kabela, s odvojivim bočnim stranicama i otvorima za ugradnju ventilatora u podu i stropu, 19” prednjim nosačima za montažu opreme prema normi IEC 60297 ili jednakovrijedne, s priborom za uzemljenje svih metalnih dijelova na zajedničku sabirnicu, kompletom vijaka, podloški i matica, te sljedećom opremom:</t>
  </si>
  <si>
    <t>Dobava, postava i spajanje zidnog komunikacijskog ormara za ugradnju telekomunikacijske i informatičke opreme, oznake "+KO-0.1", zidni komunikacijski ormar DS 600x770x395, 19", 15U, sa staklenim prednjim vratima s ručkom i bravicom, s ventilacijskim prorezima i otvorima za ulaz kabela, 19” prednjim i stražnjim montažnim okvirom za montažu opreme prema normi IEC 60297 ili jednakovrijedne, s priborom za uzemljenje svih metalnih dijelova na zajedničku sabirnicu, s nožicama za niveliranje, s kompletom vijaka, podloški i matica, te sljedećom opremom:</t>
  </si>
  <si>
    <t>Dobava, postava i spajanje zidnog komunikacijskog ormara za ugradnju telekomunikacijske i informatičke opreme, oznake "+KO-0.2", zidni komunikacijski ormar DS 600x770x395, 19", 15U, sa staklenim prednjim vratima s ručkom i bravicom, s ventilacijskim prorezima i otvorima za ulaz kabela, 19” prednjim i stražnjim montažnim okvirom za montažu opreme prema normi IEC 60297 ili jednakovrijedne, s priborom za uzemljenje svih metalnih dijelova na zajedničku sabirnicu, s nožicama za niveliranje, s kompletom vijaka, podloški i matica, te sljedećom opremom:</t>
  </si>
  <si>
    <t>Dobava, postava i spajanje komunikacijskog ormara za ugradnju telekomunikacijske i informatičke opreme, oznake "+KO-1", samostojeći komunikacijski ormarsa staklenim prednjim vratima i bravicom, s ventilacijskim prorezima i otvorima za ulaz kabela, s odvojivim bočnim stranicama i otvorima za ugradnju ventilatora u podu i stropu, 19” prednjim nosačima za montažu opreme prema normi IEC 60297 ili jednakovrijedne, s priborom za uzemljenje svih metalnih dijelova na zajedničku sabirnicu, kompletom vijaka, podloški i matica, te sljedećom opremom:</t>
  </si>
  <si>
    <t>Dobava, postava i spajanje komunikacijskog ormara za ugradnju telekomunikacijske i informatičke opreme, oznake "+KO-2", samostojeći komunikacijski ormarsa staklenim prednjim vratima i bravicom, s ventilacijskim prorezima i otvorima za ulaz kabela, s odvojivim bočnim stranicama i otvorima za ugradnju ventilatora u podu i stropu, 19” prednjim nosačima za montažu opreme prema normi IEC 60297 ili jednakovrijedne, s priborom za uzemljenje svih metalnih dijelova na zajedničku sabirnicu, kompletom vijaka, podloški i matica, te sljedećom opremom:</t>
  </si>
  <si>
    <t>Dobava, postava i spajanje komunikacijskog ormara za ugradnju telekomunikacijske i informatičke opreme, oznake "+KO-3", samostojeći komunikacijski ormar sa staklenim prednjim vratima i bravicom, s ventilacijskim prorezima i otvorima za ulaz kabela, s odvojivim bočnim stranicama i otvorima za ugradnju ventilatora u podu i stropu, 19” prednjim nosačima za montažu opreme prema normi IEC 60297 ili jednakovrijedne, s priborom za uzemljenje svih metalnih dijelova na zajedničku sabirnicu, kompletom vijaka, podloški i matica, te sljedećom opremom:</t>
  </si>
  <si>
    <t>Dobava, postava i spajanje komunikacijskog ormara za ugradnju telekomunikacijske i informatičke opreme, oznake "+KO-4", samostojeći komunikacijski ormar sa staklenim prednjim vratima i bravicom, s ventilacijskim prorezima i otvorima za ulaz kabela, s odvojivim bočnim stranicama i otvorima za ugradnju ventilatora u podu i stropu, 19” prednjim nosačima za montažu opreme prema normi IEC 60297 ili jednakovrijedne, s priborom za uzemljenje svih metalnih dijelova na zajedničku sabirnicu, kompletom vijaka, podloški i matica, te sljedećom opremom:</t>
  </si>
  <si>
    <t>Dobava, postava i spajanje komunikacijskog ormara za ugradnju telekomunikacijske i informatičke opreme, oznake "+KO-5", samostojeći komunikacijski ormar sa staklenim prednjim vratima i bravicom, s ventilacijskim prorezima i otvorima za ulaz kabela, s odvojivim bočnim stranicama i otvorima za ugradnju ventilatora u podu i stropu, 19” prednjim nosačima za montažu opreme prema normi IEC 60297 ili jednakovrijedne, s priborom za uzemljenje svih metalnih dijelova na zajedničku sabirnicu, kompletom vijaka, podloški i matica, te sljedećom opremom:</t>
  </si>
  <si>
    <t>Dobava, montaža i spajanje LNB nosač s nastavkom za dodatni LNB, 6°, prilagođen za Astra + HotBird (Eutelsat) ili jednakovrijedne, aluminjski</t>
  </si>
  <si>
    <t xml:space="preserve"> - Monkristalna izvedba
 - Garancija: 15 godina na proizvod, 90% izlazne snage u 12 godina, a 80% u 25 godina
 - Certifikati: IEC 61215 i IEC 61730 - 1 ili jednakovrijedni, IEC 61730 - 2 ili jednakovrijedni, - IEC EN 61701:2011 ili jednakovrijedni, IEC EN 62716 ili jednakovrijedni,
 - IEC 62804 ili jednakovrijedni - Zadovoljava PID test
Električne karakteristike:
 - Izvedba: monokristalni
 - Vršna snaga (Pmpp): 330 (-0/+4,9) ± 2% W
 - Struja kratkog spoja (Isc): 10,3 ± 2% A
 - Napon praznog hoda (Uoc): 40,5 ± 2% V 
 - Nazivna struja (Impp): 9,74 ± 2% A
 - Nazivni napon (Umpp): 33,88 ± 2% V
 - Stupanj efikasnosti modula: 18,63% 
 - Radna temperatura: -40 do 85 °C
 - Broj ćelija: 60
Mehaničke karakteristike:
 - Dimenzije u mm: 1660x1000x35 ± 2%
 - Težina: 18,7 ± 2% kg</t>
  </si>
  <si>
    <r>
      <rPr>
        <b/>
        <sz val="10"/>
        <rFont val="Arial"/>
        <family val="2"/>
        <charset val="238"/>
      </rPr>
      <t>Ulazne veličine:</t>
    </r>
    <r>
      <rPr>
        <sz val="10"/>
        <rFont val="Arial"/>
        <family val="2"/>
        <charset val="238"/>
      </rPr>
      <t xml:space="preserve">
Prenaponska zaštita: DA
Nadziranje kvara uzemljenja: DA
Zaštita zamjene polova: DA
</t>
    </r>
    <r>
      <rPr>
        <b/>
        <sz val="10"/>
        <rFont val="Arial"/>
        <family val="2"/>
        <charset val="238"/>
      </rPr>
      <t>Izlazne veličine:</t>
    </r>
    <r>
      <rPr>
        <sz val="10"/>
        <rFont val="Arial"/>
        <family val="2"/>
        <charset val="238"/>
      </rPr>
      <t xml:space="preserve">
Maksimalna AC snaga (PAC, MAX): 15 ± 2% kW
Struja (IAC,NOM): 20,0 ± 2% A
Radno područje, napon mreže (UAC): 400 V
</t>
    </r>
    <r>
      <rPr>
        <b/>
        <sz val="10"/>
        <rFont val="Arial"/>
        <family val="2"/>
        <charset val="238"/>
      </rPr>
      <t xml:space="preserve">Stupanj korisnog djelovanja: </t>
    </r>
    <r>
      <rPr>
        <sz val="10"/>
        <rFont val="Arial"/>
        <family val="2"/>
        <charset val="238"/>
      </rPr>
      <t xml:space="preserve">
Maksimalni stupanj korisnosti: 97,8%
Europski stupanj korisnosti: 97,2%
</t>
    </r>
    <r>
      <rPr>
        <b/>
        <sz val="10"/>
        <rFont val="Arial"/>
        <family val="2"/>
        <charset val="238"/>
      </rPr>
      <t>Mehaničke veličine:</t>
    </r>
    <r>
      <rPr>
        <sz val="10"/>
        <rFont val="Arial"/>
        <family val="2"/>
        <charset val="238"/>
      </rPr>
      <t xml:space="preserve">
Dimenzije: 716 x 645 x 224 ± 2% mm
</t>
    </r>
    <r>
      <rPr>
        <b/>
        <sz val="10"/>
        <rFont val="Arial"/>
        <family val="2"/>
        <charset val="238"/>
      </rPr>
      <t>Certifikati:</t>
    </r>
    <r>
      <rPr>
        <sz val="10"/>
        <rFont val="Arial"/>
        <family val="2"/>
        <charset val="238"/>
      </rPr>
      <t xml:space="preserve"> (EN 62109-1, EN 62109-2, AS/NZS3100, EN 61000-6-2, EN 61000-6-3, EN 61000-3-2, EN 61000-3-3) ili jednakovrijedni
</t>
    </r>
    <r>
      <rPr>
        <b/>
        <sz val="10"/>
        <rFont val="Arial"/>
        <family val="2"/>
        <charset val="238"/>
      </rPr>
      <t>Mrežni standardi:</t>
    </r>
    <r>
      <rPr>
        <sz val="10"/>
        <rFont val="Arial"/>
        <family val="2"/>
        <charset val="238"/>
      </rPr>
      <t xml:space="preserve"> (CEI 0-21, CEI 0-16, DIN V VDE V 0126-1-1, VDE-AR-N 4105, G83/2, G59/3, RD 1699, RD 413, NRS-097-2-1, AS 4777, IEC 61727, IEC 62116, VFR 2014) ili jednakovrijedni
</t>
    </r>
    <r>
      <rPr>
        <b/>
        <sz val="10"/>
        <rFont val="Arial"/>
        <family val="2"/>
        <charset val="238"/>
      </rPr>
      <t xml:space="preserve">Jamstvo: </t>
    </r>
    <r>
      <rPr>
        <sz val="10"/>
        <rFont val="Arial"/>
        <family val="2"/>
        <charset val="238"/>
      </rPr>
      <t>10 godina</t>
    </r>
  </si>
  <si>
    <r>
      <rPr>
        <b/>
        <sz val="10"/>
        <rFont val="Arial"/>
        <family val="2"/>
        <charset val="238"/>
      </rPr>
      <t>Ulazne veličine:</t>
    </r>
    <r>
      <rPr>
        <sz val="10"/>
        <rFont val="Arial"/>
        <family val="2"/>
        <charset val="238"/>
      </rPr>
      <t xml:space="preserve">
Prenaponska zaštita: DA
Nadziranje kvara uzemljenja: DA
Zaštita zamjene polova: DA
</t>
    </r>
    <r>
      <rPr>
        <b/>
        <sz val="10"/>
        <rFont val="Arial"/>
        <family val="2"/>
        <charset val="238"/>
      </rPr>
      <t>Izlazne veličine:</t>
    </r>
    <r>
      <rPr>
        <sz val="10"/>
        <rFont val="Arial"/>
        <family val="2"/>
        <charset val="238"/>
      </rPr>
      <t xml:space="preserve">
Maksimalna AC snaga (PAC, MAX): 10 ± 2% kW
Struja (IAC,NOM): 15,5 ± 2% A
Radno područje, napon mreže (UAC): 400 V
</t>
    </r>
    <r>
      <rPr>
        <b/>
        <sz val="10"/>
        <rFont val="Arial"/>
        <family val="2"/>
        <charset val="238"/>
      </rPr>
      <t xml:space="preserve">Stupanj korisnog djelovanja: </t>
    </r>
    <r>
      <rPr>
        <sz val="10"/>
        <rFont val="Arial"/>
        <family val="2"/>
        <charset val="238"/>
      </rPr>
      <t xml:space="preserve">
Maksimalni stupanj korisnosti: 98,5%
Europski stupanj korisnosti: 98,3%
</t>
    </r>
    <r>
      <rPr>
        <b/>
        <sz val="10"/>
        <rFont val="Arial"/>
        <family val="2"/>
        <charset val="238"/>
      </rPr>
      <t>Mehaničke veličine:</t>
    </r>
    <r>
      <rPr>
        <sz val="10"/>
        <rFont val="Arial"/>
        <family val="2"/>
        <charset val="238"/>
      </rPr>
      <t xml:space="preserve">
Dimenzije: 522 x 363 x 246 ± 2% mm
</t>
    </r>
    <r>
      <rPr>
        <b/>
        <sz val="10"/>
        <rFont val="Arial"/>
        <family val="2"/>
        <charset val="238"/>
      </rPr>
      <t>Certifikati:</t>
    </r>
    <r>
      <rPr>
        <sz val="10"/>
        <rFont val="Arial"/>
        <family val="2"/>
        <charset val="238"/>
      </rPr>
      <t xml:space="preserve"> (EN 62109-1, EN 62109-2, AS/NZS3100, EN 61000-6-2, EN 61000-6-3, EN 61000-3-2, EN 61000-3-3) ili jednakovrijedni
</t>
    </r>
    <r>
      <rPr>
        <b/>
        <sz val="10"/>
        <rFont val="Arial"/>
        <family val="2"/>
        <charset val="238"/>
      </rPr>
      <t>Mrežni standardi:</t>
    </r>
    <r>
      <rPr>
        <sz val="10"/>
        <rFont val="Arial"/>
        <family val="2"/>
        <charset val="238"/>
      </rPr>
      <t xml:space="preserve"> (CEI 0-21, CEI 0-16, DIN V VDE V 0126-1-1, VDE-AR-N 4105, G83/2, G59/3, RD 1699, RD 413, NRS-097-2-1, AS 4777, IEC 61727, IEC 62116, VFR 2014) ili jednakovrijedni
</t>
    </r>
    <r>
      <rPr>
        <b/>
        <sz val="10"/>
        <rFont val="Arial"/>
        <family val="2"/>
        <charset val="238"/>
      </rPr>
      <t>Jamstvo:</t>
    </r>
    <r>
      <rPr>
        <sz val="10"/>
        <rFont val="Arial"/>
        <family val="2"/>
        <charset val="238"/>
      </rPr>
      <t xml:space="preserve"> 10 godina</t>
    </r>
  </si>
  <si>
    <t>Centralni uređaj za prikupljanje i obradu podataka:
- 1 x Ethernet, Bluetooth, 1 x RS485/RS422, 1 x USB sučelje,
- maksimalna snaga elektrane 2000 kW,
- maksimalna duljina kabela 1000 m,
- praćenje rada stringa/MPPT-a invertera,
- detekcija kvara, greške, praćenje stanja i proizvodnje invertera,
- mogućnost spajanja senzora osunčanosti, brzine vjetra i temperature,
- mogućnost slanja e-maila ili SMS-a za dojavu kvara,
- predviđanje proizvodnje,
- mogućnost spajanja pametnog brojila za prikaz vlastite potrošnje objekta,
- mogućnost spajanja dodatnih pametnih brojila za prikaz potrošnje većih potrošača u objektu,
- smanjenje snage invertera do određenog postotka ovisno o stanju trenutne proizvodnje i potrošnje kako bi se zadovoljila ograničenja snage definirane PEES-om,
- integrirani WEB server,
- grafička vizualizacija na WEB serveru,
- prikaz stanja na lokalnom LCD prikazu,
- HTTP prijenos podataka na WEB portal,
- mogućnost FTP prijenosa podataka na druge portale,
- napajanje 110 – 230 VAC,
- radna temperatura od –10 do + 50°C,
- plastično kućište, IP20 zaštita,
- 2GB memorijska kartica za neograničenu pohranu podataka,
- jamstvo 5 godina
- norme : EN 61000-6-3, EN 61000-6-1, EN 60950-1, u skladu sa EMV direktivom 2004/108/CEE i NN direktivom 2006/94/CEE ili jednakovrijedne.</t>
  </si>
  <si>
    <t>- trofazno pametno brojilo,
- sučelje za vanjsku promjenu tarife, RS485, 4-pin za S0 izlaz za A+, A-, Modbus,
- maksimalna struja 6A,
- napon 230/400VAC,
- raspon mjerenja od 6mA do 5 A,
- vlastita potrošnja &lt;10VA,
- frekvencija 50Hz,
- dimenzije 70 x 140 x 63 mm,
- maksimalni promjer žice 10 mm2,
- IP51 zaštita,
- LCD prikaz sa 6 + 2 znamenke,
- dodatni brojač energije koji je moguće zasebno programirati,
- prikaz aktivne i reaktivne snage,
- prikaz energije u dva smjera,
- prikaz: I, U, P, S, F, cos fi,
- jamstvo 2 godine
- norme: (EN 50470-1, EN 50470-2, IEC 62052-11, IEC 62053-21, IEC 62053-21, CLC/TR 50579) ili jednakovrijedne, 
- u kompletu sa strujnim mjernim transformatorima 1000/5A</t>
  </si>
  <si>
    <t>Izrada elaborata kvalitete napona po EN 50160-2012 ili jednakovrijedne, što uključuje mjerenje kvalitete napona na priključnom mjestu 7 dana prije priključenja elektrane te 7 dana sa priključenom elektranom.</t>
  </si>
  <si>
    <t xml:space="preserve">Dobava i isporuka centrale za dojavu požara slijedećih minimalnih karakteristika: 
- modularna vatrodojavna centrala s fleksibilnom mogućnošću proširivanja
- inteligentna ringbus tehnologija s mogućnošću prihvata petlji s minimalno 3 različita komunikacijska protokola (npr. System Sensor, Apollo i slično)
- ugrađen 5.7“ 1/4 VGA grafički displej prikazuje sve trenutne događaje u sustavu, 
- mogučnost ugradnje minimalno do 8 modula petlje ili 64 konvencionalne linije,
- uz dodatno kućište proširenja moguće je kontrolirati do minimalno 54 funkcionalna modula, minimalno do 20 modula petlje
- u svakoj petlji moguće je nadziranje do minimalno 318 fizičkih adresnih točaka
- ugrađena centralna procesorska ploča s harverskom redundancijom
- mogućnost ugradnje dodatnih uređaja kao šu su LED polje za prikaz ili upravljanje, printer, brava za autorizaciju i slično
- funkcijski moduli se ugrađuju plug-in metodom bez potrebe isključivanja sustava
- ugrađena minimalno dva nadzirana izlaza za sirene, minimalno tri beznaponska relejna izlaza, minimalno 8 open-collector izlaza i minimalno 3 ulaza
- ugrađeno mrežno TCP-IP sučelje 
- ugrađena memorija za minimalno 10000 događaja
- mogućnost pristupa centrali putem mobilne i računalne aplikacije
- mogućnost  mrežnog povezivanja s drugim centralama te centralom za upravljanje gašenjem požara
- zadovoljava minimalno slijedeće norme: EN 54-2, EN 54-4, VdS ili jednakovrijedne
- mogućnost smještaja akumulatora minimalno 2 x 12V, 45 Ah u kućište centrale
- radna temperatura minimalno u rasponu od -20°C do +60°C 
- maksimalne dimenzije kućišta  Š × V × D 450 × 550 × 210 (mm) 
</t>
  </si>
  <si>
    <t xml:space="preserve">Dobava i isporuka modula za integraciju vatrodojavne centrale sa CNUS sustavom slijedećih minimalnih karakteristika:
- serverska licenca koja omogućuje komunikaciju vatrodojavne centrale s trećim sustavima poput CNUS sustava zgrade, putem standardiziranog BACnet protokola ili jednakovrijednog
- temeljem uspostavljene integracije vatrodojavna centrala može npr. aktivirati druge uređaje kao što su ventilacijski ili klimatizacijski sustavi i slično, te obraditi njihove događaje
</t>
  </si>
  <si>
    <t xml:space="preserve">Dobava i isporuka adresabilnog ručnog javljača požara slijedećih minimalnih karakteristika:
- ručni javljač sukladan normi  EN54-11/tip B ili jednakovrijedne
- kućište od lijevanog aluminija, crvene boje
- aktivacija alarma razbijanjem stakla i pritiskom na tipku
- integriran dvostruki izolator koji odspaja petlju u slučaju kratkog spoja
- ugrađena dva višebojna LED indikatora za signalizaciju stanja javljača
- potrošnja struje: maksimalno 90 μA
- radna temperatura minimalno u rasponu od -20°C do +60°C 
- stupanj zaštite kućišta: minimalno IP43
</t>
  </si>
  <si>
    <t xml:space="preserve">Dobava i isporuka adresabilne sirene s bljeskalicom slijedećih minimalnih karakteristika:
- mogućnost odabira minimalno 32 različita tona od kojih su minimalno 4 usklađena s normom EN 54-3 ili jednakovrijedne
- mogućnost odabira minimalno 4 razine izlazne snage zvuka
- potrošnja struje u normalnom radu: maksimalno 17 mA
 -frekvencija bljeskanja: 0,5 Hz
- bljeskalica bijele boje, usklađena s normom EN 54-23 ili jednakovrijedne, kategorija W-2.5-7 (zidna montaža)
- napon napajanja minimalno u rasponu od 15 do 40 VDC
- radna temperatura minimalno u rasponu od -10°C do +55°C 
- uključeno kućište za nadžbuknu ugradnju modula sa stupnjem zaštite minimalno IP65
- kućište crvene boje sa stupnjem zaštite minimalno IP65
</t>
  </si>
  <si>
    <t>Dobava i isporuka protupožarnog ormarića za smještaj vatrodojavne centrale
- dimenzije ormarića cca. 70x70 x 20 cm (dimenzije prilagoditi dimenzijama ponuđene vatrojavne centrale)
- protupožama otpornost u klasi T- 60'
- izrada od čeličnog pocinčanog lima
- završna obrada: plastifikacija u RAL - u po izboru naručitelja
- ostakljenje vrata izvodi se protupožarnim staklom u klasi F-60', debljine minimalno 21 mm, dimenzija protupožarnog stakla cca. 30 x 30 cm
- ugrađena protupožarna brava sukladna normi DIN - 1 8250 ili jednakovrijedne, uključen cilindar s tri ključa
- certifikati izdani od ovlaštene Ustanove u RH
- bočno, na plašt ormarića ugrađuje se ekspandirajuća rešetka (2 kom)</t>
  </si>
  <si>
    <t>Dobava i isporuka mrežnog alarmnog komunikatora slijedećih minimalnih karakteristika:
- Integriran LAN priključak
- Integriran WiFi uređaj (IEEE 802.11 b/g), 2.4GHz b/g/n s internom antenom 
- Integriran GPRS 2G/3G/4G uređaj
- Mogućnost detekcije grešaka na LAN, WiFI i GPRS komunikacijskim sučeljima
- Integrirana serijska sučelja za integraciju s drugim uređajima: RS485, RS232, TTL 
- Integriran telefonski priključak za povezivanje na standardnu telefonsku liniju
- ugrađeni releji: minimalno 3 releja, 24VDC/100mA, 
- integrirani alarmni ulazi, koji po aktivaciji mogu poslati tekstualnu poruku putem SMS-a ili alarmnu poruku u dojavni centar putem SIA ili Contact ID protokola
- Mogućnost osiguravanja baterijske autonomije veće od 15 sati
- Detekcija sabotaže:
        o otvaranje poklopca kućišta
        o prekida telefonske veze između dojavnog centra i komunikatora
- Periodičko javljanje na dojavni centar, programabilno
- Mogućnost udaljenog programiranja komunikatora putem centralnog nadzornog sustava
- Podrška za SMS poruke
- Sukladnost minimalno sa slijedećim standardima:
        o EN50131, EN50136 (VdS Certified) ili jednakovrijedni
        o EN 50131-1: 2006+A2:2017 ili jednakovrijedni
        o EN 50136-1: 2012 ili jednakovrijedni
        o EN 50136-2: 2013 ili jednakovrijedni 
            Security Grade 2 ili jednakovrijedni
        o ATS-SP3 preko Ethernet ili Wi-Fi veze, ATS-SP3 preko 4G/3G/2G, i ATS-DP2
- Enkripcija podataka ključem od 256 bitova, koristeći MD5 algoritam i RC4 šifriranje ili jednakovrijedno
- Temperaturno područje rada: minimalno u rasponu od -10°C do 55°C</t>
  </si>
  <si>
    <t xml:space="preserve">Dobava potrebnih oznaka i pribora te postavljanje oznaka tipa D1 i D2 za označavanje pozicije centrale za dojavu požara, prema normi HRN DIN 4066 ili jednakovrijedne.
</t>
  </si>
  <si>
    <t xml:space="preserve">Importiranje podloge objekta napravljene u programskom alatu u glavnu nadzornu aplikaciju. Integracija dodatnih grafičkih prikaza tlocrta objekta u SHP formatu u aplikaciju te pozicioniranje na nacrtima svih ulaznih točaka sustava za dojavu požara.
</t>
  </si>
  <si>
    <t>Nabava doprema i postava sistema automatskog navodnjavanja za zeleni krov te žardinjere istočne fasade i sjeverne konstrukcije. Na žardinjerama se predviđa postava sistema cijevi kap-po-kap, na travnjak podzemno navodnjavanje te za stabla RWS sustav.</t>
  </si>
  <si>
    <t>Dobava i ugradnja utičnih kutnika za UA profile. Obračun po kamadu ugrađenog kutnika (1 vrata = 2 kutnika).</t>
  </si>
  <si>
    <r>
      <rPr>
        <sz val="10"/>
        <rFont val="Arial Narrow"/>
        <family val="2"/>
      </rPr>
      <t>utični kutnik za UA50 profil</t>
    </r>
    <r>
      <rPr>
        <sz val="10"/>
        <color rgb="FFFF0000"/>
        <rFont val="Arial Narrow"/>
        <family val="2"/>
        <charset val="238"/>
      </rPr>
      <t xml:space="preserve"> (profil UA50 uključen) </t>
    </r>
  </si>
  <si>
    <r>
      <rPr>
        <sz val="10"/>
        <rFont val="Arial Narrow"/>
        <family val="2"/>
      </rPr>
      <t xml:space="preserve">utični kutnik za UA75 profil </t>
    </r>
    <r>
      <rPr>
        <sz val="10"/>
        <color rgb="FFFF0000"/>
        <rFont val="Arial Narrow"/>
        <family val="2"/>
        <charset val="238"/>
      </rPr>
      <t xml:space="preserve">(profil UA75 uključen) </t>
    </r>
  </si>
  <si>
    <r>
      <rPr>
        <sz val="10"/>
        <rFont val="Arial Narrow"/>
        <family val="2"/>
      </rPr>
      <t xml:space="preserve">utični kutnik za UA100 profil </t>
    </r>
    <r>
      <rPr>
        <sz val="10"/>
        <color rgb="FFFF0000"/>
        <rFont val="Arial Narrow"/>
        <family val="2"/>
        <charset val="238"/>
      </rPr>
      <t xml:space="preserve">(profil UA100 uključen) </t>
    </r>
  </si>
</sst>
</file>

<file path=xl/styles.xml><?xml version="1.0" encoding="utf-8"?>
<styleSheet xmlns="http://schemas.openxmlformats.org/spreadsheetml/2006/main">
  <numFmts count="47">
    <numFmt numFmtId="43" formatCode="_-* #,##0.00_-;\-* #,##0.00_-;_-* &quot;-&quot;??_-;_-@_-"/>
    <numFmt numFmtId="164" formatCode="_-* #,##0.00\ &quot;kn&quot;_-;\-* #,##0.00\ &quot;kn&quot;_-;_-* &quot;-&quot;??\ &quot;kn&quot;_-;_-@_-"/>
    <numFmt numFmtId="165" formatCode="_-* #,##0\ _k_n_-;\-* #,##0\ _k_n_-;_-* &quot;-&quot;\ _k_n_-;_-@_-"/>
    <numFmt numFmtId="166" formatCode="_-* #,##0.00\ _k_n_-;\-* #,##0.00\ _k_n_-;_-* &quot;-&quot;??\ _k_n_-;_-@_-"/>
    <numFmt numFmtId="167" formatCode="&quot;$&quot;#,##0_);\(&quot;$&quot;#,##0\)"/>
    <numFmt numFmtId="168" formatCode="_(&quot;$&quot;* #,##0.00_);_(&quot;$&quot;* \(#,##0.00\);_(&quot;$&quot;* &quot;-&quot;??_);_(@_)"/>
    <numFmt numFmtId="169" formatCode="_(* #,##0.00_);_(* \(#,##0.00\);_(* &quot;-&quot;??_);_(@_)"/>
    <numFmt numFmtId="170" formatCode="_-* #,##0&quot;kn&quot;_-;\-* #,##0&quot;kn&quot;_-;_-* &quot;-&quot;&quot;kn&quot;_-;_-@_-"/>
    <numFmt numFmtId="171" formatCode="#,000.00\ &quot;kn&quot;;\-0;;@"/>
    <numFmt numFmtId="172" formatCode="#,##0.00&quot;      &quot;;\-#,##0.00&quot;      &quot;;&quot; -&quot;#&quot;      &quot;;@\ "/>
    <numFmt numFmtId="173" formatCode="_(&quot;kn&quot;\ * #,##0.00_);_(&quot;kn&quot;\ * \(#,##0.00\);_(&quot;kn&quot;\ * &quot;-&quot;??_);_(@_)"/>
    <numFmt numFmtId="174" formatCode="_-* #,##0.00_-;\-* #,##0.00_-;_-* \-??_-;_-@_-"/>
    <numFmt numFmtId="175" formatCode="#,##0.00\ [$kn-41A]"/>
    <numFmt numFmtId="176" formatCode="#,##0;\-#,##0;&quot;-&quot;"/>
    <numFmt numFmtId="177" formatCode="#,##0.00;\-#,##0.00;&quot;-&quot;"/>
    <numFmt numFmtId="178" formatCode="#,##0%;\-#,##0%;&quot;- &quot;"/>
    <numFmt numFmtId="179" formatCode="#,##0.0%;\-#,##0.0%;&quot;- &quot;"/>
    <numFmt numFmtId="180" formatCode="#,##0.00%;\-#,##0.00%;&quot;- &quot;"/>
    <numFmt numFmtId="181" formatCode="#,##0.0;\-#,##0.0;&quot;-&quot;"/>
    <numFmt numFmtId="182" formatCode="&quot;$&quot;#,##0;[Red]\-&quot;$&quot;#,##0"/>
    <numFmt numFmtId="183" formatCode="&quot;$&quot;#,##0.00;[Red]\-&quot;$&quot;#,##0.00"/>
    <numFmt numFmtId="184" formatCode="[Red]0%;[Red]\(0%\)"/>
    <numFmt numFmtId="185" formatCode="0%;\(0%\)"/>
    <numFmt numFmtId="186" formatCode="\ \ @"/>
    <numFmt numFmtId="187" formatCode="\ \ \ \ @"/>
    <numFmt numFmtId="188" formatCode="_(* #,##0.00_);_(* \(#,##0.00\);_(* \-??_);_(@_)"/>
    <numFmt numFmtId="189" formatCode="_-* #,##0.00\ _k_n_-;\-* #,##0.00\ _k_n_-;_-* \-??\ _k_n_-;_-@_-"/>
    <numFmt numFmtId="190" formatCode="[$EUR]\ #,##0.00"/>
    <numFmt numFmtId="191" formatCode="0\."/>
    <numFmt numFmtId="192" formatCode="#,##0.000;\-#,##0.000;&quot;&quot;"/>
    <numFmt numFmtId="193" formatCode="_-&quot;kn&quot;\ * #,##0.00_-;\-&quot;kn&quot;\ * #,##0.00_-;_-&quot;kn&quot;\ * &quot;-&quot;??_-;_-@_-"/>
    <numFmt numFmtId="194" formatCode="_-* #,##0_-;\-* #,##0_-;_-* \-_-;_-@_-"/>
    <numFmt numFmtId="195" formatCode="_([$€]* #,##0.00_);_([$€]* \(#,##0.00\);_([$€]* \-??_);_(@_)"/>
    <numFmt numFmtId="196" formatCode="_ [$€]\ * #,##0.00_ ;_ [$€]\ * \-#,##0.00_ ;_ [$€]\ * &quot;-&quot;??_ ;_ @_ "/>
    <numFmt numFmtId="197" formatCode="_-* #,##0.00\ [$€-1]_-;\-* #,##0.00\ [$€-1]_-;_-* &quot;-&quot;??\ [$€-1]_-"/>
    <numFmt numFmtId="198" formatCode="[$-41A]General"/>
    <numFmt numFmtId="199" formatCode="_-* #,##0.00\ [$€-1]_-;\-* #,##0.00\ [$€-1]_-;_-* &quot;-&quot;??\ [$€-1]_-;_-@_-"/>
    <numFmt numFmtId="200" formatCode="_-* #,##0\ _$_-;\-* #,##0\ _$_-;_-* &quot;-&quot;\ _$_-;_-@_-"/>
    <numFmt numFmtId="201" formatCode="_-&quot;ATS &quot;* #,##0_-;&quot;-ATS &quot;* #,##0_-;_-&quot;ATS &quot;* \-_-;_-@_-"/>
    <numFmt numFmtId="202" formatCode="_-&quot;ATS &quot;* #,##0.00_-;&quot;-ATS &quot;* #,##0.00_-;_-&quot;ATS &quot;* \-??_-;_-@_-"/>
    <numFmt numFmtId="203" formatCode="_-* #,##0.00\ _K_n_-;\-* #,##0.00\ _K_n_-;_-* &quot;-&quot;??\ _K_n_-;_-@_-"/>
    <numFmt numFmtId="204" formatCode="\A\1\1\ 00"/>
    <numFmt numFmtId="205" formatCode="_-* #,##0.00_K_n_-;\-* #,##0.00_K_n_-;_-* &quot;-&quot;??_K_n_-;_-@_-"/>
    <numFmt numFmtId="206" formatCode="#,##0.00\ &quot;kn&quot;"/>
    <numFmt numFmtId="207" formatCode="_-* #,##0.00&quot;kn&quot;_-;\-* #,##0.00&quot;kn&quot;_-;_-* &quot;-&quot;??&quot;kn&quot;_-;_-@_-"/>
    <numFmt numFmtId="208" formatCode="#,##0.00_ ;[Red]\-#,##0.00\ "/>
    <numFmt numFmtId="209" formatCode="#"/>
  </numFmts>
  <fonts count="280">
    <font>
      <sz val="10"/>
      <name val="AvantArt_PP"/>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vantArt_PP"/>
      <charset val="238"/>
    </font>
    <font>
      <sz val="11"/>
      <name val="Arial"/>
      <family val="2"/>
      <charset val="238"/>
    </font>
    <font>
      <sz val="10"/>
      <name val="Arial"/>
      <family val="2"/>
      <charset val="238"/>
    </font>
    <font>
      <b/>
      <sz val="10"/>
      <name val="Arial"/>
      <family val="2"/>
      <charset val="238"/>
    </font>
    <font>
      <sz val="10"/>
      <name val="Arial CE"/>
      <family val="2"/>
      <charset val="238"/>
    </font>
    <font>
      <sz val="11"/>
      <color indexed="8"/>
      <name val="Calibri"/>
      <family val="2"/>
      <charset val="238"/>
    </font>
    <font>
      <sz val="11"/>
      <color indexed="17"/>
      <name val="Calibri"/>
      <family val="2"/>
      <charset val="238"/>
    </font>
    <font>
      <b/>
      <sz val="11"/>
      <color indexed="63"/>
      <name val="Calibri"/>
      <family val="2"/>
      <charset val="238"/>
    </font>
    <font>
      <sz val="11"/>
      <color indexed="19"/>
      <name val="Calibri"/>
      <family val="2"/>
      <charset val="238"/>
    </font>
    <font>
      <sz val="11"/>
      <color indexed="10"/>
      <name val="Calibri"/>
      <family val="2"/>
      <charset val="238"/>
    </font>
    <font>
      <sz val="10"/>
      <name val="Arial"/>
      <family val="2"/>
    </font>
    <font>
      <sz val="10"/>
      <name val="Helv"/>
    </font>
    <font>
      <sz val="10"/>
      <name val="Arial CE"/>
      <charset val="238"/>
    </font>
    <font>
      <sz val="10"/>
      <color indexed="10"/>
      <name val="Arial"/>
      <family val="2"/>
      <charset val="238"/>
    </font>
    <font>
      <sz val="11"/>
      <color indexed="8"/>
      <name val="Calibri"/>
      <family val="2"/>
    </font>
    <font>
      <sz val="12"/>
      <name val="Arial"/>
      <family val="2"/>
      <charset val="238"/>
    </font>
    <font>
      <sz val="12"/>
      <name val="Arial"/>
      <family val="2"/>
    </font>
    <font>
      <sz val="11"/>
      <name val="Arial"/>
      <family val="2"/>
    </font>
    <font>
      <sz val="11"/>
      <color indexed="8"/>
      <name val="Arial"/>
      <family val="2"/>
    </font>
    <font>
      <sz val="12"/>
      <color indexed="8"/>
      <name val="Arial"/>
      <family val="2"/>
    </font>
    <font>
      <u/>
      <sz val="10"/>
      <color indexed="12"/>
      <name val="Arial"/>
      <family val="2"/>
      <charset val="238"/>
    </font>
    <font>
      <sz val="9"/>
      <name val="Tahoma"/>
      <family val="2"/>
      <charset val="238"/>
    </font>
    <font>
      <sz val="10"/>
      <name val="Times New Roman CE"/>
      <family val="1"/>
      <charset val="238"/>
    </font>
    <font>
      <sz val="12"/>
      <name val="Times New Roman CE"/>
      <family val="1"/>
      <charset val="238"/>
    </font>
    <font>
      <b/>
      <sz val="18"/>
      <color indexed="56"/>
      <name val="Cambria"/>
      <family val="2"/>
      <charset val="238"/>
    </font>
    <font>
      <sz val="8"/>
      <name val="Arial"/>
      <family val="2"/>
      <charset val="238"/>
    </font>
    <font>
      <sz val="11"/>
      <color indexed="8"/>
      <name val="Arial"/>
      <family val="2"/>
      <charset val="238"/>
    </font>
    <font>
      <b/>
      <sz val="11"/>
      <color indexed="8"/>
      <name val="Arial"/>
      <family val="2"/>
      <charset val="238"/>
    </font>
    <font>
      <sz val="10"/>
      <color indexed="8"/>
      <name val="Arial CE"/>
      <charset val="238"/>
    </font>
    <font>
      <sz val="11"/>
      <color indexed="9"/>
      <name val="Calibri"/>
      <family val="2"/>
      <charset val="238"/>
    </font>
    <font>
      <b/>
      <sz val="18"/>
      <color indexed="62"/>
      <name val="Cambria"/>
      <family val="2"/>
      <charset val="238"/>
    </font>
    <font>
      <i/>
      <sz val="11"/>
      <color indexed="23"/>
      <name val="Calibri"/>
      <family val="2"/>
      <charset val="238"/>
    </font>
    <font>
      <sz val="11"/>
      <color indexed="62"/>
      <name val="Calibri"/>
      <family val="2"/>
      <charset val="238"/>
    </font>
    <font>
      <sz val="11"/>
      <name val="Arial CE"/>
      <charset val="238"/>
    </font>
    <font>
      <b/>
      <sz val="10"/>
      <name val="MS Sans Serif"/>
      <family val="2"/>
      <charset val="238"/>
    </font>
    <font>
      <sz val="10"/>
      <color indexed="8"/>
      <name val="Arial"/>
      <family val="2"/>
    </font>
    <font>
      <sz val="10"/>
      <color indexed="0"/>
      <name val="MS Sans Serif"/>
      <family val="2"/>
      <charset val="238"/>
    </font>
    <font>
      <sz val="11"/>
      <name val="Times New Roman"/>
      <family val="1"/>
      <charset val="238"/>
    </font>
    <font>
      <sz val="10"/>
      <color indexed="12"/>
      <name val="Arial"/>
      <family val="2"/>
    </font>
    <font>
      <sz val="8"/>
      <name val="Arial"/>
      <family val="2"/>
    </font>
    <font>
      <b/>
      <sz val="12"/>
      <name val="Arial"/>
      <family val="2"/>
    </font>
    <font>
      <sz val="10"/>
      <color indexed="14"/>
      <name val="Arial"/>
      <family val="2"/>
    </font>
    <font>
      <sz val="8"/>
      <name val="Arial Narrow"/>
      <family val="2"/>
      <charset val="238"/>
    </font>
    <font>
      <sz val="10"/>
      <name val="ElegaGarmnd BT"/>
      <family val="1"/>
    </font>
    <font>
      <sz val="10"/>
      <color indexed="10"/>
      <name val="Arial"/>
      <family val="2"/>
    </font>
    <font>
      <sz val="10"/>
      <color indexed="8"/>
      <name val="Arial"/>
      <family val="2"/>
      <charset val="238"/>
    </font>
    <font>
      <sz val="11"/>
      <color indexed="9"/>
      <name val="Calibri"/>
      <family val="2"/>
    </font>
    <font>
      <sz val="11"/>
      <color indexed="20"/>
      <name val="Calibri"/>
      <family val="2"/>
    </font>
    <font>
      <b/>
      <sz val="11"/>
      <color indexed="9"/>
      <name val="Calibri"/>
      <family val="2"/>
    </font>
    <font>
      <b/>
      <sz val="11"/>
      <color indexed="8"/>
      <name val="Calibri"/>
      <family val="2"/>
    </font>
    <font>
      <sz val="11"/>
      <color indexed="17"/>
      <name val="Calibri"/>
      <family val="2"/>
    </font>
    <font>
      <sz val="11"/>
      <color indexed="62"/>
      <name val="Calibri"/>
      <family val="2"/>
    </font>
    <font>
      <sz val="11"/>
      <color indexed="10"/>
      <name val="Calibri"/>
      <family val="2"/>
    </font>
    <font>
      <sz val="11"/>
      <color indexed="20"/>
      <name val="Calibri"/>
      <family val="2"/>
      <charset val="238"/>
    </font>
    <font>
      <b/>
      <sz val="11"/>
      <color indexed="63"/>
      <name val="Calibri"/>
      <family val="2"/>
    </font>
    <font>
      <b/>
      <sz val="11"/>
      <color indexed="9"/>
      <name val="Calibri"/>
      <family val="2"/>
      <charset val="238"/>
    </font>
    <font>
      <b/>
      <sz val="11"/>
      <color indexed="8"/>
      <name val="Calibri"/>
      <family val="2"/>
      <charset val="238"/>
    </font>
    <font>
      <b/>
      <sz val="10"/>
      <color indexed="8"/>
      <name val="Arial"/>
      <family val="2"/>
      <charset val="238"/>
    </font>
    <font>
      <sz val="10"/>
      <name val="Arial"/>
      <family val="2"/>
      <charset val="238"/>
    </font>
    <font>
      <sz val="10"/>
      <name val="MS Sans Serif"/>
      <family val="2"/>
      <charset val="238"/>
    </font>
    <font>
      <sz val="10"/>
      <name val="Times New Roman"/>
      <family val="1"/>
      <charset val="238"/>
    </font>
    <font>
      <sz val="10"/>
      <name val="Helv"/>
      <charset val="238"/>
    </font>
    <font>
      <sz val="10"/>
      <name val="Helv"/>
      <charset val="204"/>
    </font>
    <font>
      <sz val="10"/>
      <color indexed="9"/>
      <name val="Arial"/>
      <family val="2"/>
      <charset val="238"/>
    </font>
    <font>
      <sz val="10"/>
      <color indexed="22"/>
      <name val="Arial"/>
      <family val="2"/>
      <charset val="238"/>
    </font>
    <font>
      <sz val="10"/>
      <color indexed="8"/>
      <name val="Sans"/>
    </font>
    <font>
      <sz val="12"/>
      <name val="Tms Rmn"/>
    </font>
    <font>
      <sz val="10"/>
      <color indexed="20"/>
      <name val="Arial"/>
      <family val="2"/>
      <charset val="238"/>
    </font>
    <font>
      <b/>
      <sz val="11"/>
      <color indexed="52"/>
      <name val="Calibri"/>
      <family val="2"/>
    </font>
    <font>
      <b/>
      <sz val="11"/>
      <color indexed="60"/>
      <name val="Calibri"/>
      <family val="2"/>
    </font>
    <font>
      <u/>
      <sz val="8"/>
      <color indexed="36"/>
      <name val="Arial"/>
      <family val="2"/>
      <charset val="238"/>
    </font>
    <font>
      <b/>
      <sz val="11"/>
      <color indexed="52"/>
      <name val="Calibri"/>
      <family val="2"/>
      <charset val="238"/>
    </font>
    <font>
      <b/>
      <sz val="10"/>
      <color indexed="52"/>
      <name val="Arial"/>
      <family val="2"/>
      <charset val="238"/>
    </font>
    <font>
      <sz val="11"/>
      <color indexed="52"/>
      <name val="Calibri"/>
      <family val="2"/>
      <charset val="238"/>
    </font>
    <font>
      <b/>
      <sz val="10"/>
      <color indexed="22"/>
      <name val="Arial"/>
      <family val="2"/>
      <charset val="238"/>
    </font>
    <font>
      <sz val="11"/>
      <name val="7_Futura"/>
    </font>
    <font>
      <sz val="10"/>
      <name val="Mangal"/>
      <family val="2"/>
      <charset val="238"/>
    </font>
    <font>
      <i/>
      <sz val="11"/>
      <color indexed="23"/>
      <name val="Calibri"/>
      <family val="2"/>
    </font>
    <font>
      <i/>
      <sz val="10"/>
      <color indexed="23"/>
      <name val="Arial"/>
      <family val="2"/>
      <charset val="238"/>
    </font>
    <font>
      <sz val="10"/>
      <color indexed="17"/>
      <name val="Arial"/>
      <family val="2"/>
      <charset val="238"/>
    </font>
    <font>
      <b/>
      <sz val="15"/>
      <color indexed="56"/>
      <name val="Arial"/>
      <family val="2"/>
      <charset val="238"/>
    </font>
    <font>
      <b/>
      <sz val="13"/>
      <color indexed="56"/>
      <name val="Arial"/>
      <family val="2"/>
      <charset val="238"/>
    </font>
    <font>
      <b/>
      <sz val="11"/>
      <color indexed="56"/>
      <name val="Arial"/>
      <family val="2"/>
      <charset val="238"/>
    </font>
    <font>
      <b/>
      <sz val="10"/>
      <color indexed="63"/>
      <name val="Arial"/>
      <family val="2"/>
      <charset val="238"/>
    </font>
    <font>
      <sz val="10"/>
      <name val="Futura Bk L2"/>
      <family val="2"/>
      <charset val="238"/>
    </font>
    <font>
      <sz val="10"/>
      <color indexed="52"/>
      <name val="Arial"/>
      <family val="2"/>
      <charset val="238"/>
    </font>
    <font>
      <b/>
      <sz val="15"/>
      <color indexed="56"/>
      <name val="Calibri"/>
      <family val="2"/>
      <charset val="238"/>
    </font>
    <font>
      <sz val="14"/>
      <name val="Futura Bk L2"/>
      <family val="2"/>
      <charset val="238"/>
    </font>
    <font>
      <b/>
      <sz val="13"/>
      <color indexed="56"/>
      <name val="Calibri"/>
      <family val="2"/>
      <charset val="238"/>
    </font>
    <font>
      <b/>
      <sz val="11"/>
      <color indexed="56"/>
      <name val="Calibri"/>
      <family val="2"/>
      <charset val="238"/>
    </font>
    <font>
      <sz val="10"/>
      <color indexed="60"/>
      <name val="Arial"/>
      <family val="2"/>
      <charset val="238"/>
    </font>
    <font>
      <sz val="11"/>
      <color indexed="60"/>
      <name val="Calibri"/>
      <family val="2"/>
      <charset val="238"/>
    </font>
    <font>
      <sz val="10"/>
      <name val="Myriad Pro"/>
      <family val="2"/>
    </font>
    <font>
      <sz val="10"/>
      <name val="AvantGarde Md BT"/>
      <family val="2"/>
      <charset val="238"/>
    </font>
    <font>
      <sz val="11"/>
      <color indexed="8"/>
      <name val="Trebuchet MS"/>
      <family val="2"/>
      <charset val="238"/>
    </font>
    <font>
      <sz val="10"/>
      <color indexed="8"/>
      <name val="Vinci Sans"/>
      <family val="2"/>
      <charset val="238"/>
    </font>
    <font>
      <b/>
      <sz val="10"/>
      <color indexed="9"/>
      <name val="Arial"/>
      <family val="2"/>
      <charset val="238"/>
    </font>
    <font>
      <b/>
      <sz val="12"/>
      <name val="Futura Bk L2"/>
      <family val="2"/>
      <charset val="238"/>
    </font>
    <font>
      <sz val="10"/>
      <color indexed="8"/>
      <name val="Arial CE"/>
      <family val="2"/>
      <charset val="238"/>
    </font>
    <font>
      <b/>
      <sz val="18"/>
      <color indexed="56"/>
      <name val="Cambria"/>
      <family val="1"/>
      <charset val="238"/>
    </font>
    <font>
      <sz val="10"/>
      <name val="Tms Rmn"/>
      <charset val="238"/>
    </font>
    <font>
      <b/>
      <sz val="18"/>
      <color indexed="56"/>
      <name val="Cambria"/>
      <family val="2"/>
    </font>
    <font>
      <b/>
      <sz val="15"/>
      <color indexed="56"/>
      <name val="Calibri"/>
      <family val="2"/>
    </font>
    <font>
      <b/>
      <sz val="15"/>
      <color indexed="48"/>
      <name val="Calibri"/>
      <family val="2"/>
    </font>
    <font>
      <b/>
      <sz val="13"/>
      <color indexed="56"/>
      <name val="Calibri"/>
      <family val="2"/>
    </font>
    <font>
      <b/>
      <sz val="13"/>
      <color indexed="48"/>
      <name val="Calibri"/>
      <family val="2"/>
    </font>
    <font>
      <b/>
      <sz val="11"/>
      <color indexed="56"/>
      <name val="Calibri"/>
      <family val="2"/>
    </font>
    <font>
      <b/>
      <sz val="11"/>
      <color indexed="48"/>
      <name val="Calibri"/>
      <family val="2"/>
    </font>
    <font>
      <b/>
      <sz val="18"/>
      <color indexed="48"/>
      <name val="Cambria"/>
      <family val="2"/>
    </font>
    <font>
      <sz val="11"/>
      <color indexed="52"/>
      <name val="Calibri"/>
      <family val="2"/>
    </font>
    <font>
      <sz val="11"/>
      <color indexed="60"/>
      <name val="Calibri"/>
      <family val="2"/>
    </font>
    <font>
      <sz val="10"/>
      <color indexed="62"/>
      <name val="Arial"/>
      <family val="2"/>
      <charset val="238"/>
    </font>
    <font>
      <sz val="11"/>
      <name val="Times New Roman CE"/>
      <charset val="238"/>
    </font>
    <font>
      <sz val="10"/>
      <name val="Arial"/>
      <family val="2"/>
      <charset val="238"/>
    </font>
    <font>
      <b/>
      <sz val="11"/>
      <color indexed="10"/>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5"/>
      <color indexed="62"/>
      <name val="Calibri"/>
      <family val="2"/>
    </font>
    <font>
      <b/>
      <sz val="13"/>
      <color indexed="62"/>
      <name val="Calibri"/>
      <family val="2"/>
    </font>
    <font>
      <b/>
      <sz val="11"/>
      <color indexed="62"/>
      <name val="Calibri"/>
      <family val="2"/>
    </font>
    <font>
      <sz val="11"/>
      <color indexed="10"/>
      <name val="Calibri"/>
      <family val="2"/>
    </font>
    <font>
      <sz val="18"/>
      <color indexed="62"/>
      <name val="Cambria"/>
      <family val="2"/>
      <charset val="238"/>
    </font>
    <font>
      <b/>
      <sz val="18"/>
      <color indexed="62"/>
      <name val="Cambria"/>
      <family val="2"/>
    </font>
    <font>
      <sz val="11"/>
      <color theme="1"/>
      <name val="Calibri"/>
      <family val="2"/>
      <charset val="238"/>
      <scheme val="minor"/>
    </font>
    <font>
      <sz val="11"/>
      <color theme="1"/>
      <name val="Calibri"/>
      <family val="2"/>
      <scheme val="minor"/>
    </font>
    <font>
      <sz val="11"/>
      <color theme="0"/>
      <name val="Calibri"/>
      <family val="2"/>
      <scheme val="minor"/>
    </font>
    <font>
      <sz val="11"/>
      <color rgb="FF9C0006"/>
      <name val="Calibri"/>
      <family val="2"/>
      <scheme val="minor"/>
    </font>
    <font>
      <b/>
      <sz val="11"/>
      <color indexed="10"/>
      <name val="Calibri"/>
      <family val="2"/>
      <scheme val="minor"/>
    </font>
    <font>
      <b/>
      <sz val="11"/>
      <color theme="0"/>
      <name val="Calibri"/>
      <family val="2"/>
      <scheme val="minor"/>
    </font>
    <font>
      <b/>
      <sz val="11"/>
      <color theme="1"/>
      <name val="Calibri"/>
      <family val="2"/>
      <scheme val="minor"/>
    </font>
    <font>
      <sz val="11"/>
      <color rgb="FF000000"/>
      <name val="Calibri"/>
      <family val="2"/>
      <charset val="238"/>
    </font>
    <font>
      <sz val="11"/>
      <color rgb="FF006100"/>
      <name val="Calibri"/>
      <family val="2"/>
      <scheme val="minor"/>
    </font>
    <font>
      <u/>
      <sz val="10"/>
      <color theme="10"/>
      <name val="AvantGarde Md BT"/>
      <family val="2"/>
      <charset val="238"/>
    </font>
    <font>
      <sz val="11"/>
      <color rgb="FF3F3F76"/>
      <name val="Calibri"/>
      <family val="2"/>
      <scheme val="minor"/>
    </font>
    <font>
      <sz val="11"/>
      <color rgb="FF9C0006"/>
      <name val="Calibri"/>
      <family val="2"/>
      <charset val="238"/>
    </font>
    <font>
      <b/>
      <sz val="11"/>
      <color rgb="FF3F3F3F"/>
      <name val="Calibri"/>
      <family val="2"/>
      <scheme val="minor"/>
    </font>
    <font>
      <i/>
      <sz val="11"/>
      <color rgb="FF7F7F7F"/>
      <name val="Calibri"/>
      <family val="2"/>
      <charset val="238"/>
    </font>
    <font>
      <sz val="11"/>
      <color rgb="FF3F3F76"/>
      <name val="Calibri"/>
      <family val="2"/>
      <charset val="238"/>
    </font>
    <font>
      <sz val="11"/>
      <color rgb="FFFF0000"/>
      <name val="Calibri"/>
      <family val="2"/>
      <scheme val="minor"/>
    </font>
    <font>
      <sz val="10"/>
      <name val="Arial"/>
      <family val="2"/>
      <charset val="238"/>
    </font>
    <font>
      <sz val="9"/>
      <name val="Arial CE"/>
      <charset val="238"/>
    </font>
    <font>
      <b/>
      <sz val="10"/>
      <name val="Arial Narrow"/>
      <family val="2"/>
      <charset val="238"/>
    </font>
    <font>
      <sz val="10"/>
      <name val="Arial Narrow"/>
      <family val="2"/>
      <charset val="238"/>
    </font>
    <font>
      <sz val="9"/>
      <name val="Arial Narrow"/>
      <family val="2"/>
      <charset val="238"/>
    </font>
    <font>
      <i/>
      <sz val="10"/>
      <name val="Arial Narrow"/>
      <family val="2"/>
      <charset val="238"/>
    </font>
    <font>
      <b/>
      <i/>
      <sz val="10"/>
      <name val="Arial Narrow"/>
      <family val="2"/>
      <charset val="238"/>
    </font>
    <font>
      <sz val="10"/>
      <color rgb="FFFF0000"/>
      <name val="Arial Narrow"/>
      <family val="2"/>
      <charset val="238"/>
    </font>
    <font>
      <b/>
      <sz val="10"/>
      <color rgb="FFFF0000"/>
      <name val="Arial Narrow"/>
      <family val="2"/>
      <charset val="238"/>
    </font>
    <font>
      <sz val="9"/>
      <color rgb="FFFF0000"/>
      <name val="Arial CE"/>
      <charset val="238"/>
    </font>
    <font>
      <sz val="10"/>
      <color rgb="FFFF0000"/>
      <name val="Arial CE"/>
      <charset val="238"/>
    </font>
    <font>
      <sz val="10"/>
      <color rgb="FFFF0000"/>
      <name val="AvantArt_PP"/>
      <charset val="238"/>
    </font>
    <font>
      <sz val="10"/>
      <name val="Calibri"/>
      <family val="2"/>
      <charset val="238"/>
    </font>
    <font>
      <b/>
      <sz val="10"/>
      <name val="Calibri"/>
      <family val="2"/>
      <charset val="238"/>
    </font>
    <font>
      <b/>
      <sz val="7"/>
      <name val="Arial Narrow"/>
      <family val="2"/>
      <charset val="238"/>
    </font>
    <font>
      <sz val="7"/>
      <name val="Arial Narrow"/>
      <family val="2"/>
      <charset val="238"/>
    </font>
    <font>
      <sz val="7.5"/>
      <name val="Arial Narrow"/>
      <family val="2"/>
      <charset val="238"/>
    </font>
    <font>
      <u/>
      <sz val="10"/>
      <name val="Arial Narrow"/>
      <family val="2"/>
      <charset val="238"/>
    </font>
    <font>
      <sz val="10"/>
      <color rgb="FFFF0000"/>
      <name val="Calibri"/>
      <family val="2"/>
      <charset val="238"/>
    </font>
    <font>
      <sz val="11"/>
      <name val="Arial Narrow"/>
      <family val="2"/>
      <charset val="238"/>
    </font>
    <font>
      <sz val="10"/>
      <color theme="9" tint="-0.249977111117893"/>
      <name val="Arial"/>
      <family val="2"/>
      <charset val="238"/>
    </font>
    <font>
      <sz val="10"/>
      <color rgb="FFFF0000"/>
      <name val="Arial"/>
      <family val="2"/>
      <charset val="238"/>
    </font>
    <font>
      <sz val="13"/>
      <name val="Arial Narrow"/>
      <family val="2"/>
      <charset val="238"/>
    </font>
    <font>
      <sz val="10"/>
      <color indexed="8"/>
      <name val="Arial Narrow"/>
      <family val="2"/>
      <charset val="238"/>
    </font>
    <font>
      <sz val="11"/>
      <color rgb="FFFF0000"/>
      <name val="Arial Narrow"/>
      <family val="2"/>
      <charset val="238"/>
    </font>
    <font>
      <b/>
      <sz val="11"/>
      <name val="Arial Narrow"/>
      <family val="2"/>
      <charset val="238"/>
    </font>
    <font>
      <vertAlign val="superscript"/>
      <sz val="10"/>
      <name val="Arial Narrow"/>
      <family val="2"/>
      <charset val="238"/>
    </font>
    <font>
      <b/>
      <u/>
      <sz val="10"/>
      <name val="Arial Narrow"/>
      <family val="2"/>
      <charset val="238"/>
    </font>
    <font>
      <sz val="11"/>
      <name val="Calibri"/>
      <family val="2"/>
      <charset val="238"/>
      <scheme val="minor"/>
    </font>
    <font>
      <b/>
      <sz val="11"/>
      <color rgb="FFFF0000"/>
      <name val="Arial Narrow"/>
      <family val="2"/>
      <charset val="238"/>
    </font>
    <font>
      <sz val="10"/>
      <color indexed="10"/>
      <name val="Arial Narrow"/>
      <family val="2"/>
      <charset val="238"/>
    </font>
    <font>
      <i/>
      <sz val="10"/>
      <name val="Calibri"/>
      <family val="2"/>
      <charset val="238"/>
    </font>
    <font>
      <b/>
      <i/>
      <sz val="10"/>
      <name val="Calibri"/>
      <family val="2"/>
      <charset val="238"/>
    </font>
    <font>
      <sz val="11"/>
      <name val="Calibri"/>
      <family val="2"/>
      <charset val="238"/>
    </font>
    <font>
      <b/>
      <sz val="11"/>
      <name val="Calibri"/>
      <family val="2"/>
      <charset val="238"/>
    </font>
    <font>
      <i/>
      <sz val="10"/>
      <name val="Calibri"/>
      <family val="2"/>
      <scheme val="minor"/>
    </font>
    <font>
      <sz val="14"/>
      <name val="Arial"/>
      <family val="2"/>
      <charset val="238"/>
    </font>
    <font>
      <sz val="14"/>
      <name val="Calibri"/>
      <family val="2"/>
      <charset val="238"/>
    </font>
    <font>
      <b/>
      <sz val="14"/>
      <name val="Calibri"/>
      <family val="2"/>
      <charset val="238"/>
    </font>
    <font>
      <i/>
      <sz val="10"/>
      <name val="Calibri"/>
      <family val="2"/>
    </font>
    <font>
      <i/>
      <sz val="10"/>
      <name val="Arial"/>
      <family val="2"/>
      <charset val="238"/>
    </font>
    <font>
      <sz val="12"/>
      <name val="Arial CE"/>
      <family val="2"/>
      <charset val="238"/>
    </font>
    <font>
      <sz val="12"/>
      <name val="Calibri"/>
      <family val="2"/>
      <charset val="238"/>
    </font>
    <font>
      <b/>
      <sz val="12"/>
      <name val="Calibri"/>
      <family val="2"/>
      <charset val="238"/>
    </font>
    <font>
      <b/>
      <sz val="11"/>
      <name val="Arial"/>
      <family val="2"/>
      <charset val="238"/>
    </font>
    <font>
      <sz val="14"/>
      <name val="Arial CE"/>
      <charset val="238"/>
    </font>
    <font>
      <b/>
      <sz val="14"/>
      <name val="Arial Narrow"/>
      <family val="2"/>
      <charset val="238"/>
    </font>
    <font>
      <b/>
      <sz val="12"/>
      <name val="Arial Narrow"/>
      <family val="2"/>
      <charset val="238"/>
    </font>
    <font>
      <sz val="12"/>
      <name val="Arial Narrow"/>
      <family val="2"/>
      <charset val="238"/>
    </font>
    <font>
      <b/>
      <sz val="12"/>
      <color rgb="FFFF0000"/>
      <name val="Arial Narrow"/>
      <family val="2"/>
      <charset val="238"/>
    </font>
    <font>
      <sz val="12"/>
      <color rgb="FFFF0000"/>
      <name val="Arial Narrow"/>
      <family val="2"/>
      <charset val="238"/>
    </font>
    <font>
      <vertAlign val="superscript"/>
      <sz val="10"/>
      <name val="Arial"/>
      <family val="2"/>
      <charset val="238"/>
    </font>
    <font>
      <sz val="11"/>
      <color theme="9" tint="-0.249977111117893"/>
      <name val="Arial Narrow"/>
      <family val="2"/>
      <charset val="238"/>
    </font>
    <font>
      <b/>
      <sz val="20"/>
      <name val="Arial Narrow"/>
      <family val="2"/>
      <charset val="238"/>
    </font>
    <font>
      <b/>
      <u/>
      <sz val="16"/>
      <name val="Arial Narrow"/>
      <family val="2"/>
      <charset val="238"/>
    </font>
    <font>
      <b/>
      <sz val="16"/>
      <name val="Arial Narrow"/>
      <family val="2"/>
      <charset val="238"/>
    </font>
    <font>
      <b/>
      <sz val="18"/>
      <name val="Arial Narrow"/>
      <family val="2"/>
      <charset val="238"/>
    </font>
    <font>
      <b/>
      <sz val="12"/>
      <name val="Arial"/>
      <family val="2"/>
      <charset val="238"/>
    </font>
    <font>
      <b/>
      <sz val="14"/>
      <name val="Arial"/>
      <family val="2"/>
      <charset val="238"/>
    </font>
    <font>
      <sz val="10"/>
      <color rgb="FF00B050"/>
      <name val="Arial"/>
      <family val="2"/>
      <charset val="238"/>
    </font>
    <font>
      <b/>
      <sz val="10"/>
      <color rgb="FF00B050"/>
      <name val="Arial"/>
      <family val="2"/>
      <charset val="238"/>
    </font>
    <font>
      <b/>
      <sz val="10"/>
      <color rgb="FF7030A0"/>
      <name val="Arial"/>
      <family val="2"/>
      <charset val="238"/>
    </font>
    <font>
      <sz val="10"/>
      <color rgb="FF7030A0"/>
      <name val="Arial"/>
      <family val="2"/>
      <charset val="238"/>
    </font>
    <font>
      <b/>
      <sz val="14"/>
      <name val="Arial"/>
      <family val="2"/>
    </font>
    <font>
      <sz val="7"/>
      <name val="Arial"/>
      <family val="2"/>
    </font>
    <font>
      <sz val="6"/>
      <name val="Arial"/>
      <family val="2"/>
    </font>
    <font>
      <b/>
      <sz val="10"/>
      <name val="Arial"/>
      <family val="2"/>
    </font>
    <font>
      <sz val="10"/>
      <name val="Euphemia"/>
      <family val="2"/>
      <charset val="238"/>
    </font>
    <font>
      <sz val="9"/>
      <name val="Arial"/>
      <family val="2"/>
      <charset val="238"/>
    </font>
    <font>
      <b/>
      <sz val="9"/>
      <name val="Arial"/>
      <family val="2"/>
      <charset val="238"/>
    </font>
    <font>
      <sz val="10"/>
      <name val="Helv"/>
      <family val="2"/>
    </font>
    <font>
      <sz val="9"/>
      <name val="Calibri"/>
      <family val="2"/>
      <charset val="238"/>
    </font>
    <font>
      <sz val="10"/>
      <name val="Euphemia"/>
      <family val="2"/>
    </font>
    <font>
      <sz val="10"/>
      <color theme="1"/>
      <name val="Arial"/>
      <family val="2"/>
      <charset val="238"/>
    </font>
    <font>
      <sz val="11.5"/>
      <color indexed="8"/>
      <name val="Arial Narrow"/>
      <family val="2"/>
      <charset val="238"/>
    </font>
    <font>
      <b/>
      <sz val="10"/>
      <color indexed="8"/>
      <name val="Arial Narrow"/>
      <family val="2"/>
    </font>
    <font>
      <b/>
      <sz val="10"/>
      <name val="Arial Narrow"/>
      <family val="2"/>
    </font>
    <font>
      <sz val="6"/>
      <name val="Arial"/>
      <family val="2"/>
      <charset val="238"/>
    </font>
    <font>
      <b/>
      <sz val="10"/>
      <name val="Arial CE"/>
      <charset val="238"/>
    </font>
    <font>
      <b/>
      <sz val="11"/>
      <name val="Arial CE"/>
      <charset val="238"/>
    </font>
    <font>
      <b/>
      <sz val="10"/>
      <name val="Arial CE"/>
      <family val="2"/>
      <charset val="238"/>
    </font>
    <font>
      <b/>
      <sz val="11"/>
      <name val="Arial CE"/>
      <family val="2"/>
      <charset val="238"/>
    </font>
    <font>
      <sz val="10"/>
      <color rgb="FFFF0000"/>
      <name val="Arial CE"/>
      <family val="2"/>
      <charset val="238"/>
    </font>
    <font>
      <sz val="10"/>
      <name val="Calibri"/>
      <family val="2"/>
      <charset val="238"/>
      <scheme val="minor"/>
    </font>
    <font>
      <b/>
      <sz val="10"/>
      <color rgb="FFFF0000"/>
      <name val="Arial CE"/>
      <family val="2"/>
      <charset val="238"/>
    </font>
    <font>
      <b/>
      <sz val="11"/>
      <color rgb="FFFF0000"/>
      <name val="Arial CE"/>
      <family val="2"/>
      <charset val="238"/>
    </font>
    <font>
      <vertAlign val="superscript"/>
      <sz val="10"/>
      <name val="Arial"/>
      <family val="2"/>
    </font>
    <font>
      <sz val="10"/>
      <color rgb="FFFF0000"/>
      <name val="Calibri"/>
      <family val="2"/>
      <charset val="238"/>
      <scheme val="minor"/>
    </font>
    <font>
      <b/>
      <sz val="12"/>
      <name val="Arial CE"/>
      <family val="2"/>
      <charset val="238"/>
    </font>
    <font>
      <b/>
      <sz val="10"/>
      <color rgb="FFFF0000"/>
      <name val="Arial"/>
      <family val="2"/>
      <charset val="238"/>
    </font>
    <font>
      <sz val="10"/>
      <color rgb="FFFF0000"/>
      <name val="Arial"/>
      <family val="2"/>
    </font>
    <font>
      <sz val="7"/>
      <name val="Arial"/>
      <family val="2"/>
      <charset val="238"/>
    </font>
    <font>
      <b/>
      <sz val="11"/>
      <name val="Arial"/>
      <family val="1"/>
    </font>
    <font>
      <sz val="11"/>
      <name val="Arial"/>
      <family val="1"/>
    </font>
    <font>
      <vertAlign val="superscript"/>
      <sz val="11"/>
      <name val="Arial"/>
      <family val="2"/>
      <charset val="238"/>
    </font>
    <font>
      <b/>
      <sz val="10"/>
      <name val="Calibri"/>
      <family val="2"/>
      <charset val="238"/>
      <scheme val="minor"/>
    </font>
    <font>
      <b/>
      <sz val="10"/>
      <color indexed="8"/>
      <name val="Calibri"/>
      <family val="2"/>
      <charset val="238"/>
      <scheme val="minor"/>
    </font>
    <font>
      <sz val="10"/>
      <color indexed="8"/>
      <name val="Calibri"/>
      <family val="2"/>
      <charset val="238"/>
      <scheme val="minor"/>
    </font>
    <font>
      <sz val="10"/>
      <name val="Calibri"/>
      <family val="2"/>
      <scheme val="minor"/>
    </font>
    <font>
      <b/>
      <sz val="11"/>
      <name val="Arial Black"/>
      <family val="2"/>
    </font>
    <font>
      <sz val="11"/>
      <color rgb="FF00B050"/>
      <name val="Arial"/>
      <family val="2"/>
      <charset val="238"/>
    </font>
    <font>
      <sz val="10"/>
      <name val="CRO_Bookman-Normal"/>
      <charset val="238"/>
    </font>
    <font>
      <sz val="11"/>
      <color theme="1"/>
      <name val="Arial"/>
      <family val="2"/>
      <charset val="238"/>
    </font>
    <font>
      <sz val="18"/>
      <name val="Arial"/>
      <family val="2"/>
      <charset val="238"/>
    </font>
    <font>
      <b/>
      <sz val="16"/>
      <name val="Arial"/>
      <family val="2"/>
      <charset val="238"/>
    </font>
    <font>
      <b/>
      <sz val="12"/>
      <color rgb="FFFF0000"/>
      <name val="Arial"/>
      <family val="2"/>
    </font>
    <font>
      <b/>
      <sz val="11"/>
      <color theme="1"/>
      <name val="Arial"/>
      <family val="2"/>
    </font>
    <font>
      <sz val="11"/>
      <color theme="1"/>
      <name val="Arial"/>
      <family val="2"/>
    </font>
    <font>
      <u/>
      <sz val="11"/>
      <name val="Arial"/>
      <family val="2"/>
    </font>
    <font>
      <b/>
      <sz val="11"/>
      <name val="Arial"/>
      <family val="2"/>
    </font>
    <font>
      <b/>
      <sz val="11"/>
      <color rgb="FFFF0000"/>
      <name val="Arial"/>
      <family val="2"/>
    </font>
    <font>
      <b/>
      <sz val="11"/>
      <color theme="1"/>
      <name val="Arial"/>
      <family val="2"/>
      <charset val="238"/>
    </font>
    <font>
      <u/>
      <sz val="11"/>
      <name val="Arial"/>
      <family val="2"/>
      <charset val="238"/>
    </font>
    <font>
      <b/>
      <sz val="12"/>
      <color rgb="FFFF0000"/>
      <name val="Arial CE"/>
      <charset val="238"/>
    </font>
    <font>
      <b/>
      <sz val="12"/>
      <name val="Arial CE"/>
      <charset val="238"/>
    </font>
    <font>
      <b/>
      <sz val="10"/>
      <color theme="1"/>
      <name val="Arial"/>
      <family val="2"/>
    </font>
    <font>
      <sz val="11"/>
      <color rgb="FFFF0000"/>
      <name val="Arial"/>
      <family val="2"/>
      <charset val="238"/>
    </font>
    <font>
      <sz val="11"/>
      <name val="CRO_Bookman-Normal"/>
      <charset val="238"/>
    </font>
    <font>
      <sz val="11"/>
      <color theme="1"/>
      <name val="Arial Narrow"/>
      <family val="2"/>
      <charset val="238"/>
    </font>
    <font>
      <sz val="11"/>
      <name val="Arial"/>
      <family val="2"/>
      <charset val="238"/>
    </font>
    <font>
      <sz val="11"/>
      <color indexed="10"/>
      <name val="Arial"/>
      <family val="2"/>
      <charset val="238"/>
    </font>
    <font>
      <b/>
      <sz val="11"/>
      <name val="Calibri"/>
      <family val="2"/>
      <scheme val="minor"/>
    </font>
    <font>
      <sz val="10"/>
      <color rgb="FFFF0000"/>
      <name val="Calibri"/>
      <family val="2"/>
    </font>
    <font>
      <sz val="10"/>
      <name val="Arial Narrow"/>
      <family val="2"/>
    </font>
    <font>
      <sz val="10"/>
      <color rgb="FFFF0000"/>
      <name val="Arial Narrow"/>
      <family val="2"/>
    </font>
    <font>
      <sz val="10"/>
      <name val="Calibri"/>
      <family val="2"/>
    </font>
    <font>
      <sz val="11.5"/>
      <name val="Arial Narrow"/>
      <family val="2"/>
      <charset val="238"/>
    </font>
    <font>
      <sz val="8"/>
      <name val="Arial CE"/>
    </font>
    <font>
      <b/>
      <sz val="10"/>
      <color theme="1"/>
      <name val="Arial Narrow"/>
      <family val="2"/>
    </font>
    <font>
      <sz val="10"/>
      <color theme="1"/>
      <name val="Arial Narrow"/>
      <family val="2"/>
    </font>
    <font>
      <u/>
      <sz val="10"/>
      <color theme="1"/>
      <name val="Arial Narrow"/>
      <family val="2"/>
    </font>
    <font>
      <i/>
      <sz val="10"/>
      <name val="Arial Narrow"/>
      <family val="2"/>
    </font>
    <font>
      <b/>
      <sz val="10"/>
      <name val="AvantArt_PP"/>
    </font>
    <font>
      <b/>
      <sz val="11"/>
      <name val="Calibri"/>
      <family val="2"/>
      <charset val="238"/>
      <scheme val="minor"/>
    </font>
    <font>
      <b/>
      <sz val="10"/>
      <name val="AvantArt_PP"/>
      <charset val="238"/>
    </font>
    <font>
      <b/>
      <sz val="10"/>
      <color rgb="FFFF0000"/>
      <name val="AvantArt_PP"/>
    </font>
  </fonts>
  <fills count="10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31"/>
        <bgColor indexed="44"/>
      </patternFill>
    </fill>
    <fill>
      <patternFill patternType="solid">
        <fgColor indexed="45"/>
        <bgColor indexed="46"/>
      </patternFill>
    </fill>
    <fill>
      <patternFill patternType="solid">
        <fgColor indexed="42"/>
        <bgColor indexed="27"/>
      </patternFill>
    </fill>
    <fill>
      <patternFill patternType="solid">
        <fgColor indexed="46"/>
        <bgColor indexed="45"/>
      </patternFill>
    </fill>
    <fill>
      <patternFill patternType="solid">
        <fgColor indexed="41"/>
        <bgColor indexed="44"/>
      </patternFill>
    </fill>
    <fill>
      <patternFill patternType="solid">
        <fgColor indexed="27"/>
        <bgColor indexed="42"/>
      </patternFill>
    </fill>
    <fill>
      <patternFill patternType="solid">
        <fgColor indexed="44"/>
      </patternFill>
    </fill>
    <fill>
      <patternFill patternType="solid">
        <fgColor indexed="29"/>
      </patternFill>
    </fill>
    <fill>
      <patternFill patternType="solid">
        <fgColor indexed="26"/>
      </patternFill>
    </fill>
    <fill>
      <patternFill patternType="solid">
        <fgColor indexed="53"/>
        <bgColor indexed="64"/>
      </patternFill>
    </fill>
    <fill>
      <patternFill patternType="solid">
        <fgColor indexed="11"/>
      </patternFill>
    </fill>
    <fill>
      <patternFill patternType="solid">
        <fgColor indexed="51"/>
      </patternFill>
    </fill>
    <fill>
      <patternFill patternType="solid">
        <fgColor indexed="43"/>
        <bgColor indexed="64"/>
      </patternFill>
    </fill>
    <fill>
      <patternFill patternType="solid">
        <fgColor indexed="45"/>
        <bgColor indexed="64"/>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19"/>
        <bgColor indexed="55"/>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1"/>
        <bgColor indexed="64"/>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60"/>
        <bgColor indexed="25"/>
      </patternFill>
    </fill>
    <fill>
      <patternFill patternType="solid">
        <fgColor indexed="53"/>
      </patternFill>
    </fill>
    <fill>
      <patternFill patternType="solid">
        <fgColor indexed="44"/>
        <bgColor indexed="44"/>
      </patternFill>
    </fill>
    <fill>
      <patternFill patternType="solid">
        <fgColor indexed="27"/>
        <bgColor indexed="27"/>
      </patternFill>
    </fill>
    <fill>
      <patternFill patternType="solid">
        <fgColor indexed="62"/>
      </patternFill>
    </fill>
    <fill>
      <patternFill patternType="solid">
        <fgColor indexed="56"/>
        <bgColor indexed="56"/>
      </patternFill>
    </fill>
    <fill>
      <patternFill patternType="solid">
        <fgColor indexed="29"/>
        <bgColor indexed="29"/>
      </patternFill>
    </fill>
    <fill>
      <patternFill patternType="solid">
        <fgColor indexed="53"/>
        <bgColor indexed="53"/>
      </patternFill>
    </fill>
    <fill>
      <patternFill patternType="solid">
        <fgColor indexed="10"/>
      </patternFill>
    </fill>
    <fill>
      <patternFill patternType="solid">
        <fgColor indexed="26"/>
        <bgColor indexed="26"/>
      </patternFill>
    </fill>
    <fill>
      <patternFill patternType="solid">
        <fgColor indexed="43"/>
        <bgColor indexed="43"/>
      </patternFill>
    </fill>
    <fill>
      <patternFill patternType="solid">
        <fgColor indexed="51"/>
        <bgColor indexed="51"/>
      </patternFill>
    </fill>
    <fill>
      <patternFill patternType="solid">
        <fgColor indexed="57"/>
      </patternFill>
    </fill>
    <fill>
      <patternFill patternType="solid">
        <fgColor indexed="47"/>
        <bgColor indexed="47"/>
      </patternFill>
    </fill>
    <fill>
      <patternFill patternType="solid">
        <fgColor indexed="45"/>
        <bgColor indexed="45"/>
      </patternFill>
    </fill>
    <fill>
      <patternFill patternType="solid">
        <fgColor indexed="54"/>
        <bgColor indexed="54"/>
      </patternFill>
    </fill>
    <fill>
      <patternFill patternType="solid">
        <fgColor indexed="10"/>
        <bgColor indexed="10"/>
      </patternFill>
    </fill>
    <fill>
      <patternFill patternType="solid">
        <fgColor indexed="62"/>
        <bgColor indexed="48"/>
      </patternFill>
    </fill>
    <fill>
      <patternFill patternType="solid">
        <fgColor indexed="10"/>
        <bgColor indexed="16"/>
      </patternFill>
    </fill>
    <fill>
      <patternFill patternType="solid">
        <fgColor indexed="54"/>
        <bgColor indexed="63"/>
      </patternFill>
    </fill>
    <fill>
      <patternFill patternType="solid">
        <fgColor indexed="25"/>
        <bgColor indexed="60"/>
      </patternFill>
    </fill>
    <fill>
      <patternFill patternType="solid">
        <fgColor indexed="22"/>
      </patternFill>
    </fill>
    <fill>
      <patternFill patternType="solid">
        <fgColor indexed="22"/>
        <bgColor indexed="31"/>
      </patternFill>
    </fill>
    <fill>
      <patternFill patternType="solid">
        <fgColor indexed="46"/>
        <bgColor indexed="46"/>
      </patternFill>
    </fill>
    <fill>
      <patternFill patternType="solid">
        <fgColor indexed="9"/>
        <bgColor indexed="9"/>
      </patternFill>
    </fill>
    <fill>
      <patternFill patternType="solid">
        <fgColor indexed="55"/>
      </patternFill>
    </fill>
    <fill>
      <patternFill patternType="solid">
        <fgColor indexed="22"/>
        <bgColor indexed="64"/>
      </patternFill>
    </fill>
    <fill>
      <patternFill patternType="solid">
        <fgColor indexed="56"/>
        <bgColor indexed="64"/>
      </patternFill>
    </fill>
    <fill>
      <patternFill patternType="solid">
        <fgColor indexed="54"/>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solid">
        <fgColor indexed="26"/>
        <bgColor indexed="43"/>
      </patternFill>
    </fill>
    <fill>
      <patternFill patternType="solid">
        <fgColor indexed="55"/>
        <bgColor indexed="22"/>
      </patternFill>
    </fill>
    <fill>
      <patternFill patternType="solid">
        <fgColor indexed="27"/>
        <bgColor indexed="41"/>
      </patternFill>
    </fill>
    <fill>
      <patternFill patternType="solid">
        <fgColor indexed="55"/>
        <bgColor indexed="23"/>
      </patternFill>
    </fill>
    <fill>
      <patternFill patternType="solid">
        <fgColor theme="8" tint="0.79989013336588644"/>
        <bgColor indexed="64"/>
      </patternFill>
    </fill>
    <fill>
      <patternFill patternType="solid">
        <fgColor theme="5" tint="0.59990234076967686"/>
        <bgColor indexed="64"/>
      </patternFill>
    </fill>
    <fill>
      <patternFill patternType="solid">
        <fgColor theme="5" tint="0.59999389629810485"/>
        <bgColor theme="5" tint="0.59999389629810485"/>
      </patternFill>
    </fill>
    <fill>
      <patternFill patternType="solid">
        <fgColor theme="8" tint="0.79998168889431442"/>
        <bgColor theme="8" tint="0.79998168889431442"/>
      </patternFill>
    </fill>
    <fill>
      <patternFill patternType="solid">
        <fgColor theme="8"/>
        <bgColor theme="8"/>
      </patternFill>
    </fill>
    <fill>
      <patternFill patternType="solid">
        <fgColor rgb="FFFFFFCC"/>
      </patternFill>
    </fill>
    <fill>
      <patternFill patternType="solid">
        <fgColor rgb="FFA5A5A5"/>
        <bgColor rgb="FFA5A5A5"/>
      </patternFill>
    </fill>
    <fill>
      <patternFill patternType="lightUp">
        <fgColor theme="0"/>
        <bgColor indexed="56"/>
      </patternFill>
    </fill>
    <fill>
      <patternFill patternType="lightUp">
        <fgColor theme="0"/>
        <bgColor indexed="53"/>
      </patternFill>
    </fill>
    <fill>
      <patternFill patternType="lightUp">
        <fgColor theme="0"/>
        <bgColor indexed="51"/>
      </patternFill>
    </fill>
    <fill>
      <patternFill patternType="solid">
        <fgColor theme="8"/>
        <bgColor indexed="64"/>
      </patternFill>
    </fill>
    <fill>
      <patternFill patternType="solid">
        <fgColor rgb="FFFFEB9C"/>
        <bgColor indexed="64"/>
      </patternFill>
    </fill>
    <fill>
      <patternFill patternType="solid">
        <fgColor rgb="FFFFFFCC"/>
        <bgColor rgb="FFFFFFCC"/>
      </patternFill>
    </fill>
    <fill>
      <patternFill patternType="solid">
        <fgColor rgb="FFA5A5A5"/>
        <bgColor indexed="64"/>
      </patternFill>
    </fill>
    <fill>
      <patternFill patternType="solid">
        <fgColor theme="0" tint="-0.14999847407452621"/>
        <bgColor indexed="64"/>
      </patternFill>
    </fill>
    <fill>
      <patternFill patternType="solid">
        <fgColor indexed="52"/>
        <bgColor indexed="64"/>
      </patternFill>
    </fill>
    <fill>
      <patternFill patternType="solid">
        <fgColor theme="2"/>
        <bgColor indexed="64"/>
      </patternFill>
    </fill>
    <fill>
      <patternFill patternType="solid">
        <fgColor rgb="FFFFFFFF"/>
        <bgColor rgb="FFF2F2F2"/>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4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right/>
      <top/>
      <bottom style="double">
        <color indexed="10"/>
      </bottom>
      <diagonal/>
    </border>
    <border>
      <left style="thin">
        <color indexed="64"/>
      </left>
      <right/>
      <top/>
      <bottom/>
      <diagonal/>
    </border>
    <border>
      <left/>
      <right/>
      <top style="thin">
        <color indexed="56"/>
      </top>
      <bottom style="double">
        <color indexed="56"/>
      </bottom>
      <diagonal/>
    </border>
    <border>
      <left/>
      <right/>
      <top style="hair">
        <color indexed="8"/>
      </top>
      <bottom style="hair">
        <color indexed="8"/>
      </bottom>
      <diagonal/>
    </border>
    <border>
      <left/>
      <right/>
      <top/>
      <bottom style="double">
        <color indexed="60"/>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double">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auto="1"/>
      </top>
      <bottom style="medium">
        <color auto="1"/>
      </bottom>
      <diagonal/>
    </border>
    <border>
      <left style="thin">
        <color indexed="64"/>
      </left>
      <right/>
      <top style="thin">
        <color indexed="64"/>
      </top>
      <bottom style="double">
        <color indexed="64"/>
      </bottom>
      <diagonal/>
    </border>
  </borders>
  <cellStyleXfs count="2088">
    <xf numFmtId="0" fontId="0" fillId="0" borderId="0"/>
    <xf numFmtId="0" fontId="65" fillId="0" borderId="0"/>
    <xf numFmtId="0" fontId="14" fillId="0" borderId="0"/>
    <xf numFmtId="0" fontId="6" fillId="0" borderId="0"/>
    <xf numFmtId="0" fontId="21" fillId="0" borderId="0">
      <alignment horizontal="left" vertical="top" wrapText="1"/>
    </xf>
    <xf numFmtId="0" fontId="6" fillId="0" borderId="0"/>
    <xf numFmtId="0" fontId="66" fillId="0" borderId="0"/>
    <xf numFmtId="0" fontId="66" fillId="0" borderId="0"/>
    <xf numFmtId="0" fontId="15" fillId="0" borderId="0"/>
    <xf numFmtId="0" fontId="15" fillId="0" borderId="0"/>
    <xf numFmtId="4" fontId="6" fillId="0" borderId="0">
      <alignment vertical="top"/>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8"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18" fillId="2" borderId="0" applyNumberFormat="0" applyBorder="0" applyAlignment="0" applyProtection="0"/>
    <xf numFmtId="0" fontId="18" fillId="13" borderId="0" applyNumberFormat="0" applyBorder="0" applyAlignment="0" applyProtection="0"/>
    <xf numFmtId="0" fontId="18" fillId="3" borderId="0" applyNumberFormat="0" applyBorder="0" applyAlignment="0" applyProtection="0"/>
    <xf numFmtId="0" fontId="18" fillId="14" borderId="0" applyNumberFormat="0" applyBorder="0" applyAlignment="0" applyProtection="0"/>
    <xf numFmtId="0" fontId="18" fillId="4" borderId="0" applyNumberFormat="0" applyBorder="0" applyAlignment="0" applyProtection="0"/>
    <xf numFmtId="0" fontId="18" fillId="15" borderId="0" applyNumberFormat="0" applyBorder="0" applyAlignment="0" applyProtection="0"/>
    <xf numFmtId="0" fontId="18" fillId="5" borderId="0" applyNumberFormat="0" applyBorder="0" applyAlignment="0" applyProtection="0"/>
    <xf numFmtId="0" fontId="18" fillId="16" borderId="0" applyNumberFormat="0" applyBorder="0" applyAlignment="0" applyProtection="0"/>
    <xf numFmtId="0" fontId="18" fillId="6" borderId="0" applyNumberFormat="0" applyBorder="0" applyAlignment="0" applyProtection="0"/>
    <xf numFmtId="0" fontId="18" fillId="17" borderId="0" applyNumberFormat="0" applyBorder="0" applyAlignment="0" applyProtection="0"/>
    <xf numFmtId="0" fontId="18" fillId="7" borderId="0" applyNumberFormat="0" applyBorder="0" applyAlignment="0" applyProtection="0"/>
    <xf numFmtId="0" fontId="18"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 borderId="0" applyNumberFormat="0" applyBorder="0" applyAlignment="0" applyProtection="0"/>
    <xf numFmtId="0" fontId="9" fillId="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3"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4"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6"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21" fillId="22" borderId="0" applyNumberFormat="0" applyFont="0" applyBorder="0" applyAlignment="0" applyProtection="0">
      <alignment vertical="center"/>
    </xf>
    <xf numFmtId="0" fontId="49" fillId="19" borderId="0" applyNumberFormat="0" applyBorder="0" applyAlignment="0" applyProtection="0"/>
    <xf numFmtId="0" fontId="49" fillId="20" borderId="0" applyNumberFormat="0" applyBorder="0" applyAlignment="0" applyProtection="0"/>
    <xf numFmtId="0" fontId="49" fillId="23" borderId="0" applyNumberFormat="0" applyBorder="0" applyAlignment="0" applyProtection="0"/>
    <xf numFmtId="0" fontId="49" fillId="5"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5" borderId="0" applyNumberFormat="0" applyBorder="0" applyAlignment="0" applyProtection="0"/>
    <xf numFmtId="0" fontId="9" fillId="19" borderId="0" applyNumberFormat="0" applyBorder="0" applyAlignment="0" applyProtection="0"/>
    <xf numFmtId="0" fontId="9" fillId="24"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2"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9"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26"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2" borderId="0" applyNumberFormat="0" applyBorder="0" applyAlignment="0" applyProtection="0"/>
    <xf numFmtId="0" fontId="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10"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18" fillId="19" borderId="0" applyNumberFormat="0" applyBorder="0" applyAlignment="0" applyProtection="0"/>
    <xf numFmtId="0" fontId="18" fillId="27"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23" borderId="0" applyNumberFormat="0" applyBorder="0" applyAlignment="0" applyProtection="0"/>
    <xf numFmtId="0" fontId="18" fillId="29" borderId="0" applyNumberFormat="0" applyBorder="0" applyAlignment="0" applyProtection="0"/>
    <xf numFmtId="0" fontId="18" fillId="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7" borderId="0" applyNumberFormat="0" applyBorder="0" applyAlignment="0" applyProtection="0"/>
    <xf numFmtId="0" fontId="18" fillId="24" borderId="0" applyNumberFormat="0" applyBorder="0" applyAlignment="0" applyProtection="0"/>
    <xf numFmtId="0" fontId="18" fillId="30"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77"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23"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2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6"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2"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10"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19" borderId="0" applyNumberFormat="0" applyBorder="0" applyAlignment="0" applyProtection="0"/>
    <xf numFmtId="0" fontId="67" fillId="32" borderId="0" applyNumberFormat="0" applyBorder="0" applyAlignment="0" applyProtection="0"/>
    <xf numFmtId="0" fontId="67" fillId="20" borderId="0" applyNumberFormat="0" applyBorder="0" applyAlignment="0" applyProtection="0"/>
    <xf numFmtId="0" fontId="67" fillId="23" borderId="0" applyNumberFormat="0" applyBorder="0" applyAlignment="0" applyProtection="0"/>
    <xf numFmtId="0" fontId="67" fillId="33" borderId="0" applyNumberFormat="0" applyBorder="0" applyAlignment="0" applyProtection="0"/>
    <xf numFmtId="0" fontId="67" fillId="34" borderId="0" applyNumberFormat="0" applyBorder="0" applyAlignment="0" applyProtection="0"/>
    <xf numFmtId="0" fontId="67" fillId="35" borderId="0" applyNumberFormat="0" applyBorder="0" applyAlignment="0" applyProtection="0"/>
    <xf numFmtId="0" fontId="33" fillId="32" borderId="0" applyNumberFormat="0" applyBorder="0" applyAlignment="0" applyProtection="0"/>
    <xf numFmtId="0" fontId="33" fillId="20" borderId="0" applyNumberFormat="0" applyBorder="0" applyAlignment="0" applyProtection="0"/>
    <xf numFmtId="0" fontId="33" fillId="23"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33" fillId="1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33" fillId="22"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33" fillId="36"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33" fillId="26"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33" fillId="12"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33" fillId="9"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50" fillId="32" borderId="0" applyNumberFormat="0" applyBorder="0" applyAlignment="0" applyProtection="0"/>
    <xf numFmtId="0" fontId="50" fillId="37" borderId="0" applyNumberFormat="0" applyBorder="0" applyAlignment="0" applyProtection="0"/>
    <xf numFmtId="0" fontId="50" fillId="20" borderId="0" applyNumberFormat="0" applyBorder="0" applyAlignment="0" applyProtection="0"/>
    <xf numFmtId="0" fontId="50" fillId="28" borderId="0" applyNumberFormat="0" applyBorder="0" applyAlignment="0" applyProtection="0"/>
    <xf numFmtId="0" fontId="50" fillId="23" borderId="0" applyNumberFormat="0" applyBorder="0" applyAlignment="0" applyProtection="0"/>
    <xf numFmtId="0" fontId="50" fillId="29" borderId="0" applyNumberFormat="0" applyBorder="0" applyAlignment="0" applyProtection="0"/>
    <xf numFmtId="0" fontId="50" fillId="33" borderId="0" applyNumberFormat="0" applyBorder="0" applyAlignment="0" applyProtection="0"/>
    <xf numFmtId="0" fontId="50" fillId="38" borderId="0" applyNumberFormat="0" applyBorder="0" applyAlignment="0" applyProtection="0"/>
    <xf numFmtId="0" fontId="50" fillId="34" borderId="0" applyNumberFormat="0" applyBorder="0" applyAlignment="0" applyProtection="0"/>
    <xf numFmtId="0" fontId="50" fillId="39" borderId="0" applyNumberFormat="0" applyBorder="0" applyAlignment="0" applyProtection="0"/>
    <xf numFmtId="0" fontId="50" fillId="35" borderId="0" applyNumberFormat="0" applyBorder="0" applyAlignment="0" applyProtection="0"/>
    <xf numFmtId="0" fontId="50" fillId="40" borderId="0" applyNumberFormat="0" applyBorder="0" applyAlignment="0" applyProtection="0"/>
    <xf numFmtId="0" fontId="33" fillId="32" borderId="0" applyNumberFormat="0" applyBorder="0" applyAlignment="0" applyProtection="0"/>
    <xf numFmtId="0" fontId="33" fillId="12" borderId="0" applyNumberFormat="0" applyBorder="0" applyAlignment="0" applyProtection="0"/>
    <xf numFmtId="0" fontId="33" fillId="20"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36" borderId="0" applyNumberFormat="0" applyBorder="0" applyAlignment="0" applyProtection="0"/>
    <xf numFmtId="0" fontId="33" fillId="33" borderId="0" applyNumberFormat="0" applyBorder="0" applyAlignment="0" applyProtection="0"/>
    <xf numFmtId="0" fontId="33" fillId="26" borderId="0" applyNumberFormat="0" applyBorder="0" applyAlignment="0" applyProtection="0"/>
    <xf numFmtId="0" fontId="33" fillId="34" borderId="0" applyNumberFormat="0" applyBorder="0" applyAlignment="0" applyProtection="0"/>
    <xf numFmtId="0" fontId="33" fillId="12" borderId="0" applyNumberFormat="0" applyBorder="0" applyAlignment="0" applyProtection="0"/>
    <xf numFmtId="0" fontId="33" fillId="35" borderId="0" applyNumberFormat="0" applyBorder="0" applyAlignment="0" applyProtection="0"/>
    <xf numFmtId="0" fontId="33" fillId="9" borderId="0" applyNumberFormat="0" applyBorder="0" applyAlignment="0" applyProtection="0"/>
    <xf numFmtId="0" fontId="6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0"/>
    <xf numFmtId="0" fontId="129" fillId="42" borderId="0" applyNumberFormat="0" applyBorder="0" applyAlignment="0" applyProtection="0"/>
    <xf numFmtId="0" fontId="129" fillId="43" borderId="0" applyNumberFormat="0" applyBorder="0" applyAlignment="0" applyProtection="0"/>
    <xf numFmtId="0" fontId="130" fillId="43"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130" fillId="45"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129" fillId="46" borderId="0" applyNumberFormat="0" applyBorder="0" applyAlignment="0" applyProtection="0"/>
    <xf numFmtId="0" fontId="129" fillId="78" borderId="0" applyNumberFormat="0" applyBorder="0" applyAlignment="0" applyProtection="0"/>
    <xf numFmtId="0" fontId="130" fillId="47"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130" fillId="47"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129" fillId="49" borderId="0" applyNumberFormat="0" applyBorder="0" applyAlignment="0" applyProtection="0"/>
    <xf numFmtId="0" fontId="129" fillId="50" borderId="0" applyNumberFormat="0" applyBorder="0" applyAlignment="0" applyProtection="0"/>
    <xf numFmtId="0" fontId="130" fillId="51"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130" fillId="51"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129" fillId="53" borderId="0" applyNumberFormat="0" applyBorder="0" applyAlignment="0" applyProtection="0"/>
    <xf numFmtId="0" fontId="129" fillId="54" borderId="0" applyNumberFormat="0" applyBorder="0" applyAlignment="0" applyProtection="0"/>
    <xf numFmtId="0" fontId="130" fillId="54"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130" fillId="55"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129" fillId="79" borderId="0" applyNumberFormat="0" applyBorder="0" applyAlignment="0" applyProtection="0"/>
    <xf numFmtId="0" fontId="129" fillId="43" borderId="0" applyNumberFormat="0" applyBorder="0" applyAlignment="0" applyProtection="0"/>
    <xf numFmtId="0" fontId="130" fillId="43"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130" fillId="80"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129" fillId="49" borderId="0" applyNumberFormat="0" applyBorder="0" applyAlignment="0" applyProtection="0"/>
    <xf numFmtId="0" fontId="129" fillId="49" borderId="0" applyNumberFormat="0" applyBorder="0" applyAlignment="0" applyProtection="0"/>
    <xf numFmtId="0" fontId="130" fillId="46"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130" fillId="56"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50" fillId="44" borderId="0" applyNumberFormat="0" applyBorder="0" applyAlignment="0" applyProtection="0"/>
    <xf numFmtId="0" fontId="50" fillId="57" borderId="0" applyNumberFormat="0" applyBorder="0" applyAlignment="0" applyProtection="0"/>
    <xf numFmtId="0" fontId="50" fillId="48" borderId="0" applyNumberFormat="0" applyBorder="0" applyAlignment="0" applyProtection="0"/>
    <xf numFmtId="0" fontId="50" fillId="58" borderId="0" applyNumberFormat="0" applyBorder="0" applyAlignment="0" applyProtection="0"/>
    <xf numFmtId="0" fontId="50" fillId="52" borderId="0" applyNumberFormat="0" applyBorder="0" applyAlignment="0" applyProtection="0"/>
    <xf numFmtId="0" fontId="50" fillId="59" borderId="0" applyNumberFormat="0" applyBorder="0" applyAlignment="0" applyProtection="0"/>
    <xf numFmtId="0" fontId="50" fillId="33" borderId="0" applyNumberFormat="0" applyBorder="0" applyAlignment="0" applyProtection="0"/>
    <xf numFmtId="0" fontId="50" fillId="38" borderId="0" applyNumberFormat="0" applyBorder="0" applyAlignment="0" applyProtection="0"/>
    <xf numFmtId="0" fontId="50" fillId="34" borderId="0" applyNumberFormat="0" applyBorder="0" applyAlignment="0" applyProtection="0"/>
    <xf numFmtId="0" fontId="50" fillId="39" borderId="0" applyNumberFormat="0" applyBorder="0" applyAlignment="0" applyProtection="0"/>
    <xf numFmtId="0" fontId="50" fillId="41" borderId="0" applyNumberFormat="0" applyBorder="0" applyAlignment="0" applyProtection="0"/>
    <xf numFmtId="0" fontId="50" fillId="60" borderId="0" applyNumberFormat="0" applyBorder="0" applyAlignment="0" applyProtection="0"/>
    <xf numFmtId="0" fontId="58" fillId="61" borderId="1" applyNumberFormat="0" applyAlignment="0" applyProtection="0"/>
    <xf numFmtId="0" fontId="58" fillId="62" borderId="1" applyNumberFormat="0" applyAlignment="0" applyProtection="0"/>
    <xf numFmtId="0" fontId="13" fillId="0" borderId="0" applyNumberFormat="0" applyFill="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131" fillId="6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2" fillId="61" borderId="2" applyNumberFormat="0" applyAlignment="0" applyProtection="0"/>
    <xf numFmtId="0" fontId="73" fillId="62" borderId="2" applyNumberFormat="0" applyAlignment="0" applyProtection="0"/>
    <xf numFmtId="0" fontId="74" fillId="0" borderId="0" applyNumberFormat="0" applyFill="0" applyBorder="0" applyAlignment="0" applyProtection="0">
      <alignment vertical="top"/>
      <protection locked="0"/>
    </xf>
    <xf numFmtId="0" fontId="6" fillId="10" borderId="25"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9"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9" fillId="81" borderId="25" applyNumberFormat="0" applyFont="0" applyAlignment="0" applyProtection="0"/>
    <xf numFmtId="0" fontId="9" fillId="21" borderId="3" applyNumberFormat="0" applyFont="0" applyAlignment="0" applyProtection="0"/>
    <xf numFmtId="0" fontId="9" fillId="81" borderId="25" applyNumberFormat="0" applyFont="0" applyAlignment="0" applyProtection="0"/>
    <xf numFmtId="0" fontId="9" fillId="81" borderId="25" applyNumberFormat="0" applyFont="0" applyAlignment="0" applyProtection="0"/>
    <xf numFmtId="167" fontId="38" fillId="0" borderId="4" applyAlignment="0" applyProtection="0"/>
    <xf numFmtId="176" fontId="39" fillId="0" borderId="0" applyFill="0" applyBorder="0" applyAlignment="0"/>
    <xf numFmtId="177" fontId="39" fillId="0" borderId="0" applyFill="0" applyBorder="0" applyAlignment="0"/>
    <xf numFmtId="178" fontId="39" fillId="0" borderId="0" applyFill="0" applyBorder="0" applyAlignment="0"/>
    <xf numFmtId="179" fontId="39" fillId="0" borderId="0" applyFill="0" applyBorder="0" applyAlignment="0"/>
    <xf numFmtId="180" fontId="39" fillId="0" borderId="0" applyFill="0" applyBorder="0" applyAlignment="0"/>
    <xf numFmtId="176" fontId="39" fillId="0" borderId="0" applyFill="0" applyBorder="0" applyAlignment="0"/>
    <xf numFmtId="181" fontId="39" fillId="0" borderId="0" applyFill="0" applyBorder="0" applyAlignment="0"/>
    <xf numFmtId="177" fontId="39" fillId="0" borderId="0" applyFill="0" applyBorder="0" applyAlignment="0"/>
    <xf numFmtId="0" fontId="75" fillId="61" borderId="2" applyNumberFormat="0" applyAlignment="0" applyProtection="0"/>
    <xf numFmtId="0" fontId="76" fillId="61" borderId="2" applyNumberFormat="0" applyAlignment="0" applyProtection="0"/>
    <xf numFmtId="0" fontId="76" fillId="61" borderId="2" applyNumberFormat="0" applyAlignment="0" applyProtection="0"/>
    <xf numFmtId="0" fontId="76" fillId="61" borderId="2" applyNumberFormat="0" applyAlignment="0" applyProtection="0"/>
    <xf numFmtId="0" fontId="76" fillId="61" borderId="2" applyNumberFormat="0" applyAlignment="0" applyProtection="0"/>
    <xf numFmtId="0" fontId="76" fillId="61" borderId="2" applyNumberFormat="0" applyAlignment="0" applyProtection="0"/>
    <xf numFmtId="0" fontId="132" fillId="64" borderId="26" applyNumberFormat="0" applyAlignment="0" applyProtection="0"/>
    <xf numFmtId="0" fontId="76" fillId="61" borderId="2" applyNumberFormat="0" applyAlignment="0" applyProtection="0"/>
    <xf numFmtId="0" fontId="76" fillId="61" borderId="2" applyNumberFormat="0" applyAlignment="0" applyProtection="0"/>
    <xf numFmtId="0" fontId="76" fillId="61" borderId="2" applyNumberFormat="0" applyAlignment="0" applyProtection="0"/>
    <xf numFmtId="0" fontId="76" fillId="61" borderId="2" applyNumberFormat="0" applyAlignment="0" applyProtection="0"/>
    <xf numFmtId="0" fontId="76" fillId="61" borderId="2" applyNumberFormat="0" applyAlignment="0" applyProtection="0"/>
    <xf numFmtId="0" fontId="76" fillId="61" borderId="2" applyNumberFormat="0" applyAlignment="0" applyProtection="0"/>
    <xf numFmtId="0" fontId="76" fillId="61" borderId="2" applyNumberFormat="0" applyAlignment="0" applyProtection="0"/>
    <xf numFmtId="0" fontId="77" fillId="0" borderId="5" applyNumberFormat="0" applyFill="0" applyAlignment="0" applyProtection="0"/>
    <xf numFmtId="0" fontId="78" fillId="65" borderId="6" applyNumberFormat="0" applyAlignment="0" applyProtection="0"/>
    <xf numFmtId="0" fontId="78" fillId="65" borderId="6" applyNumberFormat="0" applyAlignment="0" applyProtection="0"/>
    <xf numFmtId="0" fontId="78" fillId="65" borderId="6" applyNumberFormat="0" applyAlignment="0" applyProtection="0"/>
    <xf numFmtId="0" fontId="78" fillId="65" borderId="6" applyNumberFormat="0" applyAlignment="0" applyProtection="0"/>
    <xf numFmtId="0" fontId="78" fillId="65" borderId="6" applyNumberFormat="0" applyAlignment="0" applyProtection="0"/>
    <xf numFmtId="0" fontId="133" fillId="82" borderId="27" applyNumberFormat="0" applyAlignment="0" applyProtection="0"/>
    <xf numFmtId="0" fontId="78" fillId="65" borderId="6" applyNumberFormat="0" applyAlignment="0" applyProtection="0"/>
    <xf numFmtId="0" fontId="78" fillId="65" borderId="6" applyNumberFormat="0" applyAlignment="0" applyProtection="0"/>
    <xf numFmtId="0" fontId="78" fillId="65" borderId="6" applyNumberFormat="0" applyAlignment="0" applyProtection="0"/>
    <xf numFmtId="0" fontId="78" fillId="65" borderId="6" applyNumberFormat="0" applyAlignment="0" applyProtection="0"/>
    <xf numFmtId="0" fontId="78" fillId="65" borderId="6" applyNumberFormat="0" applyAlignment="0" applyProtection="0"/>
    <xf numFmtId="0" fontId="78" fillId="65" borderId="6" applyNumberFormat="0" applyAlignment="0" applyProtection="0"/>
    <xf numFmtId="0" fontId="78" fillId="65" borderId="6" applyNumberFormat="0" applyAlignment="0" applyProtection="0"/>
    <xf numFmtId="0" fontId="9" fillId="0" borderId="0">
      <alignment horizontal="center" vertical="center"/>
    </xf>
    <xf numFmtId="0" fontId="9" fillId="0" borderId="0">
      <alignment horizontal="center" vertical="center"/>
    </xf>
    <xf numFmtId="0" fontId="9" fillId="0" borderId="0">
      <alignment horizontal="center" vertical="center" wrapText="1"/>
    </xf>
    <xf numFmtId="0" fontId="9" fillId="0" borderId="0">
      <alignment horizontal="left" vertical="top" wrapText="1"/>
    </xf>
    <xf numFmtId="0" fontId="9" fillId="0" borderId="0">
      <alignment horizontal="center" vertical="center" wrapText="1"/>
    </xf>
    <xf numFmtId="165"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0" fontId="63" fillId="0" borderId="0" applyFont="0" applyFill="0" applyBorder="0" applyAlignment="0" applyProtection="0"/>
    <xf numFmtId="166" fontId="14" fillId="0" borderId="0" applyFont="0" applyFill="0" applyBorder="0" applyAlignment="0" applyProtection="0"/>
    <xf numFmtId="166" fontId="6" fillId="0" borderId="0" applyFont="0" applyFill="0" applyBorder="0" applyAlignment="0" applyProtection="0"/>
    <xf numFmtId="166" fontId="14" fillId="0" borderId="0" applyFont="0" applyFill="0" applyBorder="0" applyAlignment="0" applyProtection="0"/>
    <xf numFmtId="188" fontId="79" fillId="0" borderId="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3" fontId="16" fillId="0" borderId="0" applyFont="0" applyFill="0" applyBorder="0" applyAlignment="0" applyProtection="0"/>
    <xf numFmtId="166" fontId="6" fillId="0" borderId="0" applyFont="0" applyFill="0" applyBorder="0" applyAlignment="0" applyProtection="0"/>
    <xf numFmtId="43" fontId="16" fillId="0" borderId="0" applyFont="0" applyFill="0" applyBorder="0" applyAlignment="0" applyProtection="0"/>
    <xf numFmtId="166" fontId="6" fillId="0" borderId="0" applyFont="0" applyFill="0" applyBorder="0" applyAlignment="0" applyProtection="0"/>
    <xf numFmtId="43" fontId="1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90" fontId="6" fillId="0" borderId="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9" fontId="6" fillId="0" borderId="0" applyFill="0" applyBorder="0" applyAlignment="0" applyProtection="0"/>
    <xf numFmtId="171" fontId="6" fillId="0" borderId="0" applyFill="0" applyBorder="0" applyAlignment="0" applyProtection="0"/>
    <xf numFmtId="169" fontId="6" fillId="0" borderId="0" applyFont="0" applyFill="0" applyBorder="0" applyAlignment="0" applyProtection="0"/>
    <xf numFmtId="191" fontId="80" fillId="0" borderId="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90" fontId="6" fillId="0" borderId="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191" fontId="80" fillId="0" borderId="0" applyFill="0" applyBorder="0" applyAlignment="0" applyProtection="0"/>
    <xf numFmtId="172" fontId="6" fillId="0" borderId="0" applyFill="0" applyBorder="0" applyAlignment="0" applyProtection="0"/>
    <xf numFmtId="192" fontId="80" fillId="0" borderId="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40" fillId="0" borderId="0" applyNumberFormat="0" applyFill="0" applyBorder="0" applyAlignment="0" applyProtection="0"/>
    <xf numFmtId="0" fontId="6" fillId="21" borderId="3" applyNumberFormat="0" applyFont="0" applyAlignment="0" applyProtection="0"/>
    <xf numFmtId="17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93" fontId="37" fillId="0" borderId="0" applyFont="0" applyFill="0" applyBorder="0" applyAlignment="0" applyProtection="0"/>
    <xf numFmtId="164" fontId="6" fillId="0" borderId="0" applyFont="0" applyFill="0" applyBorder="0" applyAlignment="0" applyProtection="0"/>
    <xf numFmtId="168" fontId="6" fillId="0" borderId="0" applyFont="0" applyFill="0" applyBorder="0" applyAlignment="0" applyProtection="0"/>
    <xf numFmtId="164" fontId="9" fillId="0" borderId="0" applyFont="0" applyFill="0" applyBorder="0" applyAlignment="0" applyProtection="0"/>
    <xf numFmtId="17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40" fillId="0" borderId="0" applyNumberFormat="0" applyFill="0" applyBorder="0" applyAlignment="0" applyProtection="0"/>
    <xf numFmtId="14" fontId="39" fillId="0" borderId="0" applyFill="0" applyBorder="0" applyAlignment="0"/>
    <xf numFmtId="0" fontId="25" fillId="0" borderId="0" applyBorder="0" applyProtection="0">
      <alignment horizontal="left" wrapText="1" indent="1"/>
    </xf>
    <xf numFmtId="194" fontId="79" fillId="0" borderId="0" applyFill="0" applyBorder="0" applyAlignment="0" applyProtection="0"/>
    <xf numFmtId="174" fontId="79" fillId="0" borderId="0" applyFill="0" applyBorder="0" applyAlignment="0" applyProtection="0"/>
    <xf numFmtId="0" fontId="10" fillId="4" borderId="0" applyNumberFormat="0" applyBorder="0" applyAlignment="0" applyProtection="0"/>
    <xf numFmtId="0" fontId="10" fillId="4" borderId="0" applyNumberFormat="0" applyBorder="0" applyAlignment="0" applyProtection="0"/>
    <xf numFmtId="0" fontId="55" fillId="7" borderId="2" applyNumberFormat="0" applyAlignment="0" applyProtection="0"/>
    <xf numFmtId="0" fontId="55" fillId="18" borderId="2" applyNumberFormat="0" applyAlignment="0" applyProtection="0"/>
    <xf numFmtId="0" fontId="134" fillId="83" borderId="0" applyNumberFormat="0" applyBorder="0" applyAlignment="0" applyProtection="0"/>
    <xf numFmtId="0" fontId="134" fillId="84" borderId="0" applyNumberFormat="0" applyBorder="0" applyAlignment="0" applyProtection="0"/>
    <xf numFmtId="0" fontId="134" fillId="85" borderId="0" applyNumberFormat="0" applyBorder="0" applyAlignment="0" applyProtection="0"/>
    <xf numFmtId="176" fontId="42" fillId="0" borderId="0" applyFill="0" applyBorder="0" applyAlignment="0"/>
    <xf numFmtId="177" fontId="42" fillId="0" borderId="0" applyFill="0" applyBorder="0" applyAlignment="0"/>
    <xf numFmtId="176" fontId="42" fillId="0" borderId="0" applyFill="0" applyBorder="0" applyAlignment="0"/>
    <xf numFmtId="181" fontId="42" fillId="0" borderId="0" applyFill="0" applyBorder="0" applyAlignment="0"/>
    <xf numFmtId="177" fontId="42" fillId="0" borderId="0" applyFill="0" applyBorder="0" applyAlignment="0"/>
    <xf numFmtId="0" fontId="36" fillId="7" borderId="2" applyNumberFormat="0" applyAlignment="0" applyProtection="0"/>
    <xf numFmtId="0" fontId="53" fillId="0" borderId="7" applyNumberFormat="0" applyFill="0" applyAlignment="0" applyProtection="0"/>
    <xf numFmtId="0" fontId="81" fillId="0" borderId="0" applyNumberFormat="0" applyFill="0" applyBorder="0" applyAlignment="0" applyProtection="0"/>
    <xf numFmtId="195" fontId="80" fillId="0" borderId="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7" fontId="14"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0" fontId="9" fillId="0" borderId="0"/>
    <xf numFmtId="0" fontId="19" fillId="0" borderId="0"/>
    <xf numFmtId="198" fontId="135" fillId="0" borderId="0" applyBorder="0" applyProtection="0"/>
    <xf numFmtId="0" fontId="6" fillId="0" borderId="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35"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136" fillId="43"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38" fontId="43" fillId="66" borderId="0" applyNumberFormat="0" applyBorder="0" applyAlignment="0" applyProtection="0"/>
    <xf numFmtId="0" fontId="54" fillId="4" borderId="0" applyNumberFormat="0" applyBorder="0" applyAlignment="0" applyProtection="0"/>
    <xf numFmtId="0" fontId="54" fillId="15" borderId="0" applyNumberFormat="0" applyBorder="0" applyAlignment="0" applyProtection="0"/>
    <xf numFmtId="0" fontId="44" fillId="0" borderId="8" applyNumberFormat="0" applyAlignment="0" applyProtection="0">
      <alignment horizontal="left" vertical="center"/>
    </xf>
    <xf numFmtId="0" fontId="44" fillId="0" borderId="9">
      <alignment horizontal="left" vertical="center"/>
    </xf>
    <xf numFmtId="0" fontId="84" fillId="0" borderId="10"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122" fillId="0" borderId="11"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123" fillId="0" borderId="13"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6" fillId="0" borderId="14" applyNumberFormat="0" applyFill="0" applyAlignment="0" applyProtection="0"/>
    <xf numFmtId="0" fontId="86" fillId="0" borderId="14" applyNumberFormat="0" applyFill="0" applyAlignment="0" applyProtection="0"/>
    <xf numFmtId="0" fontId="86" fillId="0" borderId="14" applyNumberFormat="0" applyFill="0" applyAlignment="0" applyProtection="0"/>
    <xf numFmtId="0" fontId="86" fillId="0" borderId="14" applyNumberFormat="0" applyFill="0" applyAlignment="0" applyProtection="0"/>
    <xf numFmtId="0" fontId="86" fillId="0" borderId="14" applyNumberFormat="0" applyFill="0" applyAlignment="0" applyProtection="0"/>
    <xf numFmtId="0" fontId="124" fillId="0" borderId="15" applyNumberFormat="0" applyFill="0" applyAlignment="0" applyProtection="0"/>
    <xf numFmtId="0" fontId="86" fillId="0" borderId="14" applyNumberFormat="0" applyFill="0" applyAlignment="0" applyProtection="0"/>
    <xf numFmtId="0" fontId="86" fillId="0" borderId="14" applyNumberFormat="0" applyFill="0" applyAlignment="0" applyProtection="0"/>
    <xf numFmtId="0" fontId="86" fillId="0" borderId="14" applyNumberFormat="0" applyFill="0" applyAlignment="0" applyProtection="0"/>
    <xf numFmtId="0" fontId="86" fillId="0" borderId="14" applyNumberFormat="0" applyFill="0" applyAlignment="0" applyProtection="0"/>
    <xf numFmtId="0" fontId="86" fillId="0" borderId="14" applyNumberFormat="0" applyFill="0" applyAlignment="0" applyProtection="0"/>
    <xf numFmtId="0" fontId="86" fillId="0" borderId="14" applyNumberFormat="0" applyFill="0" applyAlignment="0" applyProtection="0"/>
    <xf numFmtId="0" fontId="86" fillId="0" borderId="14" applyNumberFormat="0" applyFill="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124"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137" fillId="0" borderId="0" applyNumberFormat="0" applyFill="0" applyBorder="0" applyAlignment="0" applyProtection="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10" fontId="43" fillId="10" borderId="16" applyNumberFormat="0" applyBorder="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138" fillId="50" borderId="26"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57" fillId="3" borderId="0" applyNumberFormat="0" applyBorder="0" applyAlignment="0" applyProtection="0"/>
    <xf numFmtId="0" fontId="33" fillId="44" borderId="0" applyNumberFormat="0" applyBorder="0" applyAlignment="0" applyProtection="0"/>
    <xf numFmtId="0" fontId="33" fillId="67" borderId="0" applyNumberFormat="0" applyBorder="0" applyAlignment="0" applyProtection="0"/>
    <xf numFmtId="0" fontId="33" fillId="48" borderId="0" applyNumberFormat="0" applyBorder="0" applyAlignment="0" applyProtection="0"/>
    <xf numFmtId="0" fontId="33" fillId="22" borderId="0" applyNumberFormat="0" applyBorder="0" applyAlignment="0" applyProtection="0"/>
    <xf numFmtId="0" fontId="33" fillId="52" borderId="0" applyNumberFormat="0" applyBorder="0" applyAlignment="0" applyProtection="0"/>
    <xf numFmtId="0" fontId="33" fillId="36" borderId="0" applyNumberFormat="0" applyBorder="0" applyAlignment="0" applyProtection="0"/>
    <xf numFmtId="0" fontId="33" fillId="33" borderId="0" applyNumberFormat="0" applyBorder="0" applyAlignment="0" applyProtection="0"/>
    <xf numFmtId="0" fontId="33" fillId="68" borderId="0" applyNumberFormat="0" applyBorder="0" applyAlignment="0" applyProtection="0"/>
    <xf numFmtId="0" fontId="33" fillId="34" borderId="0" applyNumberFormat="0" applyBorder="0" applyAlignment="0" applyProtection="0"/>
    <xf numFmtId="0" fontId="33" fillId="86" borderId="0" applyNumberFormat="0" applyBorder="0" applyAlignment="0" applyProtection="0"/>
    <xf numFmtId="0" fontId="33" fillId="41" borderId="0" applyNumberFormat="0" applyBorder="0" applyAlignment="0" applyProtection="0"/>
    <xf numFmtId="0" fontId="33" fillId="69" borderId="0" applyNumberFormat="0" applyBorder="0" applyAlignment="0" applyProtection="0"/>
    <xf numFmtId="0" fontId="87" fillId="61" borderId="1" applyNumberFormat="0" applyAlignment="0" applyProtection="0"/>
    <xf numFmtId="0" fontId="11" fillId="61" borderId="1" applyNumberFormat="0" applyAlignment="0" applyProtection="0"/>
    <xf numFmtId="0" fontId="11" fillId="61" borderId="1" applyNumberFormat="0" applyAlignment="0" applyProtection="0"/>
    <xf numFmtId="0" fontId="75" fillId="61" borderId="2" applyNumberFormat="0" applyAlignment="0" applyProtection="0"/>
    <xf numFmtId="0" fontId="118" fillId="70" borderId="26" applyNumberFormat="0" applyAlignment="0" applyProtection="0"/>
    <xf numFmtId="39" fontId="14" fillId="0" borderId="17">
      <alignment horizontal="right" vertical="top" wrapText="1"/>
    </xf>
    <xf numFmtId="0" fontId="26" fillId="0" borderId="0">
      <alignment horizontal="right" vertical="top"/>
    </xf>
    <xf numFmtId="0" fontId="27" fillId="0" borderId="0">
      <alignment horizontal="justify" vertical="top" wrapText="1"/>
    </xf>
    <xf numFmtId="0" fontId="26" fillId="0" borderId="0">
      <alignment horizontal="left"/>
    </xf>
    <xf numFmtId="4" fontId="27" fillId="0" borderId="0">
      <alignment horizontal="right"/>
    </xf>
    <xf numFmtId="0" fontId="27" fillId="0" borderId="0">
      <alignment horizontal="right"/>
    </xf>
    <xf numFmtId="4" fontId="27" fillId="0" borderId="0">
      <alignment horizontal="right" wrapText="1"/>
    </xf>
    <xf numFmtId="0" fontId="27" fillId="0" borderId="0">
      <alignment horizontal="right"/>
    </xf>
    <xf numFmtId="4" fontId="27" fillId="0" borderId="0">
      <alignment horizontal="right"/>
    </xf>
    <xf numFmtId="49" fontId="88" fillId="0" borderId="18" applyFill="0" applyProtection="0">
      <alignment horizontal="center" vertical="center"/>
    </xf>
    <xf numFmtId="176" fontId="45" fillId="0" borderId="0" applyFill="0" applyBorder="0" applyAlignment="0"/>
    <xf numFmtId="177" fontId="45" fillId="0" borderId="0" applyFill="0" applyBorder="0" applyAlignment="0"/>
    <xf numFmtId="176" fontId="45" fillId="0" borderId="0" applyFill="0" applyBorder="0" applyAlignment="0"/>
    <xf numFmtId="181" fontId="45" fillId="0" borderId="0" applyFill="0" applyBorder="0" applyAlignment="0"/>
    <xf numFmtId="177" fontId="45" fillId="0" borderId="0" applyFill="0" applyBorder="0" applyAlignment="0"/>
    <xf numFmtId="0" fontId="89" fillId="0" borderId="5" applyNumberFormat="0" applyFill="0" applyAlignment="0" applyProtection="0"/>
    <xf numFmtId="0" fontId="89" fillId="0" borderId="5" applyNumberFormat="0" applyFill="0" applyAlignment="0" applyProtection="0"/>
    <xf numFmtId="0" fontId="89" fillId="0" borderId="5" applyNumberFormat="0" applyFill="0" applyAlignment="0" applyProtection="0"/>
    <xf numFmtId="0" fontId="89" fillId="0" borderId="5" applyNumberFormat="0" applyFill="0" applyAlignment="0" applyProtection="0"/>
    <xf numFmtId="0" fontId="89" fillId="0" borderId="5" applyNumberFormat="0" applyFill="0" applyAlignment="0" applyProtection="0"/>
    <xf numFmtId="0" fontId="125" fillId="0" borderId="19" applyNumberFormat="0" applyFill="0" applyAlignment="0" applyProtection="0"/>
    <xf numFmtId="0" fontId="89" fillId="0" borderId="5" applyNumberFormat="0" applyFill="0" applyAlignment="0" applyProtection="0"/>
    <xf numFmtId="0" fontId="89" fillId="0" borderId="5" applyNumberFormat="0" applyFill="0" applyAlignment="0" applyProtection="0"/>
    <xf numFmtId="0" fontId="89" fillId="0" borderId="5" applyNumberFormat="0" applyFill="0" applyAlignment="0" applyProtection="0"/>
    <xf numFmtId="0" fontId="89" fillId="0" borderId="5" applyNumberFormat="0" applyFill="0" applyAlignment="0" applyProtection="0"/>
    <xf numFmtId="0" fontId="89" fillId="0" borderId="5" applyNumberFormat="0" applyFill="0" applyAlignment="0" applyProtection="0"/>
    <xf numFmtId="0" fontId="89" fillId="0" borderId="5" applyNumberFormat="0" applyFill="0" applyAlignment="0" applyProtection="0"/>
    <xf numFmtId="0" fontId="89" fillId="0" borderId="5" applyNumberFormat="0" applyFill="0" applyAlignment="0" applyProtection="0"/>
    <xf numFmtId="0" fontId="57" fillId="3" borderId="0" applyNumberFormat="0" applyBorder="0" applyAlignment="0" applyProtection="0"/>
    <xf numFmtId="0" fontId="139" fillId="71" borderId="0" applyNumberFormat="0" applyBorder="0" applyAlignment="0" applyProtection="0"/>
    <xf numFmtId="182" fontId="41" fillId="0" borderId="0" applyFont="0" applyFill="0" applyBorder="0" applyAlignment="0" applyProtection="0"/>
    <xf numFmtId="183" fontId="41" fillId="0" borderId="0" applyFont="0" applyFill="0" applyBorder="0" applyAlignment="0" applyProtection="0"/>
    <xf numFmtId="0" fontId="90" fillId="0" borderId="10" applyNumberFormat="0" applyFill="0" applyAlignment="0" applyProtection="0"/>
    <xf numFmtId="0" fontId="119" fillId="0" borderId="11" applyNumberFormat="0" applyFill="0" applyAlignment="0" applyProtection="0"/>
    <xf numFmtId="49" fontId="91" fillId="0" borderId="0" applyFill="0" applyBorder="0" applyProtection="0">
      <alignment horizontal="center" vertical="center"/>
      <protection locked="0"/>
    </xf>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9" fontId="91" fillId="0" borderId="0" applyFill="0" applyBorder="0" applyProtection="0">
      <alignment horizontal="center" vertical="center"/>
      <protection locked="0"/>
    </xf>
    <xf numFmtId="49" fontId="91" fillId="0" borderId="0" applyFill="0" applyBorder="0" applyProtection="0">
      <alignment horizontal="center" vertical="center"/>
      <protection locked="0"/>
    </xf>
    <xf numFmtId="49" fontId="91" fillId="0" borderId="0" applyFill="0" applyBorder="0" applyProtection="0">
      <alignment horizontal="center" vertical="center"/>
      <protection locked="0"/>
    </xf>
    <xf numFmtId="49" fontId="91" fillId="0" borderId="0" applyFill="0" applyBorder="0" applyProtection="0">
      <alignment horizontal="center" vertical="center"/>
      <protection locked="0"/>
    </xf>
    <xf numFmtId="49" fontId="91" fillId="0" borderId="0" applyFill="0" applyBorder="0" applyProtection="0">
      <alignment horizontal="center" vertical="center"/>
      <protection locked="0"/>
    </xf>
    <xf numFmtId="49" fontId="91" fillId="0" borderId="0" applyFill="0" applyBorder="0" applyProtection="0">
      <alignment horizontal="center" vertical="center"/>
      <protection locked="0"/>
    </xf>
    <xf numFmtId="49" fontId="91" fillId="0" borderId="0" applyFill="0" applyBorder="0" applyProtection="0">
      <alignment horizontal="center" vertical="center"/>
      <protection locked="0"/>
    </xf>
    <xf numFmtId="49" fontId="91" fillId="0" borderId="0" applyFill="0" applyBorder="0" applyProtection="0">
      <alignment horizontal="center" vertical="center"/>
    </xf>
    <xf numFmtId="49" fontId="91" fillId="0" borderId="0" applyFill="0" applyBorder="0" applyProtection="0">
      <alignment horizontal="center" vertical="center"/>
    </xf>
    <xf numFmtId="0" fontId="92" fillId="0" borderId="12" applyNumberFormat="0" applyFill="0" applyAlignment="0" applyProtection="0"/>
    <xf numFmtId="0" fontId="120" fillId="0" borderId="13"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93" fillId="0" borderId="14" applyNumberFormat="0" applyFill="0" applyAlignment="0" applyProtection="0"/>
    <xf numFmtId="0" fontId="121" fillId="0" borderId="15"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93" fillId="0" borderId="0" applyNumberFormat="0" applyFill="0" applyBorder="0" applyAlignment="0" applyProtection="0"/>
    <xf numFmtId="0" fontId="121"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28" fillId="0" borderId="0" applyNumberFormat="0" applyFill="0" applyBorder="0" applyAlignment="0" applyProtection="0"/>
    <xf numFmtId="49" fontId="91" fillId="0" borderId="0" applyFill="0" applyBorder="0" applyProtection="0">
      <alignment horizontal="center" vertical="center"/>
      <protection locked="0"/>
    </xf>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28"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49" fontId="91" fillId="0" borderId="0" applyFill="0" applyBorder="0" applyProtection="0">
      <alignment horizontal="center" vertical="center"/>
      <protection locked="0"/>
    </xf>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49" fontId="91" fillId="0" borderId="0" applyFill="0" applyBorder="0" applyProtection="0">
      <alignment horizontal="center" vertical="center"/>
      <protection locked="0"/>
    </xf>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49" fontId="91" fillId="0" borderId="0" applyFill="0" applyBorder="0" applyProtection="0">
      <alignment horizontal="center" vertical="center"/>
      <protection locked="0"/>
    </xf>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175" fontId="6" fillId="0" borderId="0">
      <alignment vertical="top"/>
    </xf>
    <xf numFmtId="0" fontId="6" fillId="0" borderId="0"/>
    <xf numFmtId="0" fontId="94" fillId="31" borderId="0" applyNumberFormat="0" applyBorder="0" applyAlignment="0" applyProtection="0"/>
    <xf numFmtId="0" fontId="94" fillId="31" borderId="0" applyNumberFormat="0" applyBorder="0" applyAlignment="0" applyProtection="0"/>
    <xf numFmtId="0" fontId="94" fillId="31" borderId="0" applyNumberFormat="0" applyBorder="0" applyAlignment="0" applyProtection="0"/>
    <xf numFmtId="0" fontId="94" fillId="31" borderId="0" applyNumberFormat="0" applyBorder="0" applyAlignment="0" applyProtection="0"/>
    <xf numFmtId="0" fontId="94" fillId="31" borderId="0" applyNumberFormat="0" applyBorder="0" applyAlignment="0" applyProtection="0"/>
    <xf numFmtId="0" fontId="12" fillId="31" borderId="0" applyNumberFormat="0" applyBorder="0" applyAlignment="0" applyProtection="0"/>
    <xf numFmtId="0" fontId="94" fillId="31" borderId="0" applyNumberFormat="0" applyBorder="0" applyAlignment="0" applyProtection="0"/>
    <xf numFmtId="0" fontId="94" fillId="31" borderId="0" applyNumberFormat="0" applyBorder="0" applyAlignment="0" applyProtection="0"/>
    <xf numFmtId="0" fontId="94" fillId="31" borderId="0" applyNumberFormat="0" applyBorder="0" applyAlignment="0" applyProtection="0"/>
    <xf numFmtId="0" fontId="94" fillId="31" borderId="0" applyNumberFormat="0" applyBorder="0" applyAlignment="0" applyProtection="0"/>
    <xf numFmtId="0" fontId="94" fillId="31" borderId="0" applyNumberFormat="0" applyBorder="0" applyAlignment="0" applyProtection="0"/>
    <xf numFmtId="0" fontId="94" fillId="31" borderId="0" applyNumberFormat="0" applyBorder="0" applyAlignment="0" applyProtection="0"/>
    <xf numFmtId="0" fontId="94" fillId="31" borderId="0" applyNumberFormat="0" applyBorder="0" applyAlignment="0" applyProtection="0"/>
    <xf numFmtId="0" fontId="95" fillId="31" borderId="0" applyNumberFormat="0" applyBorder="0" applyAlignment="0" applyProtection="0"/>
    <xf numFmtId="0" fontId="12" fillId="87" borderId="0" applyNumberFormat="0" applyBorder="0" applyAlignment="0" applyProtection="0"/>
    <xf numFmtId="0" fontId="95" fillId="31" borderId="0" applyNumberFormat="0" applyBorder="0" applyAlignment="0" applyProtection="0"/>
    <xf numFmtId="0" fontId="94" fillId="31" borderId="0" applyNumberFormat="0" applyBorder="0" applyAlignment="0" applyProtection="0"/>
    <xf numFmtId="184" fontId="46" fillId="0" borderId="0"/>
    <xf numFmtId="0" fontId="19" fillId="0" borderId="0"/>
    <xf numFmtId="0" fontId="6" fillId="0" borderId="0"/>
    <xf numFmtId="0" fontId="6" fillId="0" borderId="0"/>
    <xf numFmtId="0" fontId="6" fillId="0" borderId="0"/>
    <xf numFmtId="0" fontId="20" fillId="0" borderId="0"/>
    <xf numFmtId="0" fontId="19" fillId="0" borderId="0"/>
    <xf numFmtId="0" fontId="6" fillId="0" borderId="0"/>
    <xf numFmtId="0" fontId="6" fillId="0" borderId="0"/>
    <xf numFmtId="0" fontId="6" fillId="0" borderId="0"/>
    <xf numFmtId="0" fontId="14" fillId="0" borderId="0"/>
    <xf numFmtId="0" fontId="6" fillId="0" borderId="0"/>
    <xf numFmtId="0" fontId="16" fillId="0" borderId="0"/>
    <xf numFmtId="0" fontId="6" fillId="0" borderId="0"/>
    <xf numFmtId="0" fontId="6" fillId="0" borderId="0"/>
    <xf numFmtId="0" fontId="6" fillId="0" borderId="0"/>
    <xf numFmtId="0" fontId="6" fillId="0" borderId="0"/>
    <xf numFmtId="0" fontId="1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xf numFmtId="0" fontId="6" fillId="0" borderId="0"/>
    <xf numFmtId="0" fontId="6" fillId="0" borderId="0"/>
    <xf numFmtId="0" fontId="128"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9" fillId="0" borderId="0"/>
    <xf numFmtId="0" fontId="6" fillId="0" borderId="0"/>
    <xf numFmtId="0" fontId="6" fillId="0" borderId="0"/>
    <xf numFmtId="0" fontId="14"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14" fillId="0" borderId="0"/>
    <xf numFmtId="0" fontId="29" fillId="0" borderId="0"/>
    <xf numFmtId="0" fontId="6" fillId="0" borderId="0"/>
    <xf numFmtId="0" fontId="6" fillId="0" borderId="0"/>
    <xf numFmtId="0" fontId="6" fillId="0" borderId="0"/>
    <xf numFmtId="0" fontId="6" fillId="0" borderId="0"/>
    <xf numFmtId="0" fontId="18" fillId="0" borderId="0"/>
    <xf numFmtId="0" fontId="6" fillId="0" borderId="0"/>
    <xf numFmtId="0" fontId="6" fillId="0" borderId="0"/>
    <xf numFmtId="0" fontId="6" fillId="0" borderId="0"/>
    <xf numFmtId="0" fontId="18" fillId="0" borderId="0"/>
    <xf numFmtId="0" fontId="6" fillId="0" borderId="0"/>
    <xf numFmtId="0" fontId="6" fillId="0" borderId="0"/>
    <xf numFmtId="0" fontId="6" fillId="0" borderId="0"/>
    <xf numFmtId="0" fontId="18"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14" fillId="0" borderId="0"/>
    <xf numFmtId="0" fontId="14" fillId="0" borderId="0"/>
    <xf numFmtId="0" fontId="14" fillId="0" borderId="0"/>
    <xf numFmtId="0" fontId="16" fillId="0" borderId="0"/>
    <xf numFmtId="0" fontId="6" fillId="0" borderId="0"/>
    <xf numFmtId="0" fontId="63" fillId="0" borderId="0"/>
    <xf numFmtId="0" fontId="6"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8" fillId="0" borderId="0"/>
    <xf numFmtId="0" fontId="16" fillId="0" borderId="0"/>
    <xf numFmtId="0" fontId="9" fillId="0" borderId="0"/>
    <xf numFmtId="0" fontId="6" fillId="0" borderId="0"/>
    <xf numFmtId="0" fontId="63" fillId="0" borderId="0"/>
    <xf numFmtId="0" fontId="6" fillId="0" borderId="0"/>
    <xf numFmtId="0" fontId="12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6" fillId="0" borderId="0"/>
    <xf numFmtId="0" fontId="6" fillId="0" borderId="0"/>
    <xf numFmtId="0" fontId="6" fillId="0" borderId="0"/>
    <xf numFmtId="0" fontId="63" fillId="0" borderId="0"/>
    <xf numFmtId="0" fontId="6" fillId="0" borderId="0"/>
    <xf numFmtId="0" fontId="6" fillId="0" borderId="0"/>
    <xf numFmtId="0" fontId="6" fillId="0" borderId="0"/>
    <xf numFmtId="0" fontId="6" fillId="0" borderId="0"/>
    <xf numFmtId="0" fontId="63" fillId="0" borderId="0"/>
    <xf numFmtId="0" fontId="6" fillId="0" borderId="0"/>
    <xf numFmtId="0" fontId="6" fillId="0" borderId="0"/>
    <xf numFmtId="0" fontId="6" fillId="0" borderId="0"/>
    <xf numFmtId="0" fontId="6" fillId="0" borderId="0"/>
    <xf numFmtId="0" fontId="6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xf numFmtId="0" fontId="6" fillId="0" borderId="0"/>
    <xf numFmtId="0" fontId="6" fillId="0" borderId="0"/>
    <xf numFmtId="43" fontId="47" fillId="0" borderId="0" applyFill="0" applyBorder="0" applyAlignment="0" applyProtection="0"/>
    <xf numFmtId="0" fontId="6" fillId="0" borderId="0"/>
    <xf numFmtId="43" fontId="47" fillId="0" borderId="0" applyFill="0" applyBorder="0" applyAlignment="0" applyProtection="0"/>
    <xf numFmtId="0" fontId="6" fillId="0" borderId="0"/>
    <xf numFmtId="0" fontId="6" fillId="0" borderId="0"/>
    <xf numFmtId="0" fontId="6" fillId="0" borderId="0"/>
    <xf numFmtId="43" fontId="47" fillId="0" borderId="0" applyFill="0" applyBorder="0" applyAlignment="0" applyProtection="0"/>
    <xf numFmtId="0" fontId="63" fillId="0" borderId="0"/>
    <xf numFmtId="43" fontId="47" fillId="0" borderId="0" applyFill="0" applyBorder="0" applyAlignment="0" applyProtection="0"/>
    <xf numFmtId="0" fontId="128" fillId="0" borderId="0"/>
    <xf numFmtId="43" fontId="47" fillId="0" borderId="0" applyFill="0" applyBorder="0" applyAlignment="0" applyProtection="0"/>
    <xf numFmtId="43" fontId="47" fillId="0" borderId="0" applyFill="0" applyBorder="0" applyAlignment="0" applyProtection="0"/>
    <xf numFmtId="43" fontId="47" fillId="0" borderId="0" applyFill="0" applyBorder="0" applyAlignment="0" applyProtection="0"/>
    <xf numFmtId="0" fontId="9" fillId="0" borderId="0"/>
    <xf numFmtId="0" fontId="6" fillId="0" borderId="0" applyNumberFormat="0"/>
    <xf numFmtId="0" fontId="16" fillId="0" borderId="0"/>
    <xf numFmtId="0" fontId="6" fillId="0" borderId="0"/>
    <xf numFmtId="0" fontId="22" fillId="0" borderId="0"/>
    <xf numFmtId="0" fontId="79" fillId="0" borderId="0"/>
    <xf numFmtId="0" fontId="96" fillId="0" borderId="0"/>
    <xf numFmtId="0" fontId="6" fillId="0" borderId="0"/>
    <xf numFmtId="0" fontId="6" fillId="0" borderId="0"/>
    <xf numFmtId="0" fontId="128" fillId="0" borderId="0"/>
    <xf numFmtId="0" fontId="128" fillId="0" borderId="0"/>
    <xf numFmtId="0" fontId="37"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20" fillId="0" borderId="0"/>
    <xf numFmtId="0" fontId="129" fillId="0" borderId="0"/>
    <xf numFmtId="0" fontId="6" fillId="0" borderId="0"/>
    <xf numFmtId="0" fontId="129" fillId="0" borderId="0"/>
    <xf numFmtId="0" fontId="14" fillId="0" borderId="0"/>
    <xf numFmtId="0" fontId="14" fillId="0" borderId="0"/>
    <xf numFmtId="0" fontId="14" fillId="0" borderId="0"/>
    <xf numFmtId="0" fontId="14" fillId="0" borderId="0"/>
    <xf numFmtId="0" fontId="14" fillId="0" borderId="0"/>
    <xf numFmtId="0" fontId="9"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6" fillId="0" borderId="0"/>
    <xf numFmtId="0" fontId="9" fillId="0" borderId="0"/>
    <xf numFmtId="0" fontId="6" fillId="0" borderId="0"/>
    <xf numFmtId="0" fontId="9" fillId="0" borderId="0"/>
    <xf numFmtId="0" fontId="6" fillId="0" borderId="0"/>
    <xf numFmtId="0" fontId="6" fillId="0" borderId="0"/>
    <xf numFmtId="0" fontId="63" fillId="0" borderId="0"/>
    <xf numFmtId="0" fontId="6" fillId="0" borderId="0"/>
    <xf numFmtId="4" fontId="6" fillId="0" borderId="0">
      <alignment vertical="justify"/>
    </xf>
    <xf numFmtId="4" fontId="6" fillId="0" borderId="0">
      <alignment vertical="justify"/>
    </xf>
    <xf numFmtId="4" fontId="6" fillId="0" borderId="0">
      <alignment horizontal="justify" vertical="top" wrapText="1"/>
    </xf>
    <xf numFmtId="3" fontId="22" fillId="0" borderId="0">
      <alignment horizontal="justify" vertical="justify"/>
    </xf>
    <xf numFmtId="4" fontId="17" fillId="0" borderId="0">
      <alignment vertical="top" wrapText="1"/>
    </xf>
    <xf numFmtId="0" fontId="5" fillId="0" borderId="0">
      <alignment horizontal="justify"/>
    </xf>
    <xf numFmtId="4" fontId="21" fillId="0" borderId="0">
      <alignment horizontal="justify"/>
    </xf>
    <xf numFmtId="0" fontId="63" fillId="0" borderId="0"/>
    <xf numFmtId="0" fontId="6" fillId="0" borderId="0"/>
    <xf numFmtId="0" fontId="6" fillId="0" borderId="0"/>
    <xf numFmtId="0" fontId="128" fillId="0" borderId="0"/>
    <xf numFmtId="0" fontId="128" fillId="0" borderId="0"/>
    <xf numFmtId="0" fontId="6" fillId="0" borderId="0"/>
    <xf numFmtId="0" fontId="6" fillId="0" borderId="0"/>
    <xf numFmtId="0" fontId="14" fillId="0" borderId="0"/>
    <xf numFmtId="0" fontId="47" fillId="0" borderId="0"/>
    <xf numFmtId="0" fontId="6" fillId="0" borderId="0"/>
    <xf numFmtId="0" fontId="16" fillId="0" borderId="0"/>
    <xf numFmtId="0" fontId="6" fillId="0" borderId="0"/>
    <xf numFmtId="0" fontId="16" fillId="0" borderId="0"/>
    <xf numFmtId="0" fontId="6" fillId="0" borderId="0"/>
    <xf numFmtId="0" fontId="97" fillId="0" borderId="0"/>
    <xf numFmtId="0" fontId="4" fillId="0" borderId="0"/>
    <xf numFmtId="0" fontId="6" fillId="0" borderId="0"/>
    <xf numFmtId="0" fontId="6" fillId="0" borderId="0" applyNumberFormat="0" applyFont="0" applyFill="0" applyBorder="0" applyAlignment="0" applyProtection="0">
      <alignment vertical="top"/>
    </xf>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88" borderId="25"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70" fillId="21" borderId="3" applyNumberFormat="0" applyFont="0" applyAlignment="0" applyProtection="0"/>
    <xf numFmtId="0" fontId="6" fillId="21" borderId="3" applyNumberFormat="0" applyFont="0" applyAlignment="0" applyProtection="0"/>
    <xf numFmtId="0" fontId="9"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79" fillId="72" borderId="3" applyNumberFormat="0" applyAlignment="0" applyProtection="0"/>
    <xf numFmtId="0" fontId="41" fillId="0" borderId="0"/>
    <xf numFmtId="0" fontId="41" fillId="0" borderId="0"/>
    <xf numFmtId="0" fontId="41" fillId="0" borderId="0"/>
    <xf numFmtId="0" fontId="6" fillId="0" borderId="0"/>
    <xf numFmtId="0" fontId="41" fillId="0" borderId="0">
      <alignment horizontal="left"/>
    </xf>
    <xf numFmtId="0" fontId="6" fillId="0" borderId="0"/>
    <xf numFmtId="0" fontId="6" fillId="0" borderId="0"/>
    <xf numFmtId="0" fontId="41" fillId="0" borderId="0">
      <alignment horizontal="left"/>
    </xf>
    <xf numFmtId="0" fontId="6" fillId="0" borderId="0"/>
    <xf numFmtId="0" fontId="41" fillId="0" borderId="0">
      <alignment horizontal="left"/>
    </xf>
    <xf numFmtId="0" fontId="6" fillId="0" borderId="0"/>
    <xf numFmtId="0" fontId="6" fillId="0" borderId="0"/>
    <xf numFmtId="0" fontId="6" fillId="0" borderId="0"/>
    <xf numFmtId="0" fontId="41" fillId="0" borderId="0">
      <alignment horizontal="left"/>
    </xf>
    <xf numFmtId="0" fontId="6" fillId="0" borderId="0"/>
    <xf numFmtId="0" fontId="41" fillId="0" borderId="0">
      <alignment horizontal="left"/>
    </xf>
    <xf numFmtId="0" fontId="41" fillId="0" borderId="0"/>
    <xf numFmtId="0" fontId="41" fillId="0" borderId="0">
      <alignment horizontal="left"/>
    </xf>
    <xf numFmtId="0" fontId="41" fillId="0" borderId="0"/>
    <xf numFmtId="0" fontId="41" fillId="0" borderId="0"/>
    <xf numFmtId="0" fontId="6" fillId="0" borderId="0" applyProtection="0"/>
    <xf numFmtId="0" fontId="41" fillId="0" borderId="0">
      <alignment horizontal="left"/>
    </xf>
    <xf numFmtId="0" fontId="6" fillId="0" borderId="0" applyProtection="0"/>
    <xf numFmtId="0"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1" fillId="0" borderId="0"/>
    <xf numFmtId="0" fontId="41" fillId="0" borderId="0"/>
    <xf numFmtId="0" fontId="6" fillId="0" borderId="0"/>
    <xf numFmtId="0" fontId="6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64" fillId="0" borderId="0"/>
    <xf numFmtId="0" fontId="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6" fillId="0" borderId="0"/>
    <xf numFmtId="0" fontId="64" fillId="0" borderId="0"/>
    <xf numFmtId="0" fontId="64" fillId="0" borderId="0"/>
    <xf numFmtId="0" fontId="64" fillId="0" borderId="0"/>
    <xf numFmtId="0" fontId="64" fillId="0" borderId="0"/>
    <xf numFmtId="0" fontId="64" fillId="0" borderId="0"/>
    <xf numFmtId="0" fontId="64" fillId="0" borderId="0"/>
    <xf numFmtId="0" fontId="41" fillId="0" borderId="0"/>
    <xf numFmtId="0" fontId="41" fillId="0" borderId="0"/>
    <xf numFmtId="0" fontId="41" fillId="0" borderId="0"/>
    <xf numFmtId="0" fontId="64" fillId="0" borderId="0"/>
    <xf numFmtId="195" fontId="98" fillId="0" borderId="0"/>
    <xf numFmtId="0" fontId="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64" fillId="0" borderId="0"/>
    <xf numFmtId="0" fontId="41" fillId="0" borderId="0"/>
    <xf numFmtId="0" fontId="41" fillId="0" borderId="0"/>
    <xf numFmtId="0" fontId="41" fillId="0" borderId="0"/>
    <xf numFmtId="0" fontId="41" fillId="0" borderId="0"/>
    <xf numFmtId="0" fontId="41" fillId="0" borderId="0"/>
    <xf numFmtId="0" fontId="41" fillId="0" borderId="0"/>
    <xf numFmtId="0" fontId="6" fillId="0" borderId="0"/>
    <xf numFmtId="0" fontId="64" fillId="0" borderId="0"/>
    <xf numFmtId="0" fontId="41" fillId="0" borderId="0">
      <alignment horizontal="left"/>
    </xf>
    <xf numFmtId="0" fontId="41" fillId="0" borderId="0">
      <alignment horizontal="left"/>
    </xf>
    <xf numFmtId="0" fontId="41" fillId="0" borderId="0">
      <alignment horizontal="left"/>
    </xf>
    <xf numFmtId="0" fontId="6" fillId="0" borderId="0"/>
    <xf numFmtId="0" fontId="64" fillId="0" borderId="0"/>
    <xf numFmtId="199" fontId="9" fillId="0" borderId="0"/>
    <xf numFmtId="0" fontId="6" fillId="0" borderId="0"/>
    <xf numFmtId="0" fontId="64" fillId="0" borderId="0"/>
    <xf numFmtId="0" fontId="6" fillId="0" borderId="0"/>
    <xf numFmtId="0" fontId="64" fillId="0" borderId="0"/>
    <xf numFmtId="0" fontId="63" fillId="0" borderId="0"/>
    <xf numFmtId="0" fontId="64" fillId="0" borderId="0"/>
    <xf numFmtId="0" fontId="41" fillId="0" borderId="0"/>
    <xf numFmtId="0" fontId="41" fillId="0" borderId="0"/>
    <xf numFmtId="0" fontId="41" fillId="0" borderId="0"/>
    <xf numFmtId="0" fontId="64" fillId="0" borderId="0"/>
    <xf numFmtId="0" fontId="64" fillId="0" borderId="0"/>
    <xf numFmtId="0" fontId="6" fillId="0" borderId="0"/>
    <xf numFmtId="0" fontId="6" fillId="0" borderId="0">
      <alignment vertical="top"/>
    </xf>
    <xf numFmtId="0" fontId="49" fillId="0" borderId="0"/>
    <xf numFmtId="0" fontId="41" fillId="0" borderId="0"/>
    <xf numFmtId="0" fontId="41" fillId="0" borderId="0"/>
    <xf numFmtId="0" fontId="41" fillId="0" borderId="0"/>
    <xf numFmtId="0" fontId="41" fillId="0" borderId="0"/>
    <xf numFmtId="0" fontId="117" fillId="0" borderId="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6"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6" fillId="0" borderId="0"/>
    <xf numFmtId="0" fontId="41" fillId="0" borderId="0"/>
    <xf numFmtId="0" fontId="41" fillId="0" borderId="0"/>
    <xf numFmtId="0" fontId="41" fillId="0" borderId="0"/>
    <xf numFmtId="0" fontId="99" fillId="0" borderId="0"/>
    <xf numFmtId="0" fontId="6" fillId="0" borderId="0"/>
    <xf numFmtId="0" fontId="6" fillId="0" borderId="0" applyProtection="0"/>
    <xf numFmtId="0" fontId="6" fillId="0" borderId="0" applyProtection="0"/>
    <xf numFmtId="0" fontId="6" fillId="0" borderId="0" applyProtection="0"/>
    <xf numFmtId="0" fontId="6" fillId="0" borderId="0" applyProtection="0"/>
    <xf numFmtId="0" fontId="49" fillId="0" borderId="0"/>
    <xf numFmtId="0" fontId="49" fillId="0" borderId="0"/>
    <xf numFmtId="0" fontId="6" fillId="0" borderId="0" applyProtection="0"/>
    <xf numFmtId="0" fontId="6" fillId="0" borderId="0" applyProtection="0"/>
    <xf numFmtId="0" fontId="62" fillId="0" borderId="0"/>
    <xf numFmtId="0" fontId="41" fillId="0" borderId="0"/>
    <xf numFmtId="0" fontId="41" fillId="0" borderId="0"/>
    <xf numFmtId="0" fontId="99" fillId="0" borderId="0"/>
    <xf numFmtId="0" fontId="6" fillId="0" borderId="0"/>
    <xf numFmtId="0" fontId="41" fillId="0" borderId="0"/>
    <xf numFmtId="0" fontId="41" fillId="0" borderId="0"/>
    <xf numFmtId="0" fontId="41" fillId="0" borderId="0"/>
    <xf numFmtId="0" fontId="41" fillId="0" borderId="0"/>
    <xf numFmtId="0" fontId="9" fillId="0" borderId="0"/>
    <xf numFmtId="0" fontId="99" fillId="0" borderId="0"/>
    <xf numFmtId="0" fontId="6" fillId="0" borderId="0"/>
    <xf numFmtId="0" fontId="41" fillId="0" borderId="0">
      <alignment horizontal="left"/>
    </xf>
    <xf numFmtId="0" fontId="6" fillId="0" borderId="0"/>
    <xf numFmtId="0" fontId="6" fillId="0" borderId="0"/>
    <xf numFmtId="0" fontId="41" fillId="0" borderId="0"/>
    <xf numFmtId="0" fontId="41" fillId="0" borderId="0"/>
    <xf numFmtId="0" fontId="41" fillId="0" borderId="0"/>
    <xf numFmtId="0" fontId="6" fillId="0" borderId="0"/>
    <xf numFmtId="0" fontId="41" fillId="0" borderId="0"/>
    <xf numFmtId="0" fontId="41" fillId="0" borderId="0"/>
    <xf numFmtId="0" fontId="41" fillId="0" borderId="0"/>
    <xf numFmtId="0" fontId="41" fillId="0" borderId="0">
      <alignment horizontal="left"/>
    </xf>
    <xf numFmtId="0" fontId="6" fillId="0" borderId="0"/>
    <xf numFmtId="0" fontId="41" fillId="0" borderId="0">
      <alignment horizontal="left"/>
    </xf>
    <xf numFmtId="0" fontId="6" fillId="0" borderId="0"/>
    <xf numFmtId="0" fontId="18" fillId="0" borderId="0"/>
    <xf numFmtId="0" fontId="6" fillId="0" borderId="0"/>
    <xf numFmtId="0" fontId="19" fillId="0" borderId="0"/>
    <xf numFmtId="4" fontId="30" fillId="0" borderId="0" applyBorder="0" applyProtection="0">
      <alignment horizontal="right"/>
    </xf>
    <xf numFmtId="4" fontId="31" fillId="73" borderId="0" applyBorder="0" applyProtection="0">
      <alignment horizontal="justify" vertical="top" wrapText="1"/>
    </xf>
    <xf numFmtId="0" fontId="6" fillId="21" borderId="3" applyNumberFormat="0" applyFont="0" applyAlignment="0" applyProtection="0"/>
    <xf numFmtId="0" fontId="17" fillId="0" borderId="0" applyNumberFormat="0" applyFill="0" applyBorder="0" applyAlignment="0" applyProtection="0"/>
    <xf numFmtId="0" fontId="87" fillId="61" borderId="1" applyNumberFormat="0" applyAlignment="0" applyProtection="0"/>
    <xf numFmtId="0" fontId="87" fillId="61" borderId="1" applyNumberFormat="0" applyAlignment="0" applyProtection="0"/>
    <xf numFmtId="0" fontId="87" fillId="61" borderId="1" applyNumberFormat="0" applyAlignment="0" applyProtection="0"/>
    <xf numFmtId="0" fontId="87" fillId="61" borderId="1" applyNumberFormat="0" applyAlignment="0" applyProtection="0"/>
    <xf numFmtId="0" fontId="87" fillId="61" borderId="1" applyNumberFormat="0" applyAlignment="0" applyProtection="0"/>
    <xf numFmtId="0" fontId="140" fillId="64" borderId="28" applyNumberFormat="0" applyAlignment="0" applyProtection="0"/>
    <xf numFmtId="0" fontId="87" fillId="61" borderId="1" applyNumberFormat="0" applyAlignment="0" applyProtection="0"/>
    <xf numFmtId="0" fontId="87" fillId="61" borderId="1" applyNumberFormat="0" applyAlignment="0" applyProtection="0"/>
    <xf numFmtId="0" fontId="87" fillId="61" borderId="1" applyNumberFormat="0" applyAlignment="0" applyProtection="0"/>
    <xf numFmtId="0" fontId="87" fillId="61" borderId="1" applyNumberFormat="0" applyAlignment="0" applyProtection="0"/>
    <xf numFmtId="0" fontId="87" fillId="61" borderId="1" applyNumberFormat="0" applyAlignment="0" applyProtection="0"/>
    <xf numFmtId="0" fontId="87" fillId="61" borderId="1" applyNumberFormat="0" applyAlignment="0" applyProtection="0"/>
    <xf numFmtId="0" fontId="87" fillId="61" borderId="1" applyNumberFormat="0" applyAlignment="0" applyProtection="0"/>
    <xf numFmtId="180" fontId="6" fillId="0" borderId="0" applyFont="0" applyFill="0" applyBorder="0" applyAlignment="0" applyProtection="0"/>
    <xf numFmtId="185"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80" fillId="0" borderId="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7" fillId="0" borderId="0" applyFont="0" applyFill="0" applyBorder="0" applyAlignment="0" applyProtection="0"/>
    <xf numFmtId="49" fontId="88" fillId="0" borderId="0">
      <alignment vertical="center"/>
      <protection locked="0"/>
    </xf>
    <xf numFmtId="0" fontId="82" fillId="0" borderId="0" applyNumberFormat="0" applyFill="0" applyBorder="0" applyAlignment="0" applyProtection="0"/>
    <xf numFmtId="9" fontId="3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7" fillId="44" borderId="0" applyNumberFormat="0" applyBorder="0" applyAlignment="0" applyProtection="0"/>
    <xf numFmtId="0" fontId="67" fillId="48" borderId="0" applyNumberFormat="0" applyBorder="0" applyAlignment="0" applyProtection="0"/>
    <xf numFmtId="0" fontId="67" fillId="52" borderId="0" applyNumberFormat="0" applyBorder="0" applyAlignment="0" applyProtection="0"/>
    <xf numFmtId="0" fontId="67" fillId="33" borderId="0" applyNumberFormat="0" applyBorder="0" applyAlignment="0" applyProtection="0"/>
    <xf numFmtId="0" fontId="67" fillId="34" borderId="0" applyNumberFormat="0" applyBorder="0" applyAlignment="0" applyProtection="0"/>
    <xf numFmtId="0" fontId="67" fillId="41" borderId="0" applyNumberFormat="0" applyBorder="0" applyAlignment="0" applyProtection="0"/>
    <xf numFmtId="0" fontId="89" fillId="0" borderId="5" applyNumberFormat="0" applyFill="0" applyAlignment="0" applyProtection="0"/>
    <xf numFmtId="0" fontId="77" fillId="0" borderId="5" applyNumberFormat="0" applyFill="0" applyAlignment="0" applyProtection="0"/>
    <xf numFmtId="0" fontId="13" fillId="0" borderId="19" applyNumberFormat="0" applyFill="0" applyAlignment="0" applyProtection="0"/>
    <xf numFmtId="176" fontId="48" fillId="0" borderId="0" applyFill="0" applyBorder="0" applyAlignment="0"/>
    <xf numFmtId="177" fontId="48" fillId="0" borderId="0" applyFill="0" applyBorder="0" applyAlignment="0"/>
    <xf numFmtId="176" fontId="48" fillId="0" borderId="0" applyFill="0" applyBorder="0" applyAlignment="0"/>
    <xf numFmtId="181" fontId="48" fillId="0" borderId="0" applyFill="0" applyBorder="0" applyAlignment="0"/>
    <xf numFmtId="177" fontId="48" fillId="0" borderId="0" applyFill="0" applyBorder="0" applyAlignment="0"/>
    <xf numFmtId="0" fontId="100" fillId="65" borderId="6" applyNumberFormat="0" applyAlignment="0" applyProtection="0"/>
    <xf numFmtId="0" fontId="59" fillId="65" borderId="6" applyNumberFormat="0" applyAlignment="0" applyProtection="0"/>
    <xf numFmtId="0" fontId="59" fillId="89" borderId="27" applyNumberFormat="0" applyAlignment="0" applyProtection="0"/>
    <xf numFmtId="0" fontId="76" fillId="61" borderId="2" applyNumberFormat="0" applyAlignment="0" applyProtection="0"/>
    <xf numFmtId="49" fontId="101" fillId="0" borderId="0">
      <alignment vertical="center"/>
      <protection locked="0"/>
    </xf>
    <xf numFmtId="0" fontId="10" fillId="4" borderId="0" applyNumberFormat="0" applyBorder="0" applyAlignment="0" applyProtection="0"/>
    <xf numFmtId="0" fontId="51" fillId="3" borderId="0" applyNumberFormat="0" applyBorder="0" applyAlignment="0" applyProtection="0"/>
    <xf numFmtId="0" fontId="51" fillId="14" borderId="0" applyNumberFormat="0" applyBorder="0" applyAlignment="0" applyProtection="0"/>
    <xf numFmtId="0" fontId="127" fillId="0" borderId="0" applyNumberFormat="0" applyFill="0" applyBorder="0" applyAlignment="0" applyProtection="0"/>
    <xf numFmtId="0" fontId="71" fillId="3" borderId="0" applyNumberFormat="0" applyBorder="0" applyAlignment="0" applyProtection="0"/>
    <xf numFmtId="0" fontId="11" fillId="61" borderId="1" applyNumberFormat="0" applyAlignment="0" applyProtection="0"/>
    <xf numFmtId="0" fontId="32" fillId="0" borderId="0"/>
    <xf numFmtId="0" fontId="102" fillId="0" borderId="0"/>
    <xf numFmtId="4" fontId="5" fillId="0" borderId="0" applyBorder="0" applyProtection="0">
      <alignment horizontal="right" wrapText="1"/>
    </xf>
    <xf numFmtId="49" fontId="5" fillId="0" borderId="0" applyBorder="0" applyProtection="0">
      <alignment horizontal="justify" vertical="top" wrapText="1"/>
    </xf>
    <xf numFmtId="0" fontId="15" fillId="0" borderId="0"/>
    <xf numFmtId="0" fontId="15" fillId="0" borderId="0" applyBorder="0"/>
    <xf numFmtId="0" fontId="15" fillId="0" borderId="0"/>
    <xf numFmtId="0" fontId="65" fillId="0" borderId="0"/>
    <xf numFmtId="0" fontId="21" fillId="0" borderId="0">
      <alignment horizontal="left" vertical="top" wrapText="1"/>
    </xf>
    <xf numFmtId="0" fontId="15" fillId="0" borderId="0"/>
    <xf numFmtId="0" fontId="15" fillId="0" borderId="0"/>
    <xf numFmtId="0" fontId="6" fillId="0" borderId="0"/>
    <xf numFmtId="0" fontId="65" fillId="0" borderId="0"/>
    <xf numFmtId="0" fontId="35" fillId="0" borderId="0" applyNumberFormat="0" applyFill="0" applyBorder="0" applyAlignment="0" applyProtection="0"/>
    <xf numFmtId="0" fontId="14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20">
      <alignment horizontal="left" vertical="top" wrapText="1"/>
    </xf>
    <xf numFmtId="49" fontId="39" fillId="0" borderId="0" applyFill="0" applyBorder="0" applyAlignment="0"/>
    <xf numFmtId="186" fontId="39" fillId="0" borderId="0" applyFill="0" applyBorder="0" applyAlignment="0"/>
    <xf numFmtId="187" fontId="39" fillId="0" borderId="0" applyFill="0" applyBorder="0" applyAlignment="0"/>
    <xf numFmtId="0" fontId="35" fillId="0" borderId="0" applyNumberFormat="0" applyFill="0" applyBorder="0" applyAlignment="0" applyProtection="0"/>
    <xf numFmtId="0" fontId="34" fillId="0" borderId="0" applyNumberFormat="0" applyFill="0" applyBorder="0" applyAlignment="0" applyProtection="0"/>
    <xf numFmtId="0" fontId="103" fillId="0" borderId="0" applyNumberFormat="0" applyFill="0" applyBorder="0" applyAlignment="0" applyProtection="0"/>
    <xf numFmtId="0" fontId="90" fillId="0" borderId="10" applyNumberFormat="0" applyFill="0" applyAlignment="0" applyProtection="0"/>
    <xf numFmtId="0" fontId="92" fillId="0" borderId="12" applyNumberFormat="0" applyFill="0" applyAlignment="0" applyProtection="0"/>
    <xf numFmtId="0" fontId="93" fillId="0" borderId="14" applyNumberFormat="0" applyFill="0" applyAlignment="0" applyProtection="0"/>
    <xf numFmtId="0" fontId="93" fillId="0" borderId="0" applyNumberFormat="0" applyFill="0" applyBorder="0" applyAlignment="0" applyProtection="0"/>
    <xf numFmtId="0" fontId="61" fillId="0" borderId="7" applyNumberFormat="0" applyFill="0" applyAlignment="0" applyProtection="0"/>
    <xf numFmtId="0" fontId="61" fillId="0" borderId="7" applyNumberFormat="0" applyFill="0" applyAlignment="0" applyProtection="0"/>
    <xf numFmtId="0" fontId="61" fillId="0" borderId="7" applyNumberFormat="0" applyFill="0" applyAlignment="0" applyProtection="0"/>
    <xf numFmtId="0" fontId="61" fillId="0" borderId="7" applyNumberFormat="0" applyFill="0" applyAlignment="0" applyProtection="0"/>
    <xf numFmtId="0" fontId="61" fillId="0" borderId="7" applyNumberFormat="0" applyFill="0" applyAlignment="0" applyProtection="0"/>
    <xf numFmtId="0" fontId="134" fillId="0" borderId="21" applyNumberFormat="0" applyFill="0" applyAlignment="0" applyProtection="0"/>
    <xf numFmtId="0" fontId="61" fillId="0" borderId="7" applyNumberFormat="0" applyFill="0" applyAlignment="0" applyProtection="0"/>
    <xf numFmtId="0" fontId="61" fillId="0" borderId="7" applyNumberFormat="0" applyFill="0" applyAlignment="0" applyProtection="0"/>
    <xf numFmtId="0" fontId="61" fillId="0" borderId="7" applyNumberFormat="0" applyFill="0" applyAlignment="0" applyProtection="0"/>
    <xf numFmtId="0" fontId="61" fillId="0" borderId="7" applyNumberFormat="0" applyFill="0" applyAlignment="0" applyProtection="0"/>
    <xf numFmtId="0" fontId="61" fillId="0" borderId="7" applyNumberFormat="0" applyFill="0" applyAlignment="0" applyProtection="0"/>
    <xf numFmtId="0" fontId="61" fillId="0" borderId="7" applyNumberFormat="0" applyFill="0" applyAlignment="0" applyProtection="0"/>
    <xf numFmtId="0" fontId="61" fillId="0" borderId="7" applyNumberFormat="0" applyFill="0" applyAlignment="0" applyProtection="0"/>
    <xf numFmtId="0" fontId="104" fillId="0" borderId="0"/>
    <xf numFmtId="0" fontId="105" fillId="0" borderId="0" applyNumberFormat="0" applyFill="0" applyBorder="0" applyAlignment="0" applyProtection="0"/>
    <xf numFmtId="0" fontId="106" fillId="0" borderId="10" applyNumberFormat="0" applyFill="0" applyAlignment="0" applyProtection="0"/>
    <xf numFmtId="0" fontId="107" fillId="0" borderId="10" applyNumberFormat="0" applyFill="0" applyAlignment="0" applyProtection="0"/>
    <xf numFmtId="0" fontId="108" fillId="0" borderId="12" applyNumberFormat="0" applyFill="0" applyAlignment="0" applyProtection="0"/>
    <xf numFmtId="0" fontId="109" fillId="0" borderId="12" applyNumberFormat="0" applyFill="0" applyAlignment="0" applyProtection="0"/>
    <xf numFmtId="0" fontId="110" fillId="0" borderId="14" applyNumberFormat="0" applyFill="0" applyAlignment="0" applyProtection="0"/>
    <xf numFmtId="0" fontId="111" fillId="0" borderId="14" applyNumberFormat="0" applyFill="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28" fillId="0" borderId="0" applyNumberFormat="0" applyFill="0" applyBorder="0" applyAlignment="0" applyProtection="0"/>
    <xf numFmtId="0" fontId="60" fillId="0" borderId="7" applyNumberFormat="0" applyFill="0" applyAlignment="0" applyProtection="0"/>
    <xf numFmtId="0" fontId="60" fillId="0" borderId="21" applyNumberFormat="0" applyFill="0" applyAlignment="0" applyProtection="0"/>
    <xf numFmtId="174" fontId="7" fillId="74" borderId="22">
      <alignment vertical="center"/>
    </xf>
    <xf numFmtId="200" fontId="7" fillId="74" borderId="22">
      <alignment vertical="center"/>
    </xf>
    <xf numFmtId="174" fontId="7" fillId="74" borderId="22">
      <alignment vertical="center"/>
    </xf>
    <xf numFmtId="0" fontId="36" fillId="7" borderId="2" applyNumberFormat="0" applyAlignment="0" applyProtection="0"/>
    <xf numFmtId="0" fontId="142" fillId="11" borderId="26" applyNumberFormat="0" applyAlignment="0" applyProtection="0"/>
    <xf numFmtId="168" fontId="6" fillId="0" borderId="0" applyFont="0" applyFill="0" applyBorder="0" applyAlignment="0" applyProtection="0"/>
    <xf numFmtId="168" fontId="6" fillId="0" borderId="0" applyFont="0" applyFill="0" applyBorder="0" applyAlignment="0" applyProtection="0"/>
    <xf numFmtId="0" fontId="59" fillId="65" borderId="6" applyNumberFormat="0" applyAlignment="0" applyProtection="0"/>
    <xf numFmtId="0" fontId="113" fillId="0" borderId="5" applyNumberFormat="0" applyFill="0" applyAlignment="0" applyProtection="0"/>
    <xf numFmtId="0" fontId="114" fillId="0" borderId="23" applyNumberFormat="0" applyFill="0" applyAlignment="0" applyProtection="0"/>
    <xf numFmtId="0" fontId="115" fillId="7" borderId="2" applyNumberFormat="0" applyAlignment="0" applyProtection="0"/>
    <xf numFmtId="0" fontId="61" fillId="0" borderId="7" applyNumberFormat="0" applyFill="0" applyAlignment="0" applyProtection="0"/>
    <xf numFmtId="201" fontId="79" fillId="0" borderId="0" applyFill="0" applyBorder="0" applyAlignment="0" applyProtection="0"/>
    <xf numFmtId="202" fontId="79" fillId="0" borderId="0" applyFill="0" applyBorder="0" applyAlignment="0" applyProtection="0"/>
    <xf numFmtId="0" fontId="5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4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 fillId="0" borderId="0">
      <protection locked="0"/>
    </xf>
    <xf numFmtId="0" fontId="17" fillId="0" borderId="0" applyNumberFormat="0" applyFill="0" applyBorder="0" applyAlignment="0" applyProtection="0"/>
    <xf numFmtId="4" fontId="23" fillId="0" borderId="24" applyBorder="0">
      <alignment horizontal="right" wrapText="1"/>
    </xf>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203" fontId="6" fillId="0" borderId="0" applyFont="0" applyFill="0" applyBorder="0" applyAlignment="0" applyProtection="0"/>
    <xf numFmtId="166" fontId="117"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6"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43" fontId="116"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43" fontId="37" fillId="0" borderId="0" applyFont="0" applyFill="0" applyBorder="0" applyAlignment="0" applyProtection="0"/>
    <xf numFmtId="40" fontId="63"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9" fontId="6"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9" fontId="6"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6"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43" fontId="37"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 fillId="0" borderId="0" applyFont="0" applyFill="0" applyBorder="0" applyAlignment="0" applyProtection="0"/>
    <xf numFmtId="43" fontId="6" fillId="0" borderId="0" applyFont="0" applyFill="0" applyBorder="0" applyAlignment="0" applyProtection="0"/>
    <xf numFmtId="166" fontId="9" fillId="0" borderId="0" applyFont="0" applyFill="0" applyBorder="0" applyAlignment="0" applyProtection="0"/>
    <xf numFmtId="170" fontId="62" fillId="0" borderId="0" applyFont="0" applyFill="0" applyBorder="0" applyAlignment="0" applyProtection="0"/>
    <xf numFmtId="43" fontId="37" fillId="0" borderId="0" applyFont="0" applyFill="0" applyBorder="0" applyAlignment="0" applyProtection="0"/>
    <xf numFmtId="166" fontId="41"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166" fontId="9" fillId="0" borderId="0" applyFont="0" applyFill="0" applyBorder="0" applyAlignment="0" applyProtection="0"/>
    <xf numFmtId="0" fontId="52" fillId="65" borderId="6" applyNumberFormat="0" applyAlignment="0" applyProtection="0"/>
    <xf numFmtId="0" fontId="52" fillId="75" borderId="6" applyNumberFormat="0" applyAlignment="0" applyProtection="0"/>
    <xf numFmtId="0" fontId="16" fillId="0" borderId="0"/>
    <xf numFmtId="0" fontId="144" fillId="0" borderId="0"/>
    <xf numFmtId="0" fontId="3" fillId="0" borderId="0"/>
    <xf numFmtId="40" fontId="63" fillId="0" borderId="0" applyFont="0" applyFill="0" applyBorder="0" applyAlignment="0" applyProtection="0"/>
    <xf numFmtId="0" fontId="2" fillId="0" borderId="0"/>
    <xf numFmtId="0" fontId="145" fillId="0" borderId="0"/>
    <xf numFmtId="43" fontId="4" fillId="0" borderId="0" applyFont="0" applyFill="0" applyBorder="0" applyAlignment="0" applyProtection="0"/>
    <xf numFmtId="205" fontId="4" fillId="0" borderId="0" applyFont="0" applyFill="0" applyBorder="0" applyAlignment="0" applyProtection="0"/>
    <xf numFmtId="207" fontId="4" fillId="0" borderId="0" applyFont="0" applyFill="0" applyBorder="0" applyAlignment="0" applyProtection="0"/>
    <xf numFmtId="0" fontId="214" fillId="0" borderId="0"/>
    <xf numFmtId="0" fontId="6" fillId="0" borderId="0"/>
    <xf numFmtId="0" fontId="16" fillId="0" borderId="0"/>
    <xf numFmtId="0" fontId="217" fillId="0" borderId="0"/>
    <xf numFmtId="0" fontId="6" fillId="0" borderId="0"/>
    <xf numFmtId="0" fontId="6" fillId="0" borderId="0"/>
    <xf numFmtId="0" fontId="6" fillId="0" borderId="0"/>
    <xf numFmtId="0" fontId="9" fillId="0" borderId="0"/>
    <xf numFmtId="0" fontId="6" fillId="0" borderId="0"/>
    <xf numFmtId="0" fontId="6" fillId="0" borderId="0"/>
    <xf numFmtId="0" fontId="63" fillId="0" borderId="0"/>
    <xf numFmtId="0" fontId="1" fillId="0" borderId="0"/>
    <xf numFmtId="169" fontId="14" fillId="0" borderId="0" applyFont="0" applyFill="0" applyBorder="0" applyAlignment="0" applyProtection="0"/>
    <xf numFmtId="0" fontId="14" fillId="0" borderId="0"/>
    <xf numFmtId="0" fontId="6" fillId="0" borderId="0"/>
    <xf numFmtId="0" fontId="129" fillId="0" borderId="0"/>
    <xf numFmtId="0" fontId="6" fillId="0" borderId="0"/>
    <xf numFmtId="0" fontId="6" fillId="0" borderId="0"/>
    <xf numFmtId="0" fontId="81" fillId="0" borderId="0" applyNumberFormat="0" applyFill="0" applyBorder="0" applyAlignment="0" applyProtection="0"/>
    <xf numFmtId="0" fontId="245" fillId="0" borderId="0"/>
    <xf numFmtId="0" fontId="246" fillId="0" borderId="0"/>
    <xf numFmtId="0" fontId="14" fillId="0" borderId="0"/>
    <xf numFmtId="0" fontId="6" fillId="0" borderId="0"/>
    <xf numFmtId="0" fontId="14" fillId="0" borderId="0"/>
    <xf numFmtId="0" fontId="245" fillId="0" borderId="0"/>
  </cellStyleXfs>
  <cellXfs count="1691">
    <xf numFmtId="0" fontId="0" fillId="0" borderId="0" xfId="0"/>
    <xf numFmtId="2" fontId="16" fillId="0" borderId="0" xfId="2059" applyNumberFormat="1" applyFont="1" applyAlignment="1">
      <alignment horizontal="left"/>
    </xf>
    <xf numFmtId="4" fontId="16" fillId="0" borderId="0" xfId="2059" applyNumberFormat="1" applyFont="1" applyAlignment="1">
      <alignment horizontal="right"/>
    </xf>
    <xf numFmtId="2" fontId="16" fillId="0" borderId="0" xfId="2059" applyNumberFormat="1" applyFont="1" applyAlignment="1">
      <alignment horizontal="right"/>
    </xf>
    <xf numFmtId="2" fontId="16" fillId="0" borderId="0" xfId="2059" applyNumberFormat="1" applyFont="1" applyAlignment="1">
      <alignment horizontal="justify" vertical="top"/>
    </xf>
    <xf numFmtId="2" fontId="145" fillId="0" borderId="0" xfId="2059" applyNumberFormat="1" applyAlignment="1">
      <alignment horizontal="justify" vertical="top"/>
    </xf>
    <xf numFmtId="4" fontId="145" fillId="0" borderId="0" xfId="2059" applyNumberFormat="1" applyAlignment="1">
      <alignment horizontal="right"/>
    </xf>
    <xf numFmtId="0" fontId="146" fillId="0" borderId="0" xfId="2059" applyFont="1" applyAlignment="1">
      <alignment horizontal="center" vertical="top" wrapText="1"/>
    </xf>
    <xf numFmtId="2" fontId="145" fillId="0" borderId="0" xfId="2059" applyNumberFormat="1" applyAlignment="1">
      <alignment horizontal="left"/>
    </xf>
    <xf numFmtId="0" fontId="145" fillId="0" borderId="0" xfId="2059"/>
    <xf numFmtId="2" fontId="145" fillId="0" borderId="0" xfId="2059" applyNumberFormat="1" applyAlignment="1">
      <alignment horizontal="right"/>
    </xf>
    <xf numFmtId="2" fontId="146" fillId="0" borderId="0" xfId="2059" applyNumberFormat="1" applyFont="1" applyAlignment="1">
      <alignment horizontal="justify" vertical="top"/>
    </xf>
    <xf numFmtId="2" fontId="147" fillId="0" borderId="0" xfId="2059" applyNumberFormat="1" applyFont="1" applyAlignment="1">
      <alignment horizontal="left"/>
    </xf>
    <xf numFmtId="4" fontId="147" fillId="0" borderId="0" xfId="2059" applyNumberFormat="1" applyFont="1" applyAlignment="1">
      <alignment horizontal="right"/>
    </xf>
    <xf numFmtId="2" fontId="148" fillId="0" borderId="0" xfId="2059" applyNumberFormat="1" applyFont="1" applyAlignment="1">
      <alignment horizontal="justify" vertical="top"/>
    </xf>
    <xf numFmtId="2" fontId="148" fillId="0" borderId="0" xfId="2059" applyNumberFormat="1" applyFont="1" applyAlignment="1">
      <alignment horizontal="left"/>
    </xf>
    <xf numFmtId="4" fontId="148" fillId="0" borderId="0" xfId="2059" applyNumberFormat="1" applyFont="1" applyAlignment="1">
      <alignment horizontal="right"/>
    </xf>
    <xf numFmtId="2" fontId="148" fillId="0" borderId="0" xfId="2059" applyNumberFormat="1" applyFont="1" applyAlignment="1">
      <alignment horizontal="right"/>
    </xf>
    <xf numFmtId="0" fontId="146" fillId="0" borderId="0" xfId="2059" applyFont="1" applyAlignment="1">
      <alignment vertical="top"/>
    </xf>
    <xf numFmtId="0" fontId="149" fillId="0" borderId="0" xfId="2059" applyFont="1" applyAlignment="1">
      <alignment horizontal="justify" vertical="top"/>
    </xf>
    <xf numFmtId="0" fontId="149" fillId="0" borderId="0" xfId="2059" applyFont="1" applyAlignment="1">
      <alignment horizontal="left"/>
    </xf>
    <xf numFmtId="4" fontId="149" fillId="0" borderId="0" xfId="2059" applyNumberFormat="1" applyFont="1" applyAlignment="1">
      <alignment horizontal="right"/>
    </xf>
    <xf numFmtId="0" fontId="149" fillId="0" borderId="0" xfId="2059" applyFont="1"/>
    <xf numFmtId="4" fontId="149" fillId="0" borderId="0" xfId="2059" applyNumberFormat="1" applyFont="1"/>
    <xf numFmtId="0" fontId="150" fillId="0" borderId="0" xfId="2059" applyFont="1" applyAlignment="1">
      <alignment vertical="top"/>
    </xf>
    <xf numFmtId="0" fontId="147" fillId="0" borderId="0" xfId="2059" applyFont="1" applyAlignment="1">
      <alignment horizontal="justify"/>
    </xf>
    <xf numFmtId="0" fontId="147" fillId="0" borderId="0" xfId="2059" applyFont="1" applyAlignment="1">
      <alignment horizontal="left"/>
    </xf>
    <xf numFmtId="2" fontId="147" fillId="0" borderId="0" xfId="2059" applyNumberFormat="1" applyFont="1" applyAlignment="1">
      <alignment horizontal="justify" vertical="top"/>
    </xf>
    <xf numFmtId="4" fontId="147" fillId="0" borderId="0" xfId="2059" applyNumberFormat="1" applyFont="1"/>
    <xf numFmtId="2" fontId="147" fillId="0" borderId="0" xfId="2059" applyNumberFormat="1" applyFont="1" applyAlignment="1">
      <alignment horizontal="justify" vertical="top" wrapText="1"/>
    </xf>
    <xf numFmtId="2" fontId="151" fillId="0" borderId="0" xfId="2059" applyNumberFormat="1" applyFont="1" applyAlignment="1">
      <alignment horizontal="left"/>
    </xf>
    <xf numFmtId="4" fontId="151" fillId="0" borderId="0" xfId="2059" applyNumberFormat="1" applyFont="1" applyAlignment="1">
      <alignment horizontal="right"/>
    </xf>
    <xf numFmtId="4" fontId="151" fillId="0" borderId="0" xfId="2059" applyNumberFormat="1" applyFont="1"/>
    <xf numFmtId="0" fontId="152" fillId="0" borderId="0" xfId="2059" applyFont="1" applyAlignment="1">
      <alignment horizontal="center" vertical="top" wrapText="1"/>
    </xf>
    <xf numFmtId="2" fontId="151" fillId="0" borderId="0" xfId="2059" applyNumberFormat="1" applyFont="1" applyAlignment="1">
      <alignment horizontal="justify" vertical="top"/>
    </xf>
    <xf numFmtId="4" fontId="151" fillId="0" borderId="0" xfId="2059" quotePrefix="1" applyNumberFormat="1" applyFont="1" applyAlignment="1">
      <alignment horizontal="left"/>
    </xf>
    <xf numFmtId="0" fontId="151" fillId="0" borderId="0" xfId="2059" applyFont="1" applyAlignment="1">
      <alignment horizontal="center"/>
    </xf>
    <xf numFmtId="2" fontId="151" fillId="0" borderId="0" xfId="2059" applyNumberFormat="1" applyFont="1" applyAlignment="1">
      <alignment horizontal="right"/>
    </xf>
    <xf numFmtId="204" fontId="151" fillId="0" borderId="0" xfId="2059" applyNumberFormat="1" applyFont="1" applyAlignment="1">
      <alignment horizontal="center" vertical="top"/>
    </xf>
    <xf numFmtId="2" fontId="147" fillId="0" borderId="0" xfId="2059" applyNumberFormat="1" applyFont="1" applyAlignment="1">
      <alignment horizontal="left" vertical="top" wrapText="1"/>
    </xf>
    <xf numFmtId="2" fontId="152" fillId="0" borderId="0" xfId="2059" applyNumberFormat="1" applyFont="1" applyAlignment="1">
      <alignment horizontal="justify" vertical="top"/>
    </xf>
    <xf numFmtId="2" fontId="153" fillId="0" borderId="0" xfId="2059" applyNumberFormat="1" applyFont="1" applyAlignment="1">
      <alignment horizontal="left"/>
    </xf>
    <xf numFmtId="4" fontId="153" fillId="0" borderId="0" xfId="2059" applyNumberFormat="1" applyFont="1" applyAlignment="1">
      <alignment horizontal="right"/>
    </xf>
    <xf numFmtId="2" fontId="153" fillId="0" borderId="0" xfId="2059" applyNumberFormat="1" applyFont="1" applyAlignment="1">
      <alignment horizontal="right"/>
    </xf>
    <xf numFmtId="0" fontId="153" fillId="0" borderId="0" xfId="2059" applyFont="1"/>
    <xf numFmtId="2" fontId="146" fillId="0" borderId="9" xfId="2059" applyNumberFormat="1" applyFont="1" applyBorder="1" applyAlignment="1">
      <alignment horizontal="justify" vertical="top"/>
    </xf>
    <xf numFmtId="2" fontId="146" fillId="0" borderId="9" xfId="2059" applyNumberFormat="1" applyFont="1" applyBorder="1" applyAlignment="1">
      <alignment horizontal="left" vertical="top" wrapText="1"/>
    </xf>
    <xf numFmtId="2" fontId="146" fillId="0" borderId="9" xfId="2059" applyNumberFormat="1" applyFont="1" applyBorder="1" applyAlignment="1">
      <alignment horizontal="left"/>
    </xf>
    <xf numFmtId="4" fontId="146" fillId="0" borderId="9" xfId="2059" applyNumberFormat="1" applyFont="1" applyBorder="1" applyAlignment="1" applyProtection="1">
      <alignment horizontal="right"/>
      <protection locked="0"/>
    </xf>
    <xf numFmtId="4" fontId="154" fillId="0" borderId="0" xfId="2059" applyNumberFormat="1" applyFont="1" applyAlignment="1">
      <alignment horizontal="right"/>
    </xf>
    <xf numFmtId="2" fontId="16" fillId="0" borderId="9" xfId="2059" applyNumberFormat="1" applyFont="1" applyBorder="1" applyAlignment="1">
      <alignment horizontal="left"/>
    </xf>
    <xf numFmtId="4" fontId="16" fillId="0" borderId="9" xfId="2059" applyNumberFormat="1" applyFont="1" applyBorder="1" applyAlignment="1">
      <alignment horizontal="right"/>
    </xf>
    <xf numFmtId="2" fontId="16" fillId="0" borderId="9" xfId="2059" applyNumberFormat="1" applyFont="1" applyBorder="1" applyAlignment="1">
      <alignment horizontal="right"/>
    </xf>
    <xf numFmtId="2" fontId="147" fillId="0" borderId="9" xfId="2059" applyNumberFormat="1" applyFont="1" applyBorder="1" applyAlignment="1">
      <alignment horizontal="left"/>
    </xf>
    <xf numFmtId="4" fontId="147" fillId="0" borderId="9" xfId="2059" applyNumberFormat="1" applyFont="1" applyBorder="1" applyAlignment="1">
      <alignment horizontal="right"/>
    </xf>
    <xf numFmtId="2" fontId="147" fillId="0" borderId="9" xfId="2059" applyNumberFormat="1" applyFont="1" applyBorder="1" applyAlignment="1">
      <alignment horizontal="right"/>
    </xf>
    <xf numFmtId="2" fontId="151" fillId="0" borderId="0" xfId="2059" applyNumberFormat="1" applyFont="1" applyAlignment="1">
      <alignment horizontal="left" vertical="top" wrapText="1"/>
    </xf>
    <xf numFmtId="2" fontId="154" fillId="0" borderId="0" xfId="2059" applyNumberFormat="1" applyFont="1" applyAlignment="1">
      <alignment horizontal="left"/>
    </xf>
    <xf numFmtId="2" fontId="154" fillId="0" borderId="0" xfId="2059" applyNumberFormat="1" applyFont="1" applyAlignment="1">
      <alignment horizontal="right"/>
    </xf>
    <xf numFmtId="0" fontId="155" fillId="0" borderId="0" xfId="0" applyFont="1"/>
    <xf numFmtId="0" fontId="157" fillId="0" borderId="0" xfId="0" applyFont="1" applyAlignment="1">
      <alignment horizontal="left" vertical="top"/>
    </xf>
    <xf numFmtId="0" fontId="157" fillId="0" borderId="0" xfId="0" applyFont="1" applyAlignment="1">
      <alignment horizontal="center"/>
    </xf>
    <xf numFmtId="43" fontId="157" fillId="0" borderId="0" xfId="2060" applyFont="1" applyBorder="1" applyAlignment="1">
      <alignment horizontal="center"/>
    </xf>
    <xf numFmtId="0" fontId="156" fillId="0" borderId="0" xfId="0" applyFont="1"/>
    <xf numFmtId="0" fontId="146" fillId="0" borderId="0" xfId="0" applyFont="1" applyAlignment="1">
      <alignment horizontal="left" vertical="top" wrapText="1"/>
    </xf>
    <xf numFmtId="0" fontId="147" fillId="0" borderId="0" xfId="0" applyFont="1" applyAlignment="1">
      <alignment horizontal="left" vertical="top" wrapText="1"/>
    </xf>
    <xf numFmtId="0" fontId="157" fillId="0" borderId="9" xfId="0" applyFont="1" applyBorder="1" applyAlignment="1">
      <alignment horizontal="center"/>
    </xf>
    <xf numFmtId="43" fontId="157" fillId="0" borderId="9" xfId="2060" applyFont="1" applyBorder="1" applyAlignment="1">
      <alignment horizontal="center"/>
    </xf>
    <xf numFmtId="0" fontId="157" fillId="0" borderId="9" xfId="0" applyFont="1" applyBorder="1"/>
    <xf numFmtId="43" fontId="157" fillId="0" borderId="9" xfId="2060" applyFont="1" applyBorder="1" applyAlignment="1"/>
    <xf numFmtId="43" fontId="157" fillId="0" borderId="9" xfId="2060" applyFont="1" applyBorder="1" applyAlignment="1">
      <alignment vertical="center"/>
    </xf>
    <xf numFmtId="0" fontId="146" fillId="0" borderId="0" xfId="0" applyFont="1" applyAlignment="1">
      <alignment horizontal="left" vertical="top"/>
    </xf>
    <xf numFmtId="43" fontId="147" fillId="0" borderId="0" xfId="2060" applyFont="1" applyBorder="1" applyAlignment="1"/>
    <xf numFmtId="0" fontId="147" fillId="0" borderId="0" xfId="0" applyFont="1"/>
    <xf numFmtId="0" fontId="158" fillId="0" borderId="0" xfId="0" applyFont="1" applyAlignment="1">
      <alignment horizontal="left" vertical="top"/>
    </xf>
    <xf numFmtId="43" fontId="159" fillId="0" borderId="0" xfId="2060" applyFont="1" applyBorder="1" applyAlignment="1"/>
    <xf numFmtId="0" fontId="147" fillId="0" borderId="0" xfId="0" applyFont="1" applyAlignment="1">
      <alignment horizontal="left" vertical="top"/>
    </xf>
    <xf numFmtId="43" fontId="147" fillId="0" borderId="0" xfId="2060" applyFont="1" applyBorder="1" applyAlignment="1">
      <alignment wrapText="1"/>
    </xf>
    <xf numFmtId="43" fontId="147" fillId="0" borderId="0" xfId="2060" applyFont="1" applyAlignment="1">
      <alignment wrapText="1"/>
    </xf>
    <xf numFmtId="43" fontId="147" fillId="0" borderId="0" xfId="2060" applyFont="1" applyAlignment="1"/>
    <xf numFmtId="2" fontId="146" fillId="0" borderId="9" xfId="2059" applyNumberFormat="1" applyFont="1" applyBorder="1" applyAlignment="1">
      <alignment horizontal="justify"/>
    </xf>
    <xf numFmtId="0" fontId="151" fillId="0" borderId="0" xfId="0" applyFont="1" applyAlignment="1">
      <alignment vertical="top"/>
    </xf>
    <xf numFmtId="43" fontId="157" fillId="0" borderId="0" xfId="2060" applyFont="1" applyBorder="1" applyAlignment="1"/>
    <xf numFmtId="2" fontId="146" fillId="0" borderId="9" xfId="2059" applyNumberFormat="1" applyFont="1" applyBorder="1" applyAlignment="1">
      <alignment horizontal="justify" vertical="top" wrapText="1"/>
    </xf>
    <xf numFmtId="0" fontId="147" fillId="0" borderId="0" xfId="0" applyFont="1" applyAlignment="1">
      <alignment horizontal="left" vertical="justify" wrapText="1"/>
    </xf>
    <xf numFmtId="0" fontId="146" fillId="0" borderId="0" xfId="0" applyFont="1" applyAlignment="1">
      <alignment horizontal="center"/>
    </xf>
    <xf numFmtId="43" fontId="146" fillId="0" borderId="0" xfId="2060" applyFont="1" applyBorder="1" applyAlignment="1"/>
    <xf numFmtId="43" fontId="157" fillId="0" borderId="0" xfId="2060" applyFont="1" applyBorder="1" applyAlignment="1">
      <alignment vertical="center"/>
    </xf>
    <xf numFmtId="0" fontId="146" fillId="0" borderId="0" xfId="0" applyFont="1" applyAlignment="1">
      <alignment vertical="top" wrapText="1"/>
    </xf>
    <xf numFmtId="43" fontId="156" fillId="0" borderId="0" xfId="2060" applyFont="1" applyBorder="1" applyAlignment="1"/>
    <xf numFmtId="43" fontId="156" fillId="0" borderId="0" xfId="2060" applyFont="1" applyBorder="1" applyAlignment="1" applyProtection="1">
      <protection locked="0"/>
    </xf>
    <xf numFmtId="43" fontId="147" fillId="0" borderId="0" xfId="2060" applyFont="1" applyBorder="1" applyAlignment="1" applyProtection="1">
      <protection locked="0"/>
    </xf>
    <xf numFmtId="2" fontId="161" fillId="0" borderId="0" xfId="2059" applyNumberFormat="1" applyFont="1" applyAlignment="1">
      <alignment horizontal="left" vertical="top" wrapText="1"/>
    </xf>
    <xf numFmtId="0" fontId="156" fillId="0" borderId="0" xfId="0" applyFont="1" applyAlignment="1">
      <alignment horizontal="left" vertical="top"/>
    </xf>
    <xf numFmtId="0" fontId="156" fillId="0" borderId="0" xfId="0" applyFont="1" applyAlignment="1">
      <alignment horizontal="center" vertical="justify" wrapText="1"/>
    </xf>
    <xf numFmtId="43" fontId="156" fillId="0" borderId="0" xfId="2060" applyFont="1" applyBorder="1" applyAlignment="1">
      <alignment vertical="justify" wrapText="1"/>
    </xf>
    <xf numFmtId="43" fontId="156" fillId="0" borderId="0" xfId="2060" applyFont="1" applyAlignment="1" applyProtection="1">
      <alignment vertical="justify"/>
      <protection locked="0"/>
    </xf>
    <xf numFmtId="43" fontId="156" fillId="0" borderId="0" xfId="2060" applyFont="1" applyBorder="1" applyAlignment="1" applyProtection="1">
      <alignment vertical="justify"/>
      <protection locked="0"/>
    </xf>
    <xf numFmtId="0" fontId="156" fillId="0" borderId="0" xfId="0" applyFont="1" applyAlignment="1">
      <alignment horizontal="left" wrapText="1"/>
    </xf>
    <xf numFmtId="43" fontId="162" fillId="0" borderId="0" xfId="2060" applyFont="1" applyBorder="1" applyAlignment="1">
      <alignment vertical="justify" wrapText="1"/>
    </xf>
    <xf numFmtId="4" fontId="147" fillId="0" borderId="0" xfId="0" applyNumberFormat="1" applyFont="1" applyAlignment="1">
      <alignment horizontal="center" wrapText="1"/>
    </xf>
    <xf numFmtId="4" fontId="163" fillId="0" borderId="0" xfId="0" applyNumberFormat="1" applyFont="1" applyAlignment="1">
      <alignment horizontal="center" wrapText="1"/>
    </xf>
    <xf numFmtId="166" fontId="163" fillId="0" borderId="0" xfId="673" applyFont="1" applyAlignment="1">
      <alignment horizontal="right" wrapText="1"/>
    </xf>
    <xf numFmtId="4" fontId="6" fillId="0" borderId="0" xfId="0" applyNumberFormat="1" applyFont="1" applyAlignment="1">
      <alignment horizontal="center" vertical="top"/>
    </xf>
    <xf numFmtId="0" fontId="164" fillId="0" borderId="0" xfId="0" applyFont="1"/>
    <xf numFmtId="0" fontId="165" fillId="0" borderId="0" xfId="0" applyFont="1"/>
    <xf numFmtId="0" fontId="6" fillId="0" borderId="0" xfId="0" applyFont="1" applyAlignment="1">
      <alignment vertical="top"/>
    </xf>
    <xf numFmtId="4" fontId="147" fillId="0" borderId="0" xfId="0" applyNumberFormat="1" applyFont="1" applyAlignment="1">
      <alignment horizontal="center" vertical="center"/>
    </xf>
    <xf numFmtId="4" fontId="151" fillId="0" borderId="0" xfId="0" applyNumberFormat="1" applyFont="1" applyAlignment="1">
      <alignment horizontal="center" vertical="center"/>
    </xf>
    <xf numFmtId="166" fontId="152" fillId="0" borderId="0" xfId="673" applyFont="1" applyFill="1" applyBorder="1" applyAlignment="1">
      <alignment horizontal="right" vertical="top" wrapText="1"/>
    </xf>
    <xf numFmtId="0" fontId="152" fillId="0" borderId="0" xfId="0" applyFont="1" applyAlignment="1">
      <alignment horizontal="right" wrapText="1"/>
    </xf>
    <xf numFmtId="4" fontId="151" fillId="0" borderId="0" xfId="0" applyNumberFormat="1" applyFont="1" applyAlignment="1">
      <alignment horizontal="justify" vertical="top" wrapText="1"/>
    </xf>
    <xf numFmtId="0" fontId="152" fillId="0" borderId="0" xfId="0" applyFont="1" applyAlignment="1">
      <alignment horizontal="center" vertical="top"/>
    </xf>
    <xf numFmtId="49" fontId="151" fillId="0" borderId="0" xfId="0" applyNumberFormat="1" applyFont="1" applyAlignment="1">
      <alignment vertical="center"/>
    </xf>
    <xf numFmtId="0" fontId="152" fillId="0" borderId="0" xfId="0" applyFont="1" applyAlignment="1">
      <alignment horizontal="left" vertical="top" wrapText="1"/>
    </xf>
    <xf numFmtId="49" fontId="152" fillId="0" borderId="0" xfId="0" applyNumberFormat="1" applyFont="1" applyAlignment="1">
      <alignment horizontal="center"/>
    </xf>
    <xf numFmtId="4" fontId="152" fillId="0" borderId="0" xfId="0" applyNumberFormat="1" applyFont="1" applyAlignment="1">
      <alignment horizontal="center"/>
    </xf>
    <xf numFmtId="4" fontId="152" fillId="0" borderId="0" xfId="0" applyNumberFormat="1" applyFont="1" applyAlignment="1">
      <alignment horizontal="right"/>
    </xf>
    <xf numFmtId="4" fontId="151" fillId="0" borderId="0" xfId="0" applyNumberFormat="1" applyFont="1" applyAlignment="1">
      <alignment horizontal="right"/>
    </xf>
    <xf numFmtId="10" fontId="151" fillId="0" borderId="0" xfId="1203" applyNumberFormat="1" applyFont="1" applyAlignment="1">
      <alignment horizontal="left" vertical="top" wrapText="1"/>
    </xf>
    <xf numFmtId="166" fontId="151" fillId="0" borderId="0" xfId="742" applyFont="1" applyFill="1" applyBorder="1" applyAlignment="1" applyProtection="1">
      <alignment horizontal="center" vertical="center"/>
    </xf>
    <xf numFmtId="4" fontId="151" fillId="0" borderId="0" xfId="0" applyNumberFormat="1" applyFont="1" applyAlignment="1">
      <alignment horizontal="center" wrapText="1"/>
    </xf>
    <xf numFmtId="166" fontId="151" fillId="0" borderId="0" xfId="742" applyFont="1" applyAlignment="1">
      <alignment horizontal="left" wrapText="1"/>
    </xf>
    <xf numFmtId="166" fontId="151" fillId="0" borderId="0" xfId="673" applyFont="1" applyAlignment="1">
      <alignment horizontal="right" wrapText="1"/>
    </xf>
    <xf numFmtId="166" fontId="151" fillId="0" borderId="0" xfId="718" applyFont="1" applyAlignment="1">
      <alignment horizontal="left" wrapText="1"/>
    </xf>
    <xf numFmtId="4" fontId="147" fillId="0" borderId="0" xfId="0" applyNumberFormat="1" applyFont="1" applyAlignment="1">
      <alignment horizontal="left" vertical="top" wrapText="1"/>
    </xf>
    <xf numFmtId="0" fontId="146" fillId="0" borderId="0" xfId="0" applyFont="1" applyAlignment="1">
      <alignment horizontal="right" wrapText="1"/>
    </xf>
    <xf numFmtId="4" fontId="147" fillId="0" borderId="0" xfId="0" applyNumberFormat="1" applyFont="1" applyAlignment="1">
      <alignment horizontal="justify" vertical="top" wrapText="1"/>
    </xf>
    <xf numFmtId="10" fontId="147" fillId="0" borderId="0" xfId="1203" applyNumberFormat="1" applyFont="1" applyAlignment="1">
      <alignment horizontal="left" vertical="top" wrapText="1"/>
    </xf>
    <xf numFmtId="4" fontId="147" fillId="0" borderId="0" xfId="0" applyNumberFormat="1" applyFont="1" applyAlignment="1" applyProtection="1">
      <alignment horizontal="left" vertical="top" wrapText="1"/>
      <protection locked="0"/>
    </xf>
    <xf numFmtId="0" fontId="147" fillId="0" borderId="0" xfId="0" applyFont="1" applyAlignment="1">
      <alignment horizontal="right" vertical="top"/>
    </xf>
    <xf numFmtId="166" fontId="147" fillId="0" borderId="0" xfId="673" applyFont="1" applyFill="1" applyBorder="1" applyAlignment="1" applyProtection="1">
      <alignment horizontal="right" vertical="center"/>
    </xf>
    <xf numFmtId="0" fontId="147" fillId="0" borderId="0" xfId="1198" applyFont="1" applyAlignment="1">
      <alignment horizontal="left" vertical="center" wrapText="1"/>
    </xf>
    <xf numFmtId="0" fontId="159" fillId="0" borderId="0" xfId="0" applyFont="1" applyAlignment="1">
      <alignment horizontal="right" vertical="center"/>
    </xf>
    <xf numFmtId="43" fontId="159" fillId="0" borderId="0" xfId="2060" applyFont="1" applyBorder="1" applyAlignment="1">
      <alignment horizontal="right" vertical="center"/>
    </xf>
    <xf numFmtId="43" fontId="159" fillId="0" borderId="0" xfId="2060" applyFont="1" applyBorder="1" applyAlignment="1" applyProtection="1">
      <alignment horizontal="right" vertical="center"/>
      <protection locked="0"/>
    </xf>
    <xf numFmtId="43" fontId="159" fillId="0" borderId="0" xfId="2060" applyFont="1" applyBorder="1" applyAlignment="1">
      <alignment vertical="center"/>
    </xf>
    <xf numFmtId="0" fontId="147" fillId="0" borderId="0" xfId="0" applyFont="1" applyAlignment="1">
      <alignment vertical="center"/>
    </xf>
    <xf numFmtId="0" fontId="167" fillId="0" borderId="0" xfId="0" applyFont="1" applyAlignment="1">
      <alignment horizontal="left" vertical="center"/>
    </xf>
    <xf numFmtId="0" fontId="147" fillId="0" borderId="0" xfId="0" applyFont="1" applyAlignment="1">
      <alignment horizontal="left" vertical="center" wrapText="1"/>
    </xf>
    <xf numFmtId="0" fontId="167" fillId="0" borderId="0" xfId="0" applyFont="1" applyAlignment="1">
      <alignment horizontal="right" vertical="center"/>
    </xf>
    <xf numFmtId="43" fontId="147" fillId="0" borderId="0" xfId="2060" applyFont="1" applyAlignment="1" applyProtection="1">
      <alignment horizontal="right" vertical="center" wrapText="1"/>
      <protection locked="0"/>
    </xf>
    <xf numFmtId="43" fontId="167" fillId="0" borderId="0" xfId="2060" applyFont="1" applyAlignment="1" applyProtection="1">
      <alignment vertical="center"/>
      <protection locked="0"/>
    </xf>
    <xf numFmtId="0" fontId="146" fillId="0" borderId="0" xfId="1203" applyFont="1" applyAlignment="1">
      <alignment horizontal="left" vertical="top" wrapText="1"/>
    </xf>
    <xf numFmtId="0" fontId="147" fillId="0" borderId="0" xfId="1198" applyFont="1" applyAlignment="1">
      <alignment horizontal="left" vertical="top" wrapText="1"/>
    </xf>
    <xf numFmtId="43" fontId="151" fillId="0" borderId="0" xfId="2060" applyFont="1" applyAlignment="1">
      <alignment horizontal="right" vertical="center" wrapText="1"/>
    </xf>
    <xf numFmtId="0" fontId="156" fillId="0" borderId="0" xfId="0" applyFont="1" applyAlignment="1">
      <alignment vertical="center"/>
    </xf>
    <xf numFmtId="0" fontId="156" fillId="0" borderId="0" xfId="0" applyFont="1" applyAlignment="1">
      <alignment horizontal="center" vertical="center"/>
    </xf>
    <xf numFmtId="43" fontId="156" fillId="0" borderId="0" xfId="2060" applyFont="1" applyAlignment="1">
      <alignment horizontal="center" vertical="center"/>
    </xf>
    <xf numFmtId="43" fontId="156" fillId="0" borderId="0" xfId="2060" applyFont="1" applyAlignment="1">
      <alignment vertical="center"/>
    </xf>
    <xf numFmtId="0" fontId="6" fillId="0" borderId="0" xfId="0" applyFont="1" applyAlignment="1">
      <alignment horizontal="center" vertical="top"/>
    </xf>
    <xf numFmtId="49" fontId="6" fillId="0" borderId="0" xfId="0" applyNumberFormat="1" applyFont="1" applyAlignment="1">
      <alignment vertical="center"/>
    </xf>
    <xf numFmtId="4" fontId="168" fillId="0" borderId="0" xfId="0" applyNumberFormat="1" applyFont="1" applyAlignment="1">
      <alignment horizontal="center" wrapText="1"/>
    </xf>
    <xf numFmtId="166" fontId="168" fillId="0" borderId="0" xfId="673" applyFont="1" applyAlignment="1">
      <alignment horizontal="right" wrapText="1"/>
    </xf>
    <xf numFmtId="0" fontId="169" fillId="0" borderId="0" xfId="0" applyFont="1" applyAlignment="1">
      <alignment horizontal="right" wrapText="1"/>
    </xf>
    <xf numFmtId="166" fontId="147" fillId="0" borderId="0" xfId="673" applyFont="1" applyAlignment="1">
      <alignment horizontal="left" wrapText="1"/>
    </xf>
    <xf numFmtId="2" fontId="171" fillId="0" borderId="0" xfId="2059" applyNumberFormat="1" applyFont="1" applyAlignment="1">
      <alignment horizontal="justify" vertical="top"/>
    </xf>
    <xf numFmtId="0" fontId="0" fillId="0" borderId="0" xfId="0" applyAlignment="1">
      <alignment vertical="center"/>
    </xf>
    <xf numFmtId="0" fontId="168" fillId="0" borderId="0" xfId="0" applyFont="1" applyAlignment="1">
      <alignment horizontal="center" vertical="top"/>
    </xf>
    <xf numFmtId="166" fontId="151" fillId="0" borderId="0" xfId="673" applyFont="1" applyAlignment="1">
      <alignment horizontal="center" wrapText="1"/>
    </xf>
    <xf numFmtId="49" fontId="168" fillId="0" borderId="0" xfId="0" applyNumberFormat="1" applyFont="1" applyAlignment="1">
      <alignment vertical="center"/>
    </xf>
    <xf numFmtId="0" fontId="168" fillId="0" borderId="0" xfId="0" applyFont="1" applyAlignment="1">
      <alignment horizontal="left" vertical="top" wrapText="1"/>
    </xf>
    <xf numFmtId="0" fontId="147" fillId="0" borderId="0" xfId="0" applyFont="1" applyAlignment="1">
      <alignment horizontal="left" wrapText="1"/>
    </xf>
    <xf numFmtId="166" fontId="168" fillId="0" borderId="0" xfId="742" applyFont="1" applyAlignment="1">
      <alignment horizontal="left" wrapText="1"/>
    </xf>
    <xf numFmtId="4" fontId="163" fillId="0" borderId="0" xfId="0" applyNumberFormat="1" applyFont="1" applyAlignment="1">
      <alignment horizontal="left" vertical="center"/>
    </xf>
    <xf numFmtId="4" fontId="163" fillId="0" borderId="0" xfId="0" applyNumberFormat="1" applyFont="1" applyAlignment="1">
      <alignment horizontal="right"/>
    </xf>
    <xf numFmtId="166" fontId="169" fillId="0" borderId="0" xfId="673" applyFont="1" applyFill="1" applyBorder="1" applyAlignment="1">
      <alignment horizontal="right" wrapText="1"/>
    </xf>
    <xf numFmtId="0" fontId="6" fillId="0" borderId="0" xfId="0" applyFont="1"/>
    <xf numFmtId="0" fontId="163" fillId="0" borderId="0" xfId="0" applyFont="1" applyAlignment="1">
      <alignment horizontal="center" vertical="top" wrapText="1"/>
    </xf>
    <xf numFmtId="0" fontId="165" fillId="0" borderId="0" xfId="0" applyFont="1" applyAlignment="1">
      <alignment vertical="top"/>
    </xf>
    <xf numFmtId="4" fontId="163" fillId="0" borderId="0" xfId="0" applyNumberFormat="1" applyFont="1" applyAlignment="1">
      <alignment horizontal="left" wrapText="1"/>
    </xf>
    <xf numFmtId="4" fontId="163" fillId="0" borderId="0" xfId="0" applyNumberFormat="1" applyFont="1" applyAlignment="1">
      <alignment horizontal="right" wrapText="1"/>
    </xf>
    <xf numFmtId="0" fontId="163" fillId="0" borderId="0" xfId="0" applyFont="1" applyAlignment="1">
      <alignment horizontal="center" vertical="top"/>
    </xf>
    <xf numFmtId="166" fontId="163" fillId="0" borderId="0" xfId="742" applyFont="1" applyAlignment="1">
      <alignment horizontal="right" wrapText="1"/>
    </xf>
    <xf numFmtId="166" fontId="163" fillId="0" borderId="0" xfId="742" applyFont="1" applyAlignment="1">
      <alignment horizontal="left" wrapText="1"/>
    </xf>
    <xf numFmtId="49" fontId="172" fillId="0" borderId="0" xfId="0" applyNumberFormat="1" applyFont="1" applyAlignment="1">
      <alignment vertical="center"/>
    </xf>
    <xf numFmtId="0" fontId="146" fillId="0" borderId="0" xfId="0" applyFont="1" applyAlignment="1">
      <alignment horizontal="left" wrapText="1"/>
    </xf>
    <xf numFmtId="49" fontId="168" fillId="0" borderId="0" xfId="0" applyNumberFormat="1" applyFont="1" applyAlignment="1">
      <alignment horizontal="center"/>
    </xf>
    <xf numFmtId="4" fontId="168" fillId="0" borderId="0" xfId="0" applyNumberFormat="1" applyFont="1" applyAlignment="1">
      <alignment horizontal="center"/>
    </xf>
    <xf numFmtId="4" fontId="168" fillId="0" borderId="0" xfId="0" applyNumberFormat="1" applyFont="1" applyAlignment="1" applyProtection="1">
      <alignment horizontal="right"/>
      <protection locked="0"/>
    </xf>
    <xf numFmtId="4" fontId="168" fillId="0" borderId="0" xfId="742" applyNumberFormat="1" applyFont="1" applyFill="1" applyBorder="1" applyAlignment="1" applyProtection="1">
      <alignment horizontal="right"/>
    </xf>
    <xf numFmtId="166" fontId="163" fillId="0" borderId="0" xfId="673" applyFont="1" applyFill="1" applyAlignment="1">
      <alignment horizontal="center" vertical="top" wrapText="1"/>
    </xf>
    <xf numFmtId="166" fontId="163" fillId="0" borderId="0" xfId="673" applyFont="1" applyFill="1" applyAlignment="1">
      <alignment horizontal="left" vertical="top" wrapText="1"/>
    </xf>
    <xf numFmtId="166" fontId="163" fillId="0" borderId="0" xfId="673" applyFont="1" applyFill="1" applyAlignment="1">
      <alignment horizontal="right" vertical="top" wrapText="1"/>
    </xf>
    <xf numFmtId="166" fontId="147" fillId="0" borderId="0" xfId="673" applyFont="1" applyAlignment="1">
      <alignment horizontal="center" wrapText="1"/>
    </xf>
    <xf numFmtId="166" fontId="147" fillId="0" borderId="0" xfId="673" applyFont="1" applyAlignment="1">
      <alignment horizontal="right" wrapText="1"/>
    </xf>
    <xf numFmtId="0" fontId="151" fillId="0" borderId="0" xfId="0" applyFont="1" applyAlignment="1">
      <alignment horizontal="left" vertical="top" wrapText="1"/>
    </xf>
    <xf numFmtId="0" fontId="147" fillId="0" borderId="0" xfId="0" applyFont="1" applyAlignment="1">
      <alignment horizontal="center" vertical="top"/>
    </xf>
    <xf numFmtId="0" fontId="146" fillId="0" borderId="0" xfId="0" applyFont="1" applyAlignment="1">
      <alignment horizontal="right" vertical="top" wrapText="1"/>
    </xf>
    <xf numFmtId="166" fontId="146" fillId="0" borderId="0" xfId="673" applyFont="1" applyFill="1" applyBorder="1" applyAlignment="1">
      <alignment horizontal="right" vertical="top" wrapText="1"/>
    </xf>
    <xf numFmtId="4" fontId="168" fillId="0" borderId="0" xfId="0" applyNumberFormat="1" applyFont="1" applyAlignment="1">
      <alignment horizontal="right"/>
    </xf>
    <xf numFmtId="166" fontId="173" fillId="0" borderId="0" xfId="673" applyFont="1" applyFill="1" applyBorder="1" applyAlignment="1">
      <alignment horizontal="right" wrapText="1"/>
    </xf>
    <xf numFmtId="49" fontId="147" fillId="0" borderId="0" xfId="0" applyNumberFormat="1" applyFont="1" applyAlignment="1">
      <alignment vertical="center"/>
    </xf>
    <xf numFmtId="0" fontId="147" fillId="0" borderId="0" xfId="0" applyFont="1" applyAlignment="1">
      <alignment vertical="top"/>
    </xf>
    <xf numFmtId="0" fontId="147" fillId="0" borderId="0" xfId="0" applyFont="1" applyAlignment="1">
      <alignment vertical="center" wrapText="1"/>
    </xf>
    <xf numFmtId="4" fontId="147" fillId="0" borderId="0" xfId="0" applyNumberFormat="1" applyFont="1" applyAlignment="1">
      <alignment vertical="center" wrapText="1"/>
    </xf>
    <xf numFmtId="4" fontId="147" fillId="0" borderId="0" xfId="0" applyNumberFormat="1" applyFont="1" applyAlignment="1" applyProtection="1">
      <alignment vertical="center" wrapText="1"/>
      <protection locked="0"/>
    </xf>
    <xf numFmtId="43" fontId="147" fillId="0" borderId="0" xfId="2060" applyFont="1" applyAlignment="1" applyProtection="1">
      <alignment vertical="center"/>
      <protection locked="0"/>
    </xf>
    <xf numFmtId="0" fontId="147" fillId="0" borderId="0" xfId="0" applyFont="1" applyAlignment="1">
      <alignment horizontal="right" vertical="center" wrapText="1"/>
    </xf>
    <xf numFmtId="0" fontId="151" fillId="0" borderId="0" xfId="0" applyFont="1" applyAlignment="1">
      <alignment vertical="center" wrapText="1"/>
    </xf>
    <xf numFmtId="4" fontId="151" fillId="0" borderId="0" xfId="0" applyNumberFormat="1" applyFont="1" applyAlignment="1">
      <alignment vertical="center" wrapText="1"/>
    </xf>
    <xf numFmtId="4" fontId="151" fillId="0" borderId="0" xfId="0" applyNumberFormat="1" applyFont="1" applyAlignment="1" applyProtection="1">
      <alignment vertical="center" wrapText="1"/>
      <protection locked="0"/>
    </xf>
    <xf numFmtId="43" fontId="151" fillId="0" borderId="0" xfId="2060" applyFont="1" applyAlignment="1" applyProtection="1">
      <alignment vertical="center"/>
      <protection locked="0"/>
    </xf>
    <xf numFmtId="0" fontId="151" fillId="0" borderId="0" xfId="0" applyFont="1" applyAlignment="1">
      <alignment vertical="center"/>
    </xf>
    <xf numFmtId="49" fontId="156" fillId="0" borderId="0" xfId="1568" applyNumberFormat="1" applyFont="1" applyAlignment="1">
      <alignment horizontal="justify" vertical="center" wrapText="1"/>
    </xf>
    <xf numFmtId="49" fontId="156" fillId="0" borderId="0" xfId="1568" applyNumberFormat="1" applyFont="1" applyAlignment="1">
      <alignment horizontal="right" vertical="center" wrapText="1"/>
    </xf>
    <xf numFmtId="43" fontId="156" fillId="0" borderId="0" xfId="2060" applyFont="1" applyFill="1" applyBorder="1" applyAlignment="1" applyProtection="1">
      <alignment horizontal="right" vertical="center" wrapText="1"/>
    </xf>
    <xf numFmtId="43" fontId="156" fillId="0" borderId="0" xfId="2060" applyFont="1" applyFill="1" applyBorder="1" applyAlignment="1" applyProtection="1">
      <alignment horizontal="right" vertical="center" wrapText="1"/>
      <protection locked="0"/>
    </xf>
    <xf numFmtId="43" fontId="156" fillId="0" borderId="0" xfId="2060" applyFont="1" applyFill="1" applyBorder="1" applyAlignment="1" applyProtection="1">
      <alignment vertical="center" wrapText="1"/>
      <protection locked="0"/>
    </xf>
    <xf numFmtId="0" fontId="0" fillId="0" borderId="0" xfId="0" applyAlignment="1">
      <alignment vertical="center" wrapText="1"/>
    </xf>
    <xf numFmtId="4" fontId="147" fillId="0" borderId="0" xfId="0" applyNumberFormat="1" applyFont="1" applyAlignment="1" applyProtection="1">
      <alignment horizontal="right"/>
      <protection locked="0"/>
    </xf>
    <xf numFmtId="2" fontId="16" fillId="0" borderId="0" xfId="1469" applyNumberFormat="1" applyAlignment="1">
      <alignment horizontal="left" vertical="top"/>
    </xf>
    <xf numFmtId="43" fontId="4" fillId="0" borderId="0" xfId="2037" applyFont="1" applyAlignment="1" applyProtection="1">
      <alignment horizontal="left" vertical="top"/>
    </xf>
    <xf numFmtId="2" fontId="16" fillId="0" borderId="0" xfId="1469" applyNumberFormat="1" applyAlignment="1">
      <alignment horizontal="center" vertical="top"/>
    </xf>
    <xf numFmtId="0" fontId="16" fillId="0" borderId="0" xfId="1469" applyAlignment="1">
      <alignment horizontal="left" vertical="top" wrapText="1"/>
    </xf>
    <xf numFmtId="2" fontId="156" fillId="0" borderId="0" xfId="1469" applyNumberFormat="1" applyFont="1" applyAlignment="1">
      <alignment horizontal="left" vertical="top"/>
    </xf>
    <xf numFmtId="2" fontId="156" fillId="0" borderId="0" xfId="1469" applyNumberFormat="1" applyFont="1" applyAlignment="1">
      <alignment horizontal="center" vertical="top"/>
    </xf>
    <xf numFmtId="0" fontId="156" fillId="0" borderId="0" xfId="1469" applyFont="1" applyAlignment="1">
      <alignment horizontal="left" vertical="top" wrapText="1"/>
    </xf>
    <xf numFmtId="0" fontId="6" fillId="0" borderId="0" xfId="1469" applyFont="1"/>
    <xf numFmtId="43" fontId="6" fillId="0" borderId="0" xfId="2037" applyFont="1" applyProtection="1"/>
    <xf numFmtId="2" fontId="175" fillId="0" borderId="0" xfId="1469" applyNumberFormat="1" applyFont="1" applyAlignment="1">
      <alignment horizontal="left" vertical="top"/>
    </xf>
    <xf numFmtId="2" fontId="175" fillId="0" borderId="0" xfId="1469" applyNumberFormat="1" applyFont="1" applyAlignment="1">
      <alignment horizontal="center" vertical="top"/>
    </xf>
    <xf numFmtId="0" fontId="175" fillId="0" borderId="0" xfId="1469" applyFont="1" applyAlignment="1">
      <alignment horizontal="justify" vertical="top" wrapText="1"/>
    </xf>
    <xf numFmtId="2" fontId="6" fillId="0" borderId="0" xfId="1469" applyNumberFormat="1" applyFont="1" applyAlignment="1">
      <alignment horizontal="left" vertical="top"/>
    </xf>
    <xf numFmtId="43" fontId="6" fillId="0" borderId="0" xfId="2037" applyFont="1" applyAlignment="1" applyProtection="1">
      <alignment horizontal="left" vertical="top"/>
    </xf>
    <xf numFmtId="0" fontId="156" fillId="0" borderId="0" xfId="1469" applyFont="1" applyAlignment="1">
      <alignment horizontal="justify" vertical="top" wrapText="1"/>
    </xf>
    <xf numFmtId="49" fontId="176" fillId="0" borderId="0" xfId="1469" applyNumberFormat="1" applyFont="1" applyAlignment="1">
      <alignment horizontal="left" vertical="top"/>
    </xf>
    <xf numFmtId="2" fontId="176" fillId="0" borderId="0" xfId="1469" applyNumberFormat="1" applyFont="1" applyAlignment="1">
      <alignment vertical="top"/>
    </xf>
    <xf numFmtId="2" fontId="5" fillId="0" borderId="0" xfId="1469" applyNumberFormat="1" applyFont="1" applyAlignment="1">
      <alignment horizontal="left" vertical="top"/>
    </xf>
    <xf numFmtId="43" fontId="5" fillId="0" borderId="0" xfId="2037" applyFont="1" applyAlignment="1" applyProtection="1">
      <alignment horizontal="left" vertical="top"/>
    </xf>
    <xf numFmtId="2" fontId="177" fillId="0" borderId="0" xfId="1469" applyNumberFormat="1" applyFont="1" applyAlignment="1">
      <alignment horizontal="left" vertical="top"/>
    </xf>
    <xf numFmtId="2" fontId="177" fillId="0" borderId="0" xfId="1469" applyNumberFormat="1" applyFont="1" applyAlignment="1">
      <alignment horizontal="center" vertical="top"/>
    </xf>
    <xf numFmtId="0" fontId="178" fillId="0" borderId="0" xfId="1469" applyFont="1" applyAlignment="1">
      <alignment horizontal="justify" vertical="top" wrapText="1"/>
    </xf>
    <xf numFmtId="2" fontId="178" fillId="0" borderId="0" xfId="1469" applyNumberFormat="1" applyFont="1" applyAlignment="1">
      <alignment horizontal="left" vertical="top"/>
    </xf>
    <xf numFmtId="0" fontId="16" fillId="0" borderId="0" xfId="1469"/>
    <xf numFmtId="43" fontId="4" fillId="0" borderId="0" xfId="2037" applyFont="1" applyProtection="1"/>
    <xf numFmtId="0" fontId="175" fillId="0" borderId="0" xfId="1469" applyFont="1" applyAlignment="1">
      <alignment horizontal="center" wrapText="1"/>
    </xf>
    <xf numFmtId="4" fontId="156" fillId="0" borderId="0" xfId="1469" applyNumberFormat="1" applyFont="1" applyAlignment="1">
      <alignment horizontal="center"/>
    </xf>
    <xf numFmtId="0" fontId="156" fillId="0" borderId="0" xfId="1469" applyFont="1" applyAlignment="1">
      <alignment horizontal="center" wrapText="1"/>
    </xf>
    <xf numFmtId="49" fontId="156" fillId="0" borderId="0" xfId="1469" applyNumberFormat="1" applyFont="1" applyAlignment="1">
      <alignment horizontal="left" vertical="top"/>
    </xf>
    <xf numFmtId="0" fontId="37" fillId="0" borderId="0" xfId="1469" applyFont="1"/>
    <xf numFmtId="43" fontId="37" fillId="0" borderId="0" xfId="2037" applyFont="1" applyProtection="1"/>
    <xf numFmtId="4" fontId="177" fillId="0" borderId="0" xfId="1469" applyNumberFormat="1" applyFont="1" applyAlignment="1">
      <alignment horizontal="right"/>
    </xf>
    <xf numFmtId="0" fontId="177" fillId="0" borderId="0" xfId="1469" applyFont="1" applyAlignment="1">
      <alignment horizontal="right"/>
    </xf>
    <xf numFmtId="0" fontId="177" fillId="0" borderId="0" xfId="1469" applyFont="1" applyAlignment="1">
      <alignment horizontal="center"/>
    </xf>
    <xf numFmtId="0" fontId="175" fillId="0" borderId="0" xfId="1469" applyFont="1" applyAlignment="1">
      <alignment horizontal="justify" vertical="top"/>
    </xf>
    <xf numFmtId="0" fontId="156" fillId="0" borderId="0" xfId="1469" applyFont="1"/>
    <xf numFmtId="0" fontId="156" fillId="0" borderId="0" xfId="1469" applyFont="1" applyAlignment="1">
      <alignment horizontal="center" vertical="top"/>
    </xf>
    <xf numFmtId="0" fontId="176" fillId="0" borderId="0" xfId="1469" applyFont="1" applyAlignment="1">
      <alignment vertical="top"/>
    </xf>
    <xf numFmtId="0" fontId="5" fillId="0" borderId="0" xfId="1469" applyFont="1"/>
    <xf numFmtId="43" fontId="5" fillId="0" borderId="0" xfId="2037" applyFont="1" applyProtection="1"/>
    <xf numFmtId="0" fontId="177" fillId="0" borderId="0" xfId="1469" applyFont="1"/>
    <xf numFmtId="0" fontId="177" fillId="0" borderId="0" xfId="1469" applyFont="1" applyAlignment="1">
      <alignment horizontal="center" vertical="top"/>
    </xf>
    <xf numFmtId="0" fontId="178" fillId="0" borderId="0" xfId="1469" applyFont="1"/>
    <xf numFmtId="2" fontId="156" fillId="0" borderId="0" xfId="1469" applyNumberFormat="1" applyFont="1" applyAlignment="1">
      <alignment horizontal="center"/>
    </xf>
    <xf numFmtId="4" fontId="175" fillId="0" borderId="0" xfId="1469" applyNumberFormat="1" applyFont="1" applyAlignment="1">
      <alignment horizontal="left" vertical="top"/>
    </xf>
    <xf numFmtId="2" fontId="175" fillId="0" borderId="0" xfId="1469" applyNumberFormat="1" applyFont="1" applyAlignment="1">
      <alignment horizontal="center"/>
    </xf>
    <xf numFmtId="49" fontId="175" fillId="0" borderId="0" xfId="1469" applyNumberFormat="1" applyFont="1" applyAlignment="1">
      <alignment horizontal="left" vertical="top"/>
    </xf>
    <xf numFmtId="4" fontId="175" fillId="0" borderId="0" xfId="1469" applyNumberFormat="1" applyFont="1" applyAlignment="1">
      <alignment horizontal="center"/>
    </xf>
    <xf numFmtId="49" fontId="175" fillId="0" borderId="0" xfId="1469" applyNumberFormat="1" applyFont="1" applyAlignment="1">
      <alignment horizontal="left" vertical="top" wrapText="1"/>
    </xf>
    <xf numFmtId="49" fontId="175" fillId="0" borderId="0" xfId="1469" applyNumberFormat="1" applyFont="1" applyAlignment="1">
      <alignment horizontal="center" wrapText="1"/>
    </xf>
    <xf numFmtId="0" fontId="157" fillId="0" borderId="0" xfId="1469" applyFont="1" applyAlignment="1">
      <alignment horizontal="justify" vertical="top" wrapText="1"/>
    </xf>
    <xf numFmtId="2" fontId="157" fillId="0" borderId="0" xfId="1469" applyNumberFormat="1" applyFont="1" applyAlignment="1">
      <alignment vertical="top"/>
    </xf>
    <xf numFmtId="2" fontId="177" fillId="0" borderId="0" xfId="1469" applyNumberFormat="1" applyFont="1" applyAlignment="1">
      <alignment horizontal="center"/>
    </xf>
    <xf numFmtId="0" fontId="178" fillId="0" borderId="0" xfId="1469" applyFont="1" applyAlignment="1">
      <alignment horizontal="left" vertical="top" wrapText="1"/>
    </xf>
    <xf numFmtId="2" fontId="178" fillId="0" borderId="0" xfId="1469" applyNumberFormat="1" applyFont="1" applyAlignment="1">
      <alignment vertical="top"/>
    </xf>
    <xf numFmtId="0" fontId="175" fillId="0" borderId="0" xfId="1469" applyFont="1" applyAlignment="1">
      <alignment horizontal="center" vertical="top" wrapText="1"/>
    </xf>
    <xf numFmtId="2" fontId="180" fillId="0" borderId="0" xfId="1469" applyNumberFormat="1" applyFont="1" applyAlignment="1">
      <alignment horizontal="left" vertical="top"/>
    </xf>
    <xf numFmtId="43" fontId="180" fillId="0" borderId="0" xfId="2037" applyFont="1" applyAlignment="1" applyProtection="1">
      <alignment horizontal="left" vertical="top"/>
    </xf>
    <xf numFmtId="2" fontId="181" fillId="0" borderId="0" xfId="1469" applyNumberFormat="1" applyFont="1" applyAlignment="1">
      <alignment horizontal="left" vertical="top"/>
    </xf>
    <xf numFmtId="2" fontId="181" fillId="0" borderId="0" xfId="1469" applyNumberFormat="1" applyFont="1" applyAlignment="1">
      <alignment horizontal="center"/>
    </xf>
    <xf numFmtId="0" fontId="182" fillId="0" borderId="0" xfId="1469" applyFont="1" applyAlignment="1">
      <alignment horizontal="justify" vertical="top" wrapText="1"/>
    </xf>
    <xf numFmtId="2" fontId="182" fillId="0" borderId="0" xfId="1469" applyNumberFormat="1" applyFont="1" applyAlignment="1">
      <alignment vertical="top"/>
    </xf>
    <xf numFmtId="2" fontId="175" fillId="0" borderId="0" xfId="1469" applyNumberFormat="1" applyFont="1" applyAlignment="1">
      <alignment horizontal="justify" vertical="top" wrapText="1"/>
    </xf>
    <xf numFmtId="2" fontId="175" fillId="0" borderId="0" xfId="1469" applyNumberFormat="1" applyFont="1" applyAlignment="1">
      <alignment horizontal="center" vertical="top" wrapText="1"/>
    </xf>
    <xf numFmtId="2" fontId="156" fillId="0" borderId="0" xfId="1469" applyNumberFormat="1" applyFont="1" applyAlignment="1">
      <alignment horizontal="left" vertical="top" wrapText="1"/>
    </xf>
    <xf numFmtId="2" fontId="156" fillId="0" borderId="0" xfId="1469" applyNumberFormat="1" applyFont="1" applyAlignment="1">
      <alignment horizontal="center" vertical="top" wrapText="1"/>
    </xf>
    <xf numFmtId="2" fontId="175" fillId="0" borderId="0" xfId="1469" applyNumberFormat="1" applyFont="1" applyAlignment="1">
      <alignment vertical="top" wrapText="1"/>
    </xf>
    <xf numFmtId="2" fontId="156" fillId="0" borderId="0" xfId="1469" applyNumberFormat="1" applyFont="1" applyAlignment="1">
      <alignment horizontal="justify" vertical="top" wrapText="1"/>
    </xf>
    <xf numFmtId="4" fontId="156" fillId="0" borderId="0" xfId="1469" applyNumberFormat="1" applyFont="1" applyAlignment="1">
      <alignment horizontal="center" vertical="top" wrapText="1"/>
    </xf>
    <xf numFmtId="4" fontId="156" fillId="0" borderId="0" xfId="1469" applyNumberFormat="1" applyFont="1" applyAlignment="1">
      <alignment horizontal="center" vertical="top"/>
    </xf>
    <xf numFmtId="2" fontId="175" fillId="0" borderId="0" xfId="1469" applyNumberFormat="1" applyFont="1" applyAlignment="1">
      <alignment vertical="top"/>
    </xf>
    <xf numFmtId="2" fontId="175" fillId="0" borderId="0" xfId="1469" applyNumberFormat="1" applyFont="1" applyAlignment="1">
      <alignment horizontal="center" wrapText="1"/>
    </xf>
    <xf numFmtId="0" fontId="156" fillId="0" borderId="0" xfId="1469" applyFont="1" applyAlignment="1">
      <alignment horizontal="justify" vertical="top"/>
    </xf>
    <xf numFmtId="0" fontId="156" fillId="0" borderId="0" xfId="1469" applyFont="1" applyAlignment="1">
      <alignment horizontal="center"/>
    </xf>
    <xf numFmtId="0" fontId="157" fillId="0" borderId="0" xfId="1469" applyFont="1" applyAlignment="1">
      <alignment vertical="top"/>
    </xf>
    <xf numFmtId="0" fontId="178" fillId="0" borderId="0" xfId="1469" applyFont="1" applyAlignment="1">
      <alignment vertical="top"/>
    </xf>
    <xf numFmtId="0" fontId="175" fillId="0" borderId="0" xfId="1469" applyFont="1" applyAlignment="1">
      <alignment vertical="top"/>
    </xf>
    <xf numFmtId="2" fontId="184" fillId="0" borderId="0" xfId="1469" applyNumberFormat="1" applyFont="1" applyAlignment="1">
      <alignment horizontal="left" vertical="top"/>
    </xf>
    <xf numFmtId="43" fontId="184" fillId="0" borderId="0" xfId="2037" applyFont="1" applyAlignment="1" applyProtection="1">
      <alignment horizontal="left" vertical="top"/>
    </xf>
    <xf numFmtId="0" fontId="175" fillId="0" borderId="0" xfId="1469" applyFont="1"/>
    <xf numFmtId="0" fontId="175" fillId="0" borderId="0" xfId="1469" applyFont="1" applyAlignment="1">
      <alignment horizontal="center"/>
    </xf>
    <xf numFmtId="0" fontId="179" fillId="0" borderId="0" xfId="0" applyFont="1"/>
    <xf numFmtId="0" fontId="175" fillId="0" borderId="0" xfId="1469" applyFont="1" applyAlignment="1">
      <alignment horizontal="left" vertical="top" wrapText="1"/>
    </xf>
    <xf numFmtId="0" fontId="176" fillId="0" borderId="0" xfId="1469" applyFont="1" applyAlignment="1">
      <alignment horizontal="left" vertical="top" wrapText="1"/>
    </xf>
    <xf numFmtId="0" fontId="175" fillId="0" borderId="0" xfId="1469" applyFont="1" applyAlignment="1">
      <alignment wrapText="1"/>
    </xf>
    <xf numFmtId="0" fontId="175" fillId="0" borderId="0" xfId="1469" applyFont="1" applyAlignment="1">
      <alignment horizontal="center" vertical="top"/>
    </xf>
    <xf numFmtId="0" fontId="175" fillId="0" borderId="0" xfId="1469" applyFont="1" applyAlignment="1">
      <alignment vertical="top" wrapText="1"/>
    </xf>
    <xf numFmtId="2" fontId="7" fillId="0" borderId="0" xfId="1469" applyNumberFormat="1" applyFont="1" applyAlignment="1">
      <alignment horizontal="left" vertical="top"/>
    </xf>
    <xf numFmtId="43" fontId="7" fillId="0" borderId="0" xfId="2037" applyFont="1" applyAlignment="1" applyProtection="1">
      <alignment horizontal="left" vertical="top"/>
    </xf>
    <xf numFmtId="4" fontId="157" fillId="0" borderId="0" xfId="1469" applyNumberFormat="1" applyFont="1" applyAlignment="1">
      <alignment horizontal="right" vertical="top"/>
    </xf>
    <xf numFmtId="0" fontId="157" fillId="0" borderId="0" xfId="1469" applyFont="1"/>
    <xf numFmtId="0" fontId="176" fillId="0" borderId="0" xfId="1469" applyFont="1" applyAlignment="1">
      <alignment horizontal="justify" vertical="top"/>
    </xf>
    <xf numFmtId="0" fontId="176" fillId="0" borderId="0" xfId="1469" applyFont="1" applyAlignment="1">
      <alignment horizontal="center"/>
    </xf>
    <xf numFmtId="0" fontId="176" fillId="0" borderId="0" xfId="1469" applyFont="1" applyAlignment="1">
      <alignment horizontal="justify" vertical="top" wrapText="1"/>
    </xf>
    <xf numFmtId="4" fontId="156" fillId="70" borderId="0" xfId="1469" applyNumberFormat="1" applyFont="1" applyFill="1" applyAlignment="1">
      <alignment horizontal="right" vertical="top"/>
    </xf>
    <xf numFmtId="4" fontId="156" fillId="70" borderId="0" xfId="1469" applyNumberFormat="1" applyFont="1" applyFill="1" applyAlignment="1">
      <alignment horizontal="center"/>
    </xf>
    <xf numFmtId="0" fontId="156" fillId="70" borderId="0" xfId="1469" applyFont="1" applyFill="1" applyAlignment="1">
      <alignment horizontal="center" wrapText="1"/>
    </xf>
    <xf numFmtId="0" fontId="156" fillId="70" borderId="0" xfId="1469" applyFont="1" applyFill="1" applyAlignment="1">
      <alignment horizontal="justify" vertical="top" wrapText="1"/>
    </xf>
    <xf numFmtId="0" fontId="156" fillId="70" borderId="0" xfId="1469" applyFont="1" applyFill="1"/>
    <xf numFmtId="4" fontId="157" fillId="70" borderId="0" xfId="1469" applyNumberFormat="1" applyFont="1" applyFill="1" applyAlignment="1">
      <alignment horizontal="right" vertical="top"/>
    </xf>
    <xf numFmtId="0" fontId="157" fillId="70" borderId="0" xfId="1469" applyFont="1" applyFill="1" applyAlignment="1">
      <alignment horizontal="justify" vertical="top" wrapText="1"/>
    </xf>
    <xf numFmtId="2" fontId="157" fillId="70" borderId="0" xfId="1469" applyNumberFormat="1" applyFont="1" applyFill="1" applyAlignment="1">
      <alignment horizontal="left" vertical="center"/>
    </xf>
    <xf numFmtId="2" fontId="156" fillId="70" borderId="0" xfId="1469" applyNumberFormat="1" applyFont="1" applyFill="1" applyAlignment="1">
      <alignment horizontal="center" vertical="center" wrapText="1"/>
    </xf>
    <xf numFmtId="2" fontId="156" fillId="70" borderId="0" xfId="1469" applyNumberFormat="1" applyFont="1" applyFill="1" applyAlignment="1">
      <alignment horizontal="left" vertical="center"/>
    </xf>
    <xf numFmtId="0" fontId="175" fillId="70" borderId="0" xfId="1469" applyFont="1" applyFill="1"/>
    <xf numFmtId="4" fontId="175" fillId="0" borderId="0" xfId="1469" applyNumberFormat="1" applyFont="1"/>
    <xf numFmtId="4" fontId="156" fillId="0" borderId="0" xfId="1469" applyNumberFormat="1" applyFont="1" applyAlignment="1">
      <alignment horizontal="right" vertical="top"/>
    </xf>
    <xf numFmtId="0" fontId="157" fillId="0" borderId="0" xfId="1469" applyFont="1" applyAlignment="1">
      <alignment vertical="top" wrapText="1"/>
    </xf>
    <xf numFmtId="0" fontId="178" fillId="0" borderId="0" xfId="1469" applyFont="1" applyAlignment="1">
      <alignment vertical="top" wrapText="1"/>
    </xf>
    <xf numFmtId="4" fontId="175" fillId="0" borderId="0" xfId="1469" applyNumberFormat="1" applyFont="1" applyAlignment="1">
      <alignment horizontal="center" vertical="top" wrapText="1"/>
    </xf>
    <xf numFmtId="2" fontId="175" fillId="0" borderId="0" xfId="1469" applyNumberFormat="1" applyFont="1" applyAlignment="1">
      <alignment horizontal="left" vertical="top" wrapText="1"/>
    </xf>
    <xf numFmtId="4" fontId="175" fillId="0" borderId="0" xfId="1469" applyNumberFormat="1" applyFont="1" applyAlignment="1">
      <alignment horizontal="center" vertical="top"/>
    </xf>
    <xf numFmtId="0" fontId="156" fillId="0" borderId="0" xfId="1469" applyFont="1" applyAlignment="1">
      <alignment vertical="top" wrapText="1"/>
    </xf>
    <xf numFmtId="0" fontId="157" fillId="0" borderId="0" xfId="1469" applyFont="1" applyAlignment="1">
      <alignment horizontal="left" vertical="top" wrapText="1"/>
    </xf>
    <xf numFmtId="2" fontId="157" fillId="0" borderId="0" xfId="1469" applyNumberFormat="1" applyFont="1" applyAlignment="1">
      <alignment horizontal="left" vertical="top"/>
    </xf>
    <xf numFmtId="2" fontId="37" fillId="0" borderId="0" xfId="1469" applyNumberFormat="1" applyFont="1" applyAlignment="1">
      <alignment horizontal="left" vertical="top"/>
    </xf>
    <xf numFmtId="43" fontId="37" fillId="0" borderId="0" xfId="2037" applyFont="1" applyAlignment="1" applyProtection="1">
      <alignment horizontal="left" vertical="top"/>
    </xf>
    <xf numFmtId="4" fontId="177" fillId="0" borderId="0" xfId="1469" applyNumberFormat="1" applyFont="1" applyAlignment="1">
      <alignment horizontal="center" vertical="top"/>
    </xf>
    <xf numFmtId="0" fontId="175" fillId="0" borderId="0" xfId="1469" applyFont="1" applyAlignment="1">
      <alignment horizontal="right"/>
    </xf>
    <xf numFmtId="206" fontId="175" fillId="0" borderId="0" xfId="1469" applyNumberFormat="1" applyFont="1" applyAlignment="1">
      <alignment horizontal="right" wrapText="1"/>
    </xf>
    <xf numFmtId="4" fontId="156" fillId="0" borderId="0" xfId="1469" applyNumberFormat="1" applyFont="1" applyAlignment="1">
      <alignment horizontal="center" wrapText="1"/>
    </xf>
    <xf numFmtId="2" fontId="156" fillId="0" borderId="0" xfId="1469" applyNumberFormat="1" applyFont="1" applyAlignment="1">
      <alignment horizontal="center" wrapText="1"/>
    </xf>
    <xf numFmtId="206" fontId="175" fillId="0" borderId="0" xfId="1469" applyNumberFormat="1" applyFont="1" applyAlignment="1">
      <alignment horizontal="right"/>
    </xf>
    <xf numFmtId="4" fontId="156" fillId="0" borderId="0" xfId="1469" applyNumberFormat="1" applyFont="1" applyAlignment="1">
      <alignment horizontal="right"/>
    </xf>
    <xf numFmtId="2" fontId="156" fillId="0" borderId="0" xfId="1469" applyNumberFormat="1" applyFont="1" applyAlignment="1">
      <alignment horizontal="right"/>
    </xf>
    <xf numFmtId="2" fontId="177" fillId="0" borderId="0" xfId="1469" applyNumberFormat="1" applyFont="1" applyAlignment="1">
      <alignment horizontal="right"/>
    </xf>
    <xf numFmtId="4" fontId="177" fillId="0" borderId="0" xfId="1469" applyNumberFormat="1" applyFont="1" applyAlignment="1">
      <alignment horizontal="center"/>
    </xf>
    <xf numFmtId="2" fontId="175" fillId="0" borderId="0" xfId="1469" applyNumberFormat="1" applyFont="1" applyAlignment="1">
      <alignment horizontal="justify" vertical="top"/>
    </xf>
    <xf numFmtId="2" fontId="185" fillId="0" borderId="0" xfId="1469" applyNumberFormat="1" applyFont="1" applyAlignment="1">
      <alignment horizontal="left" vertical="top"/>
    </xf>
    <xf numFmtId="43" fontId="185" fillId="0" borderId="0" xfId="2037" applyFont="1" applyAlignment="1" applyProtection="1">
      <alignment horizontal="left" vertical="top"/>
    </xf>
    <xf numFmtId="2" fontId="186" fillId="0" borderId="0" xfId="1469" applyNumberFormat="1" applyFont="1" applyAlignment="1">
      <alignment horizontal="left" vertical="top"/>
    </xf>
    <xf numFmtId="2" fontId="186" fillId="0" borderId="0" xfId="1469" applyNumberFormat="1" applyFont="1" applyAlignment="1">
      <alignment horizontal="center" vertical="top"/>
    </xf>
    <xf numFmtId="0" fontId="187" fillId="0" borderId="0" xfId="1469" applyFont="1" applyAlignment="1">
      <alignment horizontal="left" vertical="top" wrapText="1"/>
    </xf>
    <xf numFmtId="2" fontId="156" fillId="0" borderId="0" xfId="1469" applyNumberFormat="1" applyFont="1" applyAlignment="1">
      <alignment horizontal="justify" vertical="top"/>
    </xf>
    <xf numFmtId="2" fontId="176" fillId="0" borderId="0" xfId="1469" applyNumberFormat="1" applyFont="1" applyAlignment="1">
      <alignment horizontal="justify" vertical="top"/>
    </xf>
    <xf numFmtId="2" fontId="188" fillId="0" borderId="0" xfId="1469" applyNumberFormat="1" applyFont="1" applyAlignment="1">
      <alignment horizontal="left" vertical="top"/>
    </xf>
    <xf numFmtId="43" fontId="188" fillId="0" borderId="0" xfId="2037" applyFont="1" applyAlignment="1" applyProtection="1">
      <alignment horizontal="left" vertical="top"/>
    </xf>
    <xf numFmtId="2" fontId="178" fillId="0" borderId="0" xfId="1469" applyNumberFormat="1" applyFont="1" applyAlignment="1">
      <alignment horizontal="center" vertical="top"/>
    </xf>
    <xf numFmtId="2" fontId="176" fillId="0" borderId="0" xfId="1469" applyNumberFormat="1" applyFont="1" applyAlignment="1">
      <alignment horizontal="justify" vertical="top" wrapText="1"/>
    </xf>
    <xf numFmtId="2" fontId="156" fillId="0" borderId="0" xfId="1469" applyNumberFormat="1" applyFont="1" applyAlignment="1">
      <alignment vertical="top"/>
    </xf>
    <xf numFmtId="2" fontId="175" fillId="0" borderId="0" xfId="1469" quotePrefix="1" applyNumberFormat="1" applyFont="1" applyAlignment="1">
      <alignment vertical="top"/>
    </xf>
    <xf numFmtId="0" fontId="186" fillId="0" borderId="0" xfId="1469" applyFont="1" applyAlignment="1">
      <alignment horizontal="left" vertical="top" wrapText="1"/>
    </xf>
    <xf numFmtId="2" fontId="189" fillId="0" borderId="0" xfId="1469" applyNumberFormat="1" applyFont="1" applyAlignment="1">
      <alignment horizontal="left" vertical="top"/>
    </xf>
    <xf numFmtId="43" fontId="189" fillId="0" borderId="0" xfId="2037" applyFont="1" applyAlignment="1" applyProtection="1">
      <alignment horizontal="left" vertical="top"/>
    </xf>
    <xf numFmtId="2" fontId="182" fillId="0" borderId="0" xfId="1469" applyNumberFormat="1" applyFont="1" applyAlignment="1">
      <alignment horizontal="left" vertical="top"/>
    </xf>
    <xf numFmtId="2" fontId="182" fillId="0" borderId="0" xfId="1469" applyNumberFormat="1" applyFont="1" applyAlignment="1">
      <alignment horizontal="center" vertical="top"/>
    </xf>
    <xf numFmtId="0" fontId="182" fillId="0" borderId="0" xfId="1469" applyFont="1" applyAlignment="1">
      <alignment horizontal="left" vertical="top" wrapText="1"/>
    </xf>
    <xf numFmtId="205" fontId="0" fillId="0" borderId="0" xfId="2061" applyFont="1" applyProtection="1"/>
    <xf numFmtId="205" fontId="0" fillId="0" borderId="0" xfId="2061" applyFont="1"/>
    <xf numFmtId="0" fontId="0" fillId="0" borderId="0" xfId="0" applyFont="1"/>
    <xf numFmtId="2" fontId="171" fillId="0" borderId="0" xfId="2059" applyNumberFormat="1" applyFont="1" applyAlignment="1">
      <alignment horizontal="left" vertical="top" wrapText="1"/>
    </xf>
    <xf numFmtId="0" fontId="151" fillId="0" borderId="0" xfId="0" applyFont="1" applyAlignment="1">
      <alignment horizontal="center" vertical="top" wrapText="1"/>
    </xf>
    <xf numFmtId="166" fontId="151" fillId="0" borderId="0" xfId="673" applyFont="1" applyFill="1" applyAlignment="1">
      <alignment horizontal="center" vertical="top" wrapText="1"/>
    </xf>
    <xf numFmtId="166" fontId="151" fillId="0" borderId="0" xfId="673" applyFont="1" applyFill="1" applyAlignment="1">
      <alignment horizontal="left" vertical="top" wrapText="1"/>
    </xf>
    <xf numFmtId="166" fontId="151" fillId="0" borderId="0" xfId="673" applyFont="1" applyFill="1" applyAlignment="1">
      <alignment horizontal="right" vertical="top" wrapText="1"/>
    </xf>
    <xf numFmtId="0" fontId="147" fillId="0" borderId="0" xfId="0" applyFont="1" applyAlignment="1">
      <alignment horizontal="center" vertical="top" wrapText="1"/>
    </xf>
    <xf numFmtId="166" fontId="147" fillId="0" borderId="0" xfId="673" applyFont="1" applyFill="1" applyAlignment="1">
      <alignment horizontal="center" vertical="top" wrapText="1"/>
    </xf>
    <xf numFmtId="166" fontId="147" fillId="0" borderId="0" xfId="673" applyFont="1" applyFill="1" applyAlignment="1">
      <alignment horizontal="left" vertical="top" wrapText="1"/>
    </xf>
    <xf numFmtId="166" fontId="147" fillId="0" borderId="0" xfId="673" applyFont="1" applyFill="1" applyAlignment="1">
      <alignment horizontal="right" vertical="top" wrapText="1"/>
    </xf>
    <xf numFmtId="49" fontId="147" fillId="0" borderId="0" xfId="0" applyNumberFormat="1" applyFont="1" applyAlignment="1">
      <alignment horizontal="center"/>
    </xf>
    <xf numFmtId="4" fontId="147" fillId="0" borderId="0" xfId="0" applyNumberFormat="1" applyFont="1" applyAlignment="1">
      <alignment horizontal="center"/>
    </xf>
    <xf numFmtId="2" fontId="171" fillId="0" borderId="0" xfId="2059" applyNumberFormat="1" applyFont="1" applyAlignment="1">
      <alignment vertical="top"/>
    </xf>
    <xf numFmtId="2" fontId="171" fillId="0" borderId="0" xfId="2059" applyNumberFormat="1" applyFont="1" applyAlignment="1">
      <alignment vertical="top" wrapText="1"/>
    </xf>
    <xf numFmtId="4" fontId="147" fillId="0" borderId="0" xfId="0" applyNumberFormat="1" applyFont="1" applyAlignment="1">
      <alignment horizontal="left" vertical="center"/>
    </xf>
    <xf numFmtId="4" fontId="147" fillId="0" borderId="0" xfId="0" applyNumberFormat="1" applyFont="1" applyAlignment="1">
      <alignment horizontal="right"/>
    </xf>
    <xf numFmtId="166" fontId="146" fillId="0" borderId="0" xfId="673" applyFont="1" applyFill="1" applyBorder="1" applyAlignment="1">
      <alignment horizontal="right" wrapText="1"/>
    </xf>
    <xf numFmtId="4" fontId="147" fillId="0" borderId="0" xfId="0" applyNumberFormat="1" applyFont="1" applyAlignment="1">
      <alignment horizontal="left" wrapText="1"/>
    </xf>
    <xf numFmtId="4" fontId="147" fillId="0" borderId="0" xfId="0" applyNumberFormat="1" applyFont="1" applyAlignment="1">
      <alignment horizontal="right" wrapText="1"/>
    </xf>
    <xf numFmtId="0" fontId="191" fillId="0" borderId="24" xfId="0" applyFont="1" applyBorder="1"/>
    <xf numFmtId="0" fontId="192" fillId="0" borderId="0" xfId="0" applyFont="1"/>
    <xf numFmtId="0" fontId="191" fillId="0" borderId="0" xfId="0" applyFont="1"/>
    <xf numFmtId="0" fontId="193" fillId="0" borderId="0" xfId="0" applyFont="1"/>
    <xf numFmtId="0" fontId="194" fillId="0" borderId="0" xfId="0" applyFont="1"/>
    <xf numFmtId="0" fontId="194" fillId="0" borderId="29" xfId="0" applyFont="1" applyBorder="1"/>
    <xf numFmtId="0" fontId="192" fillId="0" borderId="24" xfId="0" applyFont="1" applyBorder="1"/>
    <xf numFmtId="0" fontId="146" fillId="0" borderId="0" xfId="0" applyFont="1" applyAlignment="1">
      <alignment horizontal="left" vertical="top" wrapText="1" readingOrder="1"/>
    </xf>
    <xf numFmtId="0" fontId="147" fillId="0" borderId="0" xfId="1162" applyFont="1" applyAlignment="1">
      <alignment horizontal="left" vertical="top" wrapText="1"/>
    </xf>
    <xf numFmtId="0" fontId="146" fillId="0" borderId="0" xfId="1162" applyFont="1" applyAlignment="1">
      <alignment horizontal="left" wrapText="1"/>
    </xf>
    <xf numFmtId="2" fontId="152" fillId="0" borderId="9" xfId="2059" applyNumberFormat="1" applyFont="1" applyBorder="1" applyAlignment="1">
      <alignment horizontal="justify" vertical="top"/>
    </xf>
    <xf numFmtId="0" fontId="146" fillId="0" borderId="9" xfId="0" applyFont="1" applyBorder="1" applyAlignment="1">
      <alignment horizontal="left" wrapText="1"/>
    </xf>
    <xf numFmtId="0" fontId="165" fillId="0" borderId="0" xfId="0" applyFont="1" applyAlignment="1">
      <alignment horizontal="justify" vertical="top" wrapText="1"/>
    </xf>
    <xf numFmtId="49" fontId="165" fillId="0" borderId="0" xfId="0" applyNumberFormat="1" applyFont="1" applyAlignment="1">
      <alignment horizontal="left" wrapText="1"/>
    </xf>
    <xf numFmtId="0" fontId="188" fillId="0" borderId="0" xfId="0" applyFont="1" applyAlignment="1">
      <alignment horizontal="justify"/>
    </xf>
    <xf numFmtId="49" fontId="184" fillId="0" borderId="0" xfId="0" applyNumberFormat="1" applyFont="1" applyAlignment="1">
      <alignment horizontal="justify" vertical="top"/>
    </xf>
    <xf numFmtId="0" fontId="0" fillId="0" borderId="0" xfId="0" applyAlignment="1">
      <alignment horizontal="left" vertical="top" wrapText="1"/>
    </xf>
    <xf numFmtId="0" fontId="0" fillId="0" borderId="9" xfId="0" applyBorder="1" applyAlignment="1">
      <alignment horizontal="left" vertical="top" wrapText="1"/>
    </xf>
    <xf numFmtId="0" fontId="171" fillId="0" borderId="0" xfId="0" applyFont="1" applyAlignment="1">
      <alignment horizontal="left" wrapText="1"/>
    </xf>
    <xf numFmtId="0" fontId="6" fillId="0" borderId="0" xfId="0" applyFont="1" applyAlignment="1">
      <alignment horizontal="right" vertical="top"/>
    </xf>
    <xf numFmtId="0" fontId="6" fillId="0" borderId="0" xfId="0" applyFont="1" applyAlignment="1">
      <alignment vertical="top" wrapText="1"/>
    </xf>
    <xf numFmtId="4" fontId="6" fillId="0" borderId="0" xfId="0" applyNumberFormat="1" applyFont="1" applyAlignment="1">
      <alignment horizontal="center" vertical="center"/>
    </xf>
    <xf numFmtId="166" fontId="6" fillId="0" borderId="0" xfId="673" applyFont="1" applyFill="1" applyBorder="1" applyAlignment="1" applyProtection="1">
      <alignment horizontal="right" vertical="center"/>
    </xf>
    <xf numFmtId="0" fontId="5" fillId="0" borderId="0" xfId="0" applyFont="1"/>
    <xf numFmtId="0" fontId="192" fillId="0" borderId="0" xfId="0" applyFont="1" applyAlignment="1">
      <alignment horizontal="justify"/>
    </xf>
    <xf numFmtId="0" fontId="163" fillId="0" borderId="0" xfId="0" applyFont="1"/>
    <xf numFmtId="0" fontId="196" fillId="0" borderId="0" xfId="0" applyFont="1"/>
    <xf numFmtId="0" fontId="168" fillId="0" borderId="0" xfId="0" applyFont="1"/>
    <xf numFmtId="0" fontId="163" fillId="0" borderId="0" xfId="0" applyFont="1" applyAlignment="1">
      <alignment horizontal="justify"/>
    </xf>
    <xf numFmtId="0" fontId="163" fillId="0" borderId="0" xfId="0" applyFont="1" applyAlignment="1">
      <alignment horizontal="center"/>
    </xf>
    <xf numFmtId="0" fontId="163" fillId="0" borderId="0" xfId="0" applyFont="1" applyAlignment="1">
      <alignment horizontal="right"/>
    </xf>
    <xf numFmtId="0" fontId="163" fillId="0" borderId="0" xfId="0" applyFont="1" applyAlignment="1">
      <alignment horizontal="center" wrapText="1"/>
    </xf>
    <xf numFmtId="0" fontId="163" fillId="0" borderId="0" xfId="0" applyFont="1" applyAlignment="1">
      <alignment horizontal="left" wrapText="1"/>
    </xf>
    <xf numFmtId="0" fontId="163" fillId="0" borderId="0" xfId="0" applyFont="1" applyAlignment="1">
      <alignment horizontal="right" wrapText="1"/>
    </xf>
    <xf numFmtId="0" fontId="196" fillId="0" borderId="0" xfId="0" applyFont="1" applyAlignment="1">
      <alignment horizontal="left" wrapText="1"/>
    </xf>
    <xf numFmtId="0" fontId="168" fillId="0" borderId="0" xfId="0" applyFont="1" applyAlignment="1">
      <alignment horizontal="left" wrapText="1"/>
    </xf>
    <xf numFmtId="0" fontId="163" fillId="0" borderId="0" xfId="0" applyFont="1" applyAlignment="1">
      <alignment horizontal="left"/>
    </xf>
    <xf numFmtId="0" fontId="196" fillId="0" borderId="0" xfId="0" applyFont="1" applyAlignment="1">
      <alignment horizontal="left"/>
    </xf>
    <xf numFmtId="0" fontId="44" fillId="0" borderId="0" xfId="1359" applyFont="1" applyAlignment="1">
      <alignment vertical="top" wrapText="1"/>
    </xf>
    <xf numFmtId="0" fontId="44" fillId="0" borderId="0" xfId="1359" applyFont="1" applyAlignment="1">
      <alignment horizontal="center" vertical="top" wrapText="1"/>
    </xf>
    <xf numFmtId="0" fontId="163" fillId="0" borderId="0" xfId="0" applyFont="1" applyAlignment="1">
      <alignment vertical="top" wrapText="1"/>
    </xf>
    <xf numFmtId="0" fontId="192" fillId="0" borderId="0" xfId="0" applyFont="1" applyAlignment="1"/>
    <xf numFmtId="0" fontId="190" fillId="0" borderId="0" xfId="0" applyFont="1" applyAlignment="1">
      <alignment wrapText="1"/>
    </xf>
    <xf numFmtId="0" fontId="198" fillId="0" borderId="0" xfId="1359" applyFont="1" applyAlignment="1">
      <alignment vertical="center" wrapText="1"/>
    </xf>
    <xf numFmtId="4" fontId="6" fillId="0" borderId="0" xfId="0" applyNumberFormat="1" applyFont="1" applyAlignment="1">
      <alignment vertical="center"/>
    </xf>
    <xf numFmtId="0" fontId="197" fillId="0" borderId="0" xfId="0" applyFont="1" applyAlignment="1">
      <alignment wrapText="1"/>
    </xf>
    <xf numFmtId="0" fontId="175" fillId="0" borderId="0" xfId="1469" applyFont="1" applyAlignment="1">
      <alignment horizontal="justify" vertical="top" wrapText="1"/>
    </xf>
    <xf numFmtId="2" fontId="146" fillId="0" borderId="9" xfId="2059" applyNumberFormat="1" applyFont="1" applyBorder="1" applyAlignment="1">
      <alignment vertical="top"/>
    </xf>
    <xf numFmtId="43" fontId="146" fillId="0" borderId="9" xfId="2060" applyFont="1" applyBorder="1" applyAlignment="1">
      <alignment vertical="center"/>
    </xf>
    <xf numFmtId="4" fontId="0" fillId="0" borderId="0" xfId="0" applyNumberFormat="1" applyAlignment="1">
      <alignment horizontal="left" vertical="top" wrapText="1"/>
    </xf>
    <xf numFmtId="0" fontId="0" fillId="0" borderId="0" xfId="0" applyAlignment="1">
      <alignment vertical="top" wrapText="1"/>
    </xf>
    <xf numFmtId="0" fontId="6" fillId="0" borderId="0" xfId="1161" applyAlignment="1">
      <alignment horizontal="left" vertical="top" wrapText="1"/>
    </xf>
    <xf numFmtId="4" fontId="6" fillId="0" borderId="0" xfId="1161" applyNumberFormat="1" applyAlignment="1">
      <alignment horizontal="left" vertical="top" wrapText="1"/>
    </xf>
    <xf numFmtId="0" fontId="201" fillId="0" borderId="0" xfId="1161" applyFont="1" applyAlignment="1">
      <alignment horizontal="left" vertical="top" wrapText="1"/>
    </xf>
    <xf numFmtId="0" fontId="7" fillId="0" borderId="0" xfId="1161" applyFont="1" applyAlignment="1">
      <alignment horizontal="left" vertical="top" wrapText="1"/>
    </xf>
    <xf numFmtId="0" fontId="203" fillId="0" borderId="0" xfId="1161" applyFont="1" applyAlignment="1">
      <alignment horizontal="left" vertical="top" wrapText="1"/>
    </xf>
    <xf numFmtId="0" fontId="204" fillId="0" borderId="0" xfId="1161" applyFont="1" applyAlignment="1">
      <alignment horizontal="left" vertical="top" wrapText="1"/>
    </xf>
    <xf numFmtId="0" fontId="7" fillId="90" borderId="0" xfId="1161" applyFont="1" applyFill="1" applyAlignment="1">
      <alignment horizontal="left" vertical="top" wrapText="1"/>
    </xf>
    <xf numFmtId="0" fontId="165" fillId="0" borderId="0" xfId="1161" applyFont="1" applyAlignment="1">
      <alignment horizontal="left" vertical="top" wrapText="1"/>
    </xf>
    <xf numFmtId="0" fontId="205" fillId="90" borderId="0" xfId="1161" applyFont="1" applyFill="1" applyAlignment="1">
      <alignment horizontal="left" vertical="top" wrapText="1"/>
    </xf>
    <xf numFmtId="0" fontId="206" fillId="0" borderId="0" xfId="1161" applyFont="1" applyAlignment="1">
      <alignment horizontal="left" vertical="top" wrapText="1"/>
    </xf>
    <xf numFmtId="0" fontId="205" fillId="0" borderId="0" xfId="1161" applyFont="1" applyAlignment="1">
      <alignment horizontal="left" vertical="top" wrapText="1"/>
    </xf>
    <xf numFmtId="0" fontId="6" fillId="0" borderId="0" xfId="1161"/>
    <xf numFmtId="4" fontId="6" fillId="0" borderId="0" xfId="1161" applyNumberFormat="1"/>
    <xf numFmtId="0" fontId="29" fillId="0" borderId="0" xfId="1162" applyFont="1" applyAlignment="1">
      <alignment vertical="top"/>
    </xf>
    <xf numFmtId="0" fontId="209" fillId="0" borderId="0" xfId="1198" applyFont="1"/>
    <xf numFmtId="0" fontId="14" fillId="0" borderId="0" xfId="1198" applyFont="1"/>
    <xf numFmtId="0" fontId="6" fillId="0" borderId="0" xfId="1198"/>
    <xf numFmtId="0" fontId="14" fillId="0" borderId="0" xfId="1198" applyFont="1" applyAlignment="1">
      <alignment wrapText="1"/>
    </xf>
    <xf numFmtId="0" fontId="210" fillId="0" borderId="0" xfId="1198" applyFont="1" applyAlignment="1">
      <alignment vertical="top" wrapText="1"/>
    </xf>
    <xf numFmtId="0" fontId="43" fillId="0" borderId="0" xfId="1162" applyFont="1" applyAlignment="1">
      <alignment vertical="top"/>
    </xf>
    <xf numFmtId="0" fontId="211" fillId="0" borderId="0" xfId="1162" applyFont="1" applyAlignment="1" applyProtection="1">
      <alignment horizontal="left" vertical="top" wrapText="1"/>
      <protection locked="0"/>
    </xf>
    <xf numFmtId="0" fontId="14" fillId="0" borderId="0" xfId="1162" applyFont="1" applyAlignment="1" applyProtection="1">
      <alignment horizontal="left" vertical="top" wrapText="1"/>
      <protection locked="0"/>
    </xf>
    <xf numFmtId="0" fontId="29" fillId="0" borderId="0" xfId="1162" applyFont="1" applyAlignment="1" applyProtection="1">
      <alignment horizontal="center" wrapText="1"/>
      <protection locked="0"/>
    </xf>
    <xf numFmtId="1" fontId="29" fillId="0" borderId="0" xfId="1162" applyNumberFormat="1" applyFont="1" applyAlignment="1" applyProtection="1">
      <alignment horizontal="center" wrapText="1"/>
      <protection locked="0"/>
    </xf>
    <xf numFmtId="4" fontId="29" fillId="0" borderId="0" xfId="1162" applyNumberFormat="1" applyFont="1" applyAlignment="1" applyProtection="1">
      <alignment horizontal="right" wrapText="1"/>
      <protection locked="0"/>
    </xf>
    <xf numFmtId="0" fontId="6" fillId="0" borderId="0" xfId="1162" applyAlignment="1" applyProtection="1">
      <alignment horizontal="left" vertical="top" wrapText="1"/>
      <protection locked="0"/>
    </xf>
    <xf numFmtId="1" fontId="212" fillId="0" borderId="0" xfId="1895" applyNumberFormat="1" applyFont="1" applyAlignment="1">
      <alignment horizontal="left" vertical="top"/>
    </xf>
    <xf numFmtId="0" fontId="212" fillId="0" borderId="0" xfId="1162" applyFont="1" applyAlignment="1">
      <alignment vertical="top"/>
    </xf>
    <xf numFmtId="49" fontId="14" fillId="0" borderId="0" xfId="1895" applyNumberFormat="1" applyFont="1" applyAlignment="1">
      <alignment horizontal="left" vertical="justify" wrapText="1"/>
    </xf>
    <xf numFmtId="49" fontId="212" fillId="0" borderId="0" xfId="1895" applyNumberFormat="1" applyFont="1" applyAlignment="1">
      <alignment horizontal="left" vertical="center" wrapText="1"/>
    </xf>
    <xf numFmtId="4" fontId="212" fillId="0" borderId="0" xfId="1895" applyNumberFormat="1" applyFont="1" applyAlignment="1">
      <alignment horizontal="left" vertical="center"/>
    </xf>
    <xf numFmtId="49" fontId="14" fillId="0" borderId="0" xfId="1895" applyNumberFormat="1" applyFont="1" applyAlignment="1">
      <alignment horizontal="left" vertical="top" wrapText="1"/>
    </xf>
    <xf numFmtId="49" fontId="212" fillId="0" borderId="0" xfId="1895" applyNumberFormat="1" applyFont="1" applyAlignment="1">
      <alignment horizontal="left" vertical="top" wrapText="1"/>
    </xf>
    <xf numFmtId="49" fontId="14" fillId="0" borderId="0" xfId="1895" quotePrefix="1" applyNumberFormat="1" applyFont="1" applyAlignment="1">
      <alignment horizontal="left" vertical="top" wrapText="1"/>
    </xf>
    <xf numFmtId="49" fontId="212" fillId="0" borderId="0" xfId="1895" quotePrefix="1" applyNumberFormat="1" applyFont="1" applyAlignment="1">
      <alignment horizontal="left" vertical="top" wrapText="1"/>
    </xf>
    <xf numFmtId="49" fontId="210" fillId="0" borderId="0" xfId="1895" applyNumberFormat="1" applyFont="1" applyAlignment="1">
      <alignment horizontal="left" vertical="top" wrapText="1"/>
    </xf>
    <xf numFmtId="49" fontId="212" fillId="0" borderId="0" xfId="2063" applyNumberFormat="1" applyFont="1" applyAlignment="1">
      <alignment horizontal="justify" vertical="top" wrapText="1"/>
    </xf>
    <xf numFmtId="0" fontId="210" fillId="0" borderId="0" xfId="2064" applyFont="1" applyProtection="1">
      <protection hidden="1"/>
    </xf>
    <xf numFmtId="0" fontId="212" fillId="0" borderId="0" xfId="2064" applyFont="1" applyProtection="1">
      <protection hidden="1"/>
    </xf>
    <xf numFmtId="49" fontId="14" fillId="0" borderId="0" xfId="2063" applyNumberFormat="1" applyFont="1" applyAlignment="1">
      <alignment horizontal="justify" wrapText="1"/>
    </xf>
    <xf numFmtId="49" fontId="212" fillId="0" borderId="0" xfId="2063" applyNumberFormat="1" applyFont="1" applyAlignment="1">
      <alignment horizontal="center" wrapText="1"/>
    </xf>
    <xf numFmtId="0" fontId="216" fillId="0" borderId="0" xfId="1162" applyFont="1" applyAlignment="1" applyProtection="1">
      <alignment horizontal="left" vertical="top" wrapText="1"/>
      <protection locked="0"/>
    </xf>
    <xf numFmtId="0" fontId="6" fillId="0" borderId="0" xfId="1198" applyAlignment="1" applyProtection="1">
      <alignment horizontal="left" vertical="top" wrapText="1"/>
      <protection locked="0"/>
    </xf>
    <xf numFmtId="0" fontId="210" fillId="0" borderId="0" xfId="1162" applyFont="1" applyAlignment="1" applyProtection="1">
      <alignment horizontal="left" vertical="top" wrapText="1"/>
      <protection locked="0"/>
    </xf>
    <xf numFmtId="0" fontId="43" fillId="0" borderId="0" xfId="1162" applyFont="1" applyAlignment="1" applyProtection="1">
      <alignment horizontal="center" wrapText="1"/>
      <protection locked="0"/>
    </xf>
    <xf numFmtId="4" fontId="43" fillId="0" borderId="0" xfId="1162" applyNumberFormat="1" applyFont="1" applyAlignment="1" applyProtection="1">
      <alignment horizontal="right" wrapText="1"/>
      <protection locked="0"/>
    </xf>
    <xf numFmtId="208" fontId="14" fillId="0" borderId="0" xfId="2065" applyNumberFormat="1" applyFont="1" applyAlignment="1" applyProtection="1">
      <alignment horizontal="left" vertical="top"/>
      <protection locked="0"/>
    </xf>
    <xf numFmtId="0" fontId="210" fillId="0" borderId="0" xfId="1198" applyFont="1" applyAlignment="1" applyProtection="1">
      <alignment horizontal="right" vertical="top" wrapText="1"/>
      <protection locked="0"/>
    </xf>
    <xf numFmtId="1" fontId="14" fillId="0" borderId="0" xfId="1162" applyNumberFormat="1" applyFont="1" applyAlignment="1" applyProtection="1">
      <alignment horizontal="center" wrapText="1"/>
      <protection locked="0"/>
    </xf>
    <xf numFmtId="4" fontId="14" fillId="0" borderId="0" xfId="1162" applyNumberFormat="1" applyFont="1" applyAlignment="1" applyProtection="1">
      <alignment horizontal="right" wrapText="1"/>
      <protection locked="0"/>
    </xf>
    <xf numFmtId="0" fontId="14" fillId="0" borderId="0" xfId="1162" applyFont="1" applyAlignment="1">
      <alignment vertical="top"/>
    </xf>
    <xf numFmtId="0" fontId="14" fillId="0" borderId="0" xfId="1198" applyFont="1" applyAlignment="1" applyProtection="1">
      <alignment horizontal="left" vertical="top" wrapText="1"/>
      <protection locked="0"/>
    </xf>
    <xf numFmtId="2" fontId="14" fillId="0" borderId="0" xfId="1198" applyNumberFormat="1" applyFont="1" applyAlignment="1" applyProtection="1">
      <alignment horizontal="left" vertical="top" wrapText="1"/>
      <protection locked="0"/>
    </xf>
    <xf numFmtId="49" fontId="14" fillId="0" borderId="0" xfId="1897" applyNumberFormat="1" applyFont="1" applyAlignment="1">
      <alignment vertical="top" wrapText="1"/>
    </xf>
    <xf numFmtId="49" fontId="14" fillId="0" borderId="0" xfId="1897" applyNumberFormat="1" applyFont="1" applyAlignment="1">
      <alignment vertical="top"/>
    </xf>
    <xf numFmtId="4" fontId="14" fillId="0" borderId="0" xfId="1198" applyNumberFormat="1" applyFont="1" applyAlignment="1" applyProtection="1">
      <alignment horizontal="left" vertical="top" wrapText="1"/>
      <protection locked="0"/>
    </xf>
    <xf numFmtId="2" fontId="165" fillId="0" borderId="0" xfId="1198" applyNumberFormat="1" applyFont="1" applyAlignment="1" applyProtection="1">
      <alignment horizontal="left" vertical="top" wrapText="1"/>
      <protection locked="0"/>
    </xf>
    <xf numFmtId="4" fontId="165" fillId="0" borderId="0" xfId="1198" applyNumberFormat="1" applyFont="1" applyAlignment="1" applyProtection="1">
      <alignment horizontal="left" vertical="top" wrapText="1"/>
      <protection locked="0"/>
    </xf>
    <xf numFmtId="0" fontId="6" fillId="0" borderId="0" xfId="1162" applyAlignment="1">
      <alignment vertical="top"/>
    </xf>
    <xf numFmtId="2" fontId="6" fillId="0" borderId="0" xfId="1198" applyNumberFormat="1" applyAlignment="1" applyProtection="1">
      <alignment horizontal="left" vertical="top" wrapText="1"/>
      <protection locked="0"/>
    </xf>
    <xf numFmtId="4" fontId="6" fillId="0" borderId="0" xfId="1198" applyNumberFormat="1" applyAlignment="1" applyProtection="1">
      <alignment horizontal="left" vertical="top" wrapText="1"/>
      <protection locked="0"/>
    </xf>
    <xf numFmtId="0" fontId="6" fillId="0" borderId="0" xfId="1161" applyAlignment="1">
      <alignment wrapText="1"/>
    </xf>
    <xf numFmtId="0" fontId="6" fillId="0" borderId="0" xfId="1161" applyAlignment="1">
      <alignment horizontal="center"/>
    </xf>
    <xf numFmtId="0" fontId="7" fillId="0" borderId="0" xfId="1198" applyFont="1" applyAlignment="1" applyProtection="1">
      <alignment horizontal="right" vertical="top" wrapText="1"/>
      <protection locked="0"/>
    </xf>
    <xf numFmtId="1" fontId="6" fillId="0" borderId="0" xfId="1162" applyNumberFormat="1" applyAlignment="1" applyProtection="1">
      <alignment horizontal="center" wrapText="1"/>
      <protection locked="0"/>
    </xf>
    <xf numFmtId="4" fontId="6" fillId="0" borderId="0" xfId="1162" applyNumberFormat="1" applyAlignment="1" applyProtection="1">
      <alignment horizontal="right" wrapText="1"/>
      <protection locked="0"/>
    </xf>
    <xf numFmtId="0" fontId="6" fillId="0" borderId="0" xfId="1414" applyAlignment="1">
      <alignment horizontal="left" vertical="top"/>
    </xf>
    <xf numFmtId="0" fontId="6" fillId="0" borderId="0" xfId="1161" applyAlignment="1">
      <alignment vertical="top" wrapText="1"/>
    </xf>
    <xf numFmtId="49" fontId="6" fillId="0" borderId="0" xfId="1461" applyNumberFormat="1" applyAlignment="1">
      <alignment horizontal="left" vertical="top" wrapText="1"/>
    </xf>
    <xf numFmtId="0" fontId="6" fillId="0" borderId="0" xfId="1461" applyAlignment="1" applyProtection="1">
      <alignment horizontal="justify" vertical="top" wrapText="1"/>
      <protection locked="0"/>
    </xf>
    <xf numFmtId="49" fontId="6" fillId="0" borderId="0" xfId="1161" applyNumberFormat="1" applyAlignment="1">
      <alignment vertical="top" wrapText="1"/>
    </xf>
    <xf numFmtId="208" fontId="6" fillId="0" borderId="0" xfId="2065" applyNumberFormat="1" applyFont="1" applyAlignment="1" applyProtection="1">
      <alignment horizontal="left" vertical="top"/>
      <protection locked="0"/>
    </xf>
    <xf numFmtId="4" fontId="7" fillId="0" borderId="0" xfId="1161" applyNumberFormat="1" applyFont="1" applyAlignment="1">
      <alignment wrapText="1"/>
    </xf>
    <xf numFmtId="1" fontId="6" fillId="0" borderId="0" xfId="1162" applyNumberFormat="1" applyAlignment="1" applyProtection="1">
      <alignment horizontal="left" vertical="top" wrapText="1"/>
      <protection locked="0"/>
    </xf>
    <xf numFmtId="4" fontId="6" fillId="0" borderId="0" xfId="1161" applyNumberFormat="1" applyAlignment="1">
      <alignment horizontal="right"/>
    </xf>
    <xf numFmtId="49" fontId="6" fillId="0" borderId="0" xfId="1198" applyNumberFormat="1" applyAlignment="1" applyProtection="1">
      <alignment horizontal="left" vertical="top" wrapText="1"/>
      <protection locked="0"/>
    </xf>
    <xf numFmtId="0" fontId="6" fillId="0" borderId="0" xfId="1198" applyAlignment="1" applyProtection="1">
      <alignment vertical="top" wrapText="1"/>
      <protection locked="0"/>
    </xf>
    <xf numFmtId="0" fontId="14" fillId="0" borderId="0" xfId="1198" applyFont="1" applyAlignment="1" applyProtection="1">
      <alignment vertical="top" wrapText="1"/>
      <protection locked="0"/>
    </xf>
    <xf numFmtId="1" fontId="14" fillId="0" borderId="0" xfId="1162" applyNumberFormat="1" applyFont="1" applyAlignment="1" applyProtection="1">
      <alignment horizontal="left" vertical="top" wrapText="1"/>
      <protection locked="0"/>
    </xf>
    <xf numFmtId="0" fontId="14" fillId="91" borderId="0" xfId="1198" applyFont="1" applyFill="1" applyAlignment="1" applyProtection="1">
      <alignment horizontal="left" vertical="top" wrapText="1"/>
      <protection locked="0"/>
    </xf>
    <xf numFmtId="0" fontId="210" fillId="91" borderId="0" xfId="1198" applyFont="1" applyFill="1" applyAlignment="1" applyProtection="1">
      <alignment horizontal="justify" vertical="top" wrapText="1"/>
      <protection locked="0"/>
    </xf>
    <xf numFmtId="2" fontId="14" fillId="91" borderId="0" xfId="1198" applyNumberFormat="1" applyFont="1" applyFill="1" applyAlignment="1" applyProtection="1">
      <alignment horizontal="center" vertical="top" wrapText="1"/>
      <protection locked="0"/>
    </xf>
    <xf numFmtId="2" fontId="14" fillId="0" borderId="0" xfId="1198" applyNumberFormat="1" applyFont="1" applyAlignment="1" applyProtection="1">
      <alignment vertical="top" wrapText="1"/>
      <protection locked="0"/>
    </xf>
    <xf numFmtId="2" fontId="14" fillId="0" borderId="0" xfId="1198" applyNumberFormat="1" applyFont="1" applyAlignment="1" applyProtection="1">
      <alignment horizontal="center" vertical="top" wrapText="1"/>
      <protection locked="0"/>
    </xf>
    <xf numFmtId="49" fontId="14" fillId="0" borderId="0" xfId="1162" applyNumberFormat="1" applyFont="1" applyAlignment="1" applyProtection="1">
      <alignment horizontal="left" vertical="top" wrapText="1"/>
      <protection locked="0"/>
    </xf>
    <xf numFmtId="4" fontId="14" fillId="0" borderId="0" xfId="863" applyNumberFormat="1" applyFont="1" applyAlignment="1" applyProtection="1">
      <alignment horizontal="right" wrapText="1"/>
      <protection locked="0"/>
    </xf>
    <xf numFmtId="4" fontId="210" fillId="0" borderId="0" xfId="694" applyNumberFormat="1" applyFont="1" applyFill="1" applyBorder="1" applyAlignment="1" applyProtection="1">
      <alignment horizontal="right" wrapText="1"/>
      <protection locked="0"/>
    </xf>
    <xf numFmtId="0" fontId="14" fillId="0" borderId="0" xfId="1162" applyFont="1" applyAlignment="1" applyProtection="1">
      <alignment horizontal="center" wrapText="1"/>
      <protection locked="0"/>
    </xf>
    <xf numFmtId="49" fontId="212" fillId="0" borderId="0" xfId="1161" applyNumberFormat="1" applyFont="1" applyAlignment="1">
      <alignment horizontal="center" vertical="top"/>
    </xf>
    <xf numFmtId="0" fontId="212" fillId="0" borderId="0" xfId="1161" applyFont="1" applyAlignment="1">
      <alignment horizontal="justify" vertical="top" wrapText="1"/>
    </xf>
    <xf numFmtId="0" fontId="212" fillId="0" borderId="0" xfId="1161" applyFont="1"/>
    <xf numFmtId="4" fontId="212" fillId="0" borderId="0" xfId="1161" applyNumberFormat="1" applyFont="1"/>
    <xf numFmtId="0" fontId="212" fillId="0" borderId="0" xfId="1161" applyFont="1" applyAlignment="1">
      <alignment horizontal="left" vertical="top" wrapText="1"/>
    </xf>
    <xf numFmtId="0" fontId="6" fillId="0" borderId="0" xfId="1162" applyAlignment="1" applyProtection="1">
      <alignment horizontal="center" wrapText="1"/>
      <protection locked="0"/>
    </xf>
    <xf numFmtId="0" fontId="209" fillId="0" borderId="0" xfId="1223" applyFont="1"/>
    <xf numFmtId="0" fontId="14" fillId="0" borderId="0" xfId="1223" applyFont="1"/>
    <xf numFmtId="0" fontId="6" fillId="0" borderId="0" xfId="1223"/>
    <xf numFmtId="0" fontId="14" fillId="0" borderId="0" xfId="1223" applyFont="1" applyAlignment="1">
      <alignment wrapText="1"/>
    </xf>
    <xf numFmtId="0" fontId="210" fillId="0" borderId="0" xfId="1223" applyFont="1" applyAlignment="1">
      <alignment vertical="top" wrapText="1"/>
    </xf>
    <xf numFmtId="49" fontId="213" fillId="0" borderId="30" xfId="1161" applyNumberFormat="1" applyFont="1" applyBorder="1" applyAlignment="1">
      <alignment horizontal="center" vertical="top" wrapText="1"/>
    </xf>
    <xf numFmtId="49" fontId="213" fillId="0" borderId="9" xfId="1161" applyNumberFormat="1" applyFont="1" applyBorder="1" applyAlignment="1">
      <alignment horizontal="left" vertical="top"/>
    </xf>
    <xf numFmtId="49" fontId="213" fillId="0" borderId="9" xfId="1161" applyNumberFormat="1" applyFont="1" applyBorder="1" applyAlignment="1">
      <alignment horizontal="center" wrapText="1"/>
    </xf>
    <xf numFmtId="0" fontId="29" fillId="0" borderId="0" xfId="1162" applyFont="1" applyAlignment="1" applyProtection="1">
      <alignment horizontal="left" vertical="top" wrapText="1"/>
      <protection locked="0"/>
    </xf>
    <xf numFmtId="49" fontId="212" fillId="0" borderId="0" xfId="1895" applyNumberFormat="1" applyFont="1" applyAlignment="1">
      <alignment horizontal="left" vertical="justify" wrapText="1"/>
    </xf>
    <xf numFmtId="49" fontId="212" fillId="0" borderId="0" xfId="1895" applyNumberFormat="1" applyFont="1" applyAlignment="1">
      <alignment horizontal="left" vertical="justify"/>
    </xf>
    <xf numFmtId="49" fontId="212" fillId="0" borderId="0" xfId="1895" applyNumberFormat="1" applyFont="1" applyAlignment="1">
      <alignment horizontal="left" vertical="top"/>
    </xf>
    <xf numFmtId="49" fontId="212" fillId="0" borderId="0" xfId="1895" applyNumberFormat="1" applyFont="1" applyAlignment="1">
      <alignment horizontal="left" vertical="center"/>
    </xf>
    <xf numFmtId="49" fontId="213" fillId="0" borderId="0" xfId="1895" applyNumberFormat="1" applyFont="1" applyAlignment="1">
      <alignment horizontal="left" vertical="top" wrapText="1"/>
    </xf>
    <xf numFmtId="49" fontId="215" fillId="0" borderId="0" xfId="2066" applyNumberFormat="1" applyFont="1" applyAlignment="1">
      <alignment horizontal="justify" vertical="top" wrapText="1"/>
    </xf>
    <xf numFmtId="0" fontId="213" fillId="0" borderId="0" xfId="2064" applyFont="1" applyProtection="1">
      <protection hidden="1"/>
    </xf>
    <xf numFmtId="49" fontId="215" fillId="0" borderId="0" xfId="2066" applyNumberFormat="1" applyFont="1" applyAlignment="1">
      <alignment horizontal="justify" wrapText="1"/>
    </xf>
    <xf numFmtId="49" fontId="215" fillId="0" borderId="0" xfId="2066" applyNumberFormat="1" applyFont="1" applyAlignment="1">
      <alignment horizontal="center" wrapText="1"/>
    </xf>
    <xf numFmtId="43" fontId="215" fillId="0" borderId="0" xfId="749" applyFont="1" applyFill="1" applyBorder="1" applyAlignment="1" applyProtection="1">
      <alignment wrapText="1"/>
    </xf>
    <xf numFmtId="49" fontId="6" fillId="0" borderId="0" xfId="1177" applyNumberFormat="1" applyAlignment="1">
      <alignment horizontal="center" vertical="top" wrapText="1"/>
    </xf>
    <xf numFmtId="49" fontId="201" fillId="0" borderId="0" xfId="1177" applyNumberFormat="1" applyFont="1" applyAlignment="1">
      <alignment horizontal="left" vertical="top" wrapText="1"/>
    </xf>
    <xf numFmtId="0" fontId="6" fillId="0" borderId="0" xfId="1177" applyAlignment="1">
      <alignment horizontal="right" wrapText="1"/>
    </xf>
    <xf numFmtId="0" fontId="6" fillId="0" borderId="0" xfId="1177" applyAlignment="1">
      <alignment horizontal="center" wrapText="1"/>
    </xf>
    <xf numFmtId="4" fontId="6" fillId="0" borderId="0" xfId="1177" applyNumberFormat="1" applyAlignment="1">
      <alignment wrapText="1"/>
    </xf>
    <xf numFmtId="0" fontId="6" fillId="0" borderId="0" xfId="1177"/>
    <xf numFmtId="49" fontId="19" fillId="0" borderId="0" xfId="1177" applyNumberFormat="1" applyFont="1" applyAlignment="1">
      <alignment horizontal="left" vertical="top" wrapText="1"/>
    </xf>
    <xf numFmtId="49" fontId="146" fillId="0" borderId="0" xfId="1177" applyNumberFormat="1" applyFont="1" applyAlignment="1">
      <alignment horizontal="center" vertical="top" wrapText="1"/>
    </xf>
    <xf numFmtId="49" fontId="191" fillId="0" borderId="0" xfId="1177" applyNumberFormat="1" applyFont="1" applyAlignment="1">
      <alignment horizontal="justify" vertical="top" wrapText="1"/>
    </xf>
    <xf numFmtId="49" fontId="146" fillId="0" borderId="0" xfId="1177" applyNumberFormat="1" applyFont="1" applyAlignment="1">
      <alignment horizontal="justify" vertical="top" wrapText="1"/>
    </xf>
    <xf numFmtId="0" fontId="7" fillId="0" borderId="0" xfId="1405" applyFont="1" applyAlignment="1">
      <alignment vertical="top" wrapText="1"/>
    </xf>
    <xf numFmtId="49" fontId="147" fillId="0" borderId="0" xfId="1177" applyNumberFormat="1" applyFont="1" applyAlignment="1">
      <alignment horizontal="center" vertical="top" wrapText="1"/>
    </xf>
    <xf numFmtId="0" fontId="147" fillId="0" borderId="0" xfId="1177" applyFont="1" applyAlignment="1">
      <alignment vertical="top" wrapText="1"/>
    </xf>
    <xf numFmtId="0" fontId="167" fillId="0" borderId="0" xfId="1177" applyFont="1" applyAlignment="1">
      <alignment horizontal="center"/>
    </xf>
    <xf numFmtId="0" fontId="147" fillId="0" borderId="0" xfId="2070" applyFont="1"/>
    <xf numFmtId="49" fontId="167" fillId="0" borderId="0" xfId="1177" applyNumberFormat="1" applyFont="1" applyAlignment="1">
      <alignment vertical="top" wrapText="1"/>
    </xf>
    <xf numFmtId="0" fontId="167" fillId="0" borderId="0" xfId="1177" applyFont="1" applyAlignment="1">
      <alignment vertical="top" wrapText="1"/>
    </xf>
    <xf numFmtId="0" fontId="167" fillId="0" borderId="0" xfId="1177" applyFont="1" applyAlignment="1" applyProtection="1">
      <alignment vertical="top" wrapText="1"/>
      <protection locked="0"/>
    </xf>
    <xf numFmtId="49" fontId="147" fillId="0" borderId="9" xfId="1177" applyNumberFormat="1" applyFont="1" applyBorder="1" applyAlignment="1">
      <alignment horizontal="center" vertical="top" wrapText="1"/>
    </xf>
    <xf numFmtId="49" fontId="219" fillId="0" borderId="9" xfId="1177" applyNumberFormat="1" applyFont="1" applyBorder="1" applyAlignment="1">
      <alignment vertical="top" wrapText="1"/>
    </xf>
    <xf numFmtId="49" fontId="219" fillId="0" borderId="0" xfId="1177" applyNumberFormat="1" applyFont="1" applyAlignment="1">
      <alignment vertical="top" wrapText="1"/>
    </xf>
    <xf numFmtId="0" fontId="167" fillId="0" borderId="0" xfId="1177" applyFont="1" applyAlignment="1">
      <alignment horizontal="center" vertical="top"/>
    </xf>
    <xf numFmtId="4" fontId="147" fillId="0" borderId="0" xfId="2070" applyNumberFormat="1" applyFont="1"/>
    <xf numFmtId="49" fontId="6" fillId="0" borderId="0" xfId="1177" applyNumberFormat="1" applyAlignment="1">
      <alignment horizontal="left" vertical="top" wrapText="1"/>
    </xf>
    <xf numFmtId="0" fontId="221" fillId="0" borderId="0" xfId="1161" applyFont="1"/>
    <xf numFmtId="0" fontId="8" fillId="0" borderId="0" xfId="1161" applyFont="1"/>
    <xf numFmtId="0" fontId="16" fillId="0" borderId="0" xfId="1161" applyFont="1" applyAlignment="1">
      <alignment horizontal="center" vertical="top"/>
    </xf>
    <xf numFmtId="0" fontId="16" fillId="0" borderId="0" xfId="1161" applyFont="1" applyAlignment="1">
      <alignment horizontal="justify" vertical="justify" wrapText="1"/>
    </xf>
    <xf numFmtId="0" fontId="16" fillId="0" borderId="0" xfId="1161" applyFont="1" applyAlignment="1">
      <alignment horizontal="center"/>
    </xf>
    <xf numFmtId="4" fontId="16" fillId="0" borderId="0" xfId="1161" applyNumberFormat="1" applyFont="1" applyAlignment="1">
      <alignment horizontal="right"/>
    </xf>
    <xf numFmtId="0" fontId="16" fillId="0" borderId="0" xfId="1161" applyFont="1" applyAlignment="1">
      <alignment horizontal="right"/>
    </xf>
    <xf numFmtId="0" fontId="222" fillId="0" borderId="0" xfId="1161" applyFont="1" applyAlignment="1">
      <alignment horizontal="center" vertical="top"/>
    </xf>
    <xf numFmtId="0" fontId="223" fillId="0" borderId="0" xfId="1161" applyFont="1" applyAlignment="1">
      <alignment horizontal="justify" vertical="justify" wrapText="1"/>
    </xf>
    <xf numFmtId="0" fontId="224" fillId="0" borderId="0" xfId="1161" applyFont="1" applyAlignment="1">
      <alignment horizontal="center" vertical="top"/>
    </xf>
    <xf numFmtId="0" fontId="225" fillId="0" borderId="0" xfId="1161" applyFont="1" applyAlignment="1">
      <alignment horizontal="justify" vertical="justify" wrapText="1"/>
    </xf>
    <xf numFmtId="0" fontId="8" fillId="0" borderId="0" xfId="1161" applyFont="1" applyAlignment="1">
      <alignment horizontal="center"/>
    </xf>
    <xf numFmtId="4" fontId="8" fillId="0" borderId="0" xfId="1161" applyNumberFormat="1" applyFont="1" applyAlignment="1">
      <alignment horizontal="right"/>
    </xf>
    <xf numFmtId="0" fontId="8" fillId="0" borderId="0" xfId="1161" applyFont="1" applyAlignment="1">
      <alignment horizontal="right"/>
    </xf>
    <xf numFmtId="0" fontId="8" fillId="0" borderId="0" xfId="1161" applyFont="1" applyAlignment="1">
      <alignment horizontal="center" vertical="top"/>
    </xf>
    <xf numFmtId="0" fontId="6" fillId="0" borderId="0" xfId="1161" applyAlignment="1">
      <alignment horizontal="justify" vertical="top"/>
    </xf>
    <xf numFmtId="0" fontId="8" fillId="0" borderId="0" xfId="1161" applyFont="1" applyAlignment="1">
      <alignment horizontal="right" vertical="center"/>
    </xf>
    <xf numFmtId="0" fontId="6" fillId="0" borderId="0" xfId="1161" applyAlignment="1">
      <alignment horizontal="justify"/>
    </xf>
    <xf numFmtId="4" fontId="8" fillId="0" borderId="0" xfId="1161" applyNumberFormat="1" applyFont="1" applyAlignment="1">
      <alignment horizontal="right" vertical="center"/>
    </xf>
    <xf numFmtId="0" fontId="6" fillId="0" borderId="0" xfId="1161" applyAlignment="1">
      <alignment vertical="top"/>
    </xf>
    <xf numFmtId="0" fontId="8" fillId="0" borderId="0" xfId="1161" applyFont="1" applyAlignment="1">
      <alignment horizontal="left"/>
    </xf>
    <xf numFmtId="0" fontId="226" fillId="0" borderId="0" xfId="1161" applyFont="1" applyAlignment="1">
      <alignment horizontal="center" vertical="top"/>
    </xf>
    <xf numFmtId="0" fontId="226" fillId="0" borderId="0" xfId="1161" applyFont="1" applyAlignment="1">
      <alignment horizontal="justify" vertical="top" wrapText="1"/>
    </xf>
    <xf numFmtId="0" fontId="226" fillId="0" borderId="0" xfId="1161" applyFont="1" applyAlignment="1">
      <alignment horizontal="center"/>
    </xf>
    <xf numFmtId="4" fontId="226" fillId="0" borderId="0" xfId="1161" applyNumberFormat="1" applyFont="1" applyAlignment="1">
      <alignment horizontal="right"/>
    </xf>
    <xf numFmtId="0" fontId="226" fillId="0" borderId="0" xfId="1161" applyFont="1" applyAlignment="1">
      <alignment horizontal="right" vertical="center"/>
    </xf>
    <xf numFmtId="0" fontId="165" fillId="0" borderId="0" xfId="1161" applyFont="1"/>
    <xf numFmtId="0" fontId="6" fillId="0" borderId="0" xfId="1161" applyAlignment="1">
      <alignment horizontal="justify" vertical="top" wrapText="1"/>
    </xf>
    <xf numFmtId="0" fontId="165" fillId="0" borderId="0" xfId="1161" applyFont="1" applyAlignment="1">
      <alignment vertical="top"/>
    </xf>
    <xf numFmtId="0" fontId="226" fillId="0" borderId="0" xfId="1161" applyFont="1" applyAlignment="1">
      <alignment horizontal="left"/>
    </xf>
    <xf numFmtId="4" fontId="8" fillId="0" borderId="0" xfId="1161" applyNumberFormat="1" applyFont="1"/>
    <xf numFmtId="0" fontId="6" fillId="0" borderId="0" xfId="1161" applyAlignment="1">
      <alignment horizontal="left" vertical="top"/>
    </xf>
    <xf numFmtId="0" fontId="8" fillId="0" borderId="0" xfId="1161" applyFont="1" applyAlignment="1">
      <alignment horizontal="justify" vertical="top" wrapText="1"/>
    </xf>
    <xf numFmtId="0" fontId="165" fillId="0" borderId="0" xfId="1161" applyFont="1" applyAlignment="1">
      <alignment horizontal="justify" vertical="top"/>
    </xf>
    <xf numFmtId="4" fontId="226" fillId="0" borderId="0" xfId="1161" applyNumberFormat="1" applyFont="1"/>
    <xf numFmtId="0" fontId="6" fillId="0" borderId="0" xfId="1161" applyAlignment="1" applyProtection="1">
      <alignment vertical="top" wrapText="1"/>
      <protection locked="0"/>
    </xf>
    <xf numFmtId="0" fontId="8" fillId="0" borderId="0" xfId="1161" quotePrefix="1" applyFont="1" applyAlignment="1">
      <alignment horizontal="justify" vertical="top" wrapText="1"/>
    </xf>
    <xf numFmtId="0" fontId="224" fillId="0" borderId="0" xfId="1161" applyFont="1" applyAlignment="1">
      <alignment horizontal="center" vertical="center"/>
    </xf>
    <xf numFmtId="0" fontId="224" fillId="0" borderId="9" xfId="1161" applyFont="1" applyBorder="1" applyAlignment="1">
      <alignment horizontal="justify" vertical="center" wrapText="1"/>
    </xf>
    <xf numFmtId="0" fontId="224" fillId="0" borderId="9" xfId="1161" applyFont="1" applyBorder="1" applyAlignment="1">
      <alignment horizontal="center" vertical="center"/>
    </xf>
    <xf numFmtId="4" fontId="224" fillId="0" borderId="9" xfId="1161" applyNumberFormat="1" applyFont="1" applyBorder="1" applyAlignment="1">
      <alignment horizontal="right" vertical="center"/>
    </xf>
    <xf numFmtId="0" fontId="224" fillId="0" borderId="9" xfId="1161" applyFont="1" applyBorder="1" applyAlignment="1">
      <alignment horizontal="right" vertical="center"/>
    </xf>
    <xf numFmtId="0" fontId="226" fillId="0" borderId="0" xfId="1161" applyFont="1" applyAlignment="1">
      <alignment horizontal="justify" vertical="justify" wrapText="1"/>
    </xf>
    <xf numFmtId="4" fontId="226" fillId="0" borderId="0" xfId="1161" applyNumberFormat="1" applyFont="1" applyAlignment="1">
      <alignment horizontal="right" vertical="center"/>
    </xf>
    <xf numFmtId="0" fontId="8" fillId="0" borderId="0" xfId="1161" applyFont="1" applyAlignment="1">
      <alignment horizontal="justify" vertical="justify" wrapText="1"/>
    </xf>
    <xf numFmtId="0" fontId="6" fillId="0" borderId="0" xfId="1161" applyAlignment="1">
      <alignment horizontal="center" vertical="top"/>
    </xf>
    <xf numFmtId="0" fontId="165" fillId="0" borderId="0" xfId="1161" applyFont="1" applyAlignment="1">
      <alignment horizontal="center" vertical="top"/>
    </xf>
    <xf numFmtId="4" fontId="165" fillId="0" borderId="0" xfId="1161" applyNumberFormat="1" applyFont="1" applyAlignment="1">
      <alignment horizontal="right"/>
    </xf>
    <xf numFmtId="0" fontId="14" fillId="0" borderId="0" xfId="1161" applyFont="1" applyAlignment="1">
      <alignment horizontal="justify" vertical="top"/>
    </xf>
    <xf numFmtId="0" fontId="227" fillId="0" borderId="0" xfId="2071" applyFont="1" applyAlignment="1">
      <alignment horizontal="center"/>
    </xf>
    <xf numFmtId="4" fontId="227" fillId="0" borderId="0" xfId="2071" applyNumberFormat="1" applyFont="1"/>
    <xf numFmtId="4" fontId="227" fillId="0" borderId="0" xfId="2071" applyNumberFormat="1" applyFont="1" applyAlignment="1">
      <alignment horizontal="right"/>
    </xf>
    <xf numFmtId="0" fontId="227" fillId="0" borderId="0" xfId="2071" applyFont="1"/>
    <xf numFmtId="0" fontId="227" fillId="0" borderId="0" xfId="2071" applyFont="1" applyAlignment="1">
      <alignment horizontal="center" vertical="top"/>
    </xf>
    <xf numFmtId="4" fontId="8" fillId="0" borderId="0" xfId="1161" applyNumberFormat="1" applyFont="1" applyAlignment="1">
      <alignment horizontal="left"/>
    </xf>
    <xf numFmtId="0" fontId="228" fillId="0" borderId="0" xfId="1161" applyFont="1" applyAlignment="1">
      <alignment horizontal="center" vertical="center"/>
    </xf>
    <xf numFmtId="0" fontId="228" fillId="0" borderId="0" xfId="1161" applyFont="1" applyAlignment="1">
      <alignment horizontal="justify" vertical="center" wrapText="1"/>
    </xf>
    <xf numFmtId="4" fontId="228" fillId="0" borderId="0" xfId="1161" applyNumberFormat="1" applyFont="1" applyAlignment="1">
      <alignment horizontal="right" vertical="center"/>
    </xf>
    <xf numFmtId="0" fontId="228" fillId="0" borderId="0" xfId="1161" applyFont="1" applyAlignment="1">
      <alignment horizontal="right" vertical="center"/>
    </xf>
    <xf numFmtId="0" fontId="188" fillId="0" borderId="0" xfId="1161" applyFont="1" applyAlignment="1">
      <alignment horizontal="justify" wrapText="1"/>
    </xf>
    <xf numFmtId="0" fontId="8" fillId="0" borderId="0" xfId="1161" quotePrefix="1" applyFont="1" applyAlignment="1">
      <alignment horizontal="justify" vertical="justify" wrapText="1"/>
    </xf>
    <xf numFmtId="0" fontId="226" fillId="0" borderId="0" xfId="1161" quotePrefix="1" applyFont="1" applyAlignment="1">
      <alignment horizontal="justify" vertical="justify" wrapText="1"/>
    </xf>
    <xf numFmtId="0" fontId="8" fillId="0" borderId="0" xfId="1161" quotePrefix="1" applyFont="1" applyAlignment="1">
      <alignment vertical="top" wrapText="1"/>
    </xf>
    <xf numFmtId="0" fontId="226" fillId="0" borderId="0" xfId="1161" quotePrefix="1" applyFont="1" applyAlignment="1">
      <alignment vertical="top" wrapText="1"/>
    </xf>
    <xf numFmtId="0" fontId="226" fillId="0" borderId="0" xfId="1161" applyFont="1"/>
    <xf numFmtId="0" fontId="224" fillId="0" borderId="0" xfId="1161" applyFont="1" applyAlignment="1">
      <alignment horizontal="justify" vertical="center" wrapText="1"/>
    </xf>
    <xf numFmtId="4" fontId="224" fillId="0" borderId="0" xfId="1161" applyNumberFormat="1" applyFont="1" applyAlignment="1">
      <alignment horizontal="right" vertical="center"/>
    </xf>
    <xf numFmtId="0" fontId="224" fillId="0" borderId="0" xfId="1161" applyFont="1" applyAlignment="1">
      <alignment horizontal="right" vertical="center"/>
    </xf>
    <xf numFmtId="0" fontId="224" fillId="0" borderId="0" xfId="1161" applyFont="1" applyAlignment="1">
      <alignment horizontal="center"/>
    </xf>
    <xf numFmtId="4" fontId="224" fillId="0" borderId="0" xfId="1161" applyNumberFormat="1" applyFont="1" applyAlignment="1">
      <alignment horizontal="right"/>
    </xf>
    <xf numFmtId="0" fontId="228" fillId="0" borderId="0" xfId="1161" applyFont="1" applyAlignment="1">
      <alignment horizontal="center" vertical="top"/>
    </xf>
    <xf numFmtId="0" fontId="229" fillId="0" borderId="0" xfId="1161" applyFont="1" applyAlignment="1">
      <alignment horizontal="justify" vertical="justify" wrapText="1"/>
    </xf>
    <xf numFmtId="0" fontId="228" fillId="0" borderId="0" xfId="1161" applyFont="1" applyAlignment="1">
      <alignment horizontal="center"/>
    </xf>
    <xf numFmtId="4" fontId="228" fillId="0" borderId="0" xfId="1161" applyNumberFormat="1" applyFont="1" applyAlignment="1">
      <alignment horizontal="right"/>
    </xf>
    <xf numFmtId="4" fontId="227" fillId="0" borderId="0" xfId="2071" applyNumberFormat="1" applyFont="1" applyAlignment="1">
      <alignment horizontal="right" vertical="center"/>
    </xf>
    <xf numFmtId="0" fontId="231" fillId="0" borderId="0" xfId="2071" applyFont="1" applyAlignment="1">
      <alignment horizontal="center" vertical="top"/>
    </xf>
    <xf numFmtId="0" fontId="231" fillId="0" borderId="0" xfId="2071" applyFont="1" applyAlignment="1">
      <alignment horizontal="justify" vertical="top"/>
    </xf>
    <xf numFmtId="0" fontId="231" fillId="0" borderId="0" xfId="2071" applyFont="1" applyAlignment="1">
      <alignment horizontal="center"/>
    </xf>
    <xf numFmtId="4" fontId="231" fillId="0" borderId="0" xfId="2071" applyNumberFormat="1" applyFont="1"/>
    <xf numFmtId="4" fontId="231" fillId="0" borderId="0" xfId="2071" applyNumberFormat="1" applyFont="1" applyAlignment="1">
      <alignment horizontal="right"/>
    </xf>
    <xf numFmtId="0" fontId="231" fillId="0" borderId="0" xfId="2071" applyFont="1"/>
    <xf numFmtId="0" fontId="6" fillId="0" borderId="0" xfId="1161" quotePrefix="1" applyAlignment="1">
      <alignment horizontal="justify" vertical="top"/>
    </xf>
    <xf numFmtId="0" fontId="19" fillId="0" borderId="0" xfId="1161" applyFont="1"/>
    <xf numFmtId="0" fontId="6" fillId="0" borderId="0" xfId="1161" applyAlignment="1">
      <alignment horizontal="justify" wrapText="1"/>
    </xf>
    <xf numFmtId="0" fontId="6" fillId="0" borderId="0" xfId="1161" applyAlignment="1">
      <alignment horizontal="left"/>
    </xf>
    <xf numFmtId="4" fontId="6" fillId="0" borderId="0" xfId="1161" applyNumberFormat="1" applyAlignment="1">
      <alignment horizontal="right" vertical="center"/>
    </xf>
    <xf numFmtId="0" fontId="165" fillId="0" borderId="0" xfId="1161" applyFont="1" applyAlignment="1">
      <alignment horizontal="left"/>
    </xf>
    <xf numFmtId="0" fontId="165" fillId="0" borderId="0" xfId="1161" applyFont="1" applyAlignment="1">
      <alignment horizontal="justify" vertical="top" wrapText="1"/>
    </xf>
    <xf numFmtId="49" fontId="6" fillId="0" borderId="0" xfId="1161" applyNumberFormat="1" applyAlignment="1">
      <alignment horizontal="justify" vertical="top"/>
    </xf>
    <xf numFmtId="0" fontId="6" fillId="0" borderId="0" xfId="1161" applyAlignment="1">
      <alignment horizontal="justify" vertical="justify" wrapText="1"/>
    </xf>
    <xf numFmtId="0" fontId="165" fillId="0" borderId="0" xfId="1161" applyFont="1" applyAlignment="1">
      <alignment horizontal="justify" vertical="justify" wrapText="1"/>
    </xf>
    <xf numFmtId="0" fontId="165" fillId="0" borderId="0" xfId="1161" applyFont="1" applyAlignment="1">
      <alignment horizontal="center"/>
    </xf>
    <xf numFmtId="4" fontId="165" fillId="0" borderId="0" xfId="1161" applyNumberFormat="1" applyFont="1" applyAlignment="1">
      <alignment horizontal="right" vertical="center"/>
    </xf>
    <xf numFmtId="0" fontId="8" fillId="0" borderId="0" xfId="1161" applyFont="1" applyAlignment="1">
      <alignment horizontal="center" vertical="center"/>
    </xf>
    <xf numFmtId="0" fontId="8" fillId="0" borderId="9" xfId="1161" applyFont="1" applyBorder="1" applyAlignment="1">
      <alignment horizontal="justify" vertical="center" wrapText="1"/>
    </xf>
    <xf numFmtId="0" fontId="8" fillId="0" borderId="9" xfId="1161" applyFont="1" applyBorder="1" applyAlignment="1">
      <alignment horizontal="center" vertical="center"/>
    </xf>
    <xf numFmtId="4" fontId="8" fillId="0" borderId="9" xfId="1161" applyNumberFormat="1" applyFont="1" applyBorder="1" applyAlignment="1">
      <alignment horizontal="right" vertical="center"/>
    </xf>
    <xf numFmtId="0" fontId="8" fillId="0" borderId="9" xfId="1161" applyFont="1" applyBorder="1" applyAlignment="1">
      <alignment horizontal="right" vertical="center"/>
    </xf>
    <xf numFmtId="0" fontId="225" fillId="0" borderId="0" xfId="1161" applyFont="1" applyAlignment="1">
      <alignment horizontal="center" vertical="center"/>
    </xf>
    <xf numFmtId="0" fontId="225" fillId="0" borderId="9" xfId="1161" applyFont="1" applyBorder="1" applyAlignment="1">
      <alignment horizontal="justify" vertical="center" wrapText="1"/>
    </xf>
    <xf numFmtId="0" fontId="225" fillId="0" borderId="9" xfId="1161" applyFont="1" applyBorder="1" applyAlignment="1">
      <alignment horizontal="center" vertical="center"/>
    </xf>
    <xf numFmtId="4" fontId="225" fillId="0" borderId="9" xfId="1161" applyNumberFormat="1" applyFont="1" applyBorder="1" applyAlignment="1">
      <alignment horizontal="right" vertical="center"/>
    </xf>
    <xf numFmtId="0" fontId="225" fillId="0" borderId="9" xfId="1161" applyFont="1" applyBorder="1" applyAlignment="1">
      <alignment horizontal="right" vertical="center"/>
    </xf>
    <xf numFmtId="2" fontId="8" fillId="0" borderId="0" xfId="1161" applyNumberFormat="1" applyFont="1" applyAlignment="1">
      <alignment horizontal="right" vertical="center"/>
    </xf>
    <xf numFmtId="0" fontId="165" fillId="0" borderId="0" xfId="1161" applyFont="1" applyAlignment="1">
      <alignment horizontal="right"/>
    </xf>
    <xf numFmtId="0" fontId="233" fillId="0" borderId="0" xfId="1161" applyFont="1"/>
    <xf numFmtId="0" fontId="234" fillId="0" borderId="0" xfId="1161" applyFont="1"/>
    <xf numFmtId="0" fontId="5" fillId="0" borderId="0" xfId="1161" applyFont="1" applyAlignment="1">
      <alignment horizontal="left" vertical="top"/>
    </xf>
    <xf numFmtId="0" fontId="5" fillId="0" borderId="0" xfId="1161" applyFont="1" applyAlignment="1">
      <alignment horizontal="center"/>
    </xf>
    <xf numFmtId="2" fontId="5" fillId="0" borderId="0" xfId="1161" applyNumberFormat="1" applyFont="1" applyAlignment="1">
      <alignment horizontal="right"/>
    </xf>
    <xf numFmtId="0" fontId="212" fillId="0" borderId="0" xfId="1161" applyFont="1" applyAlignment="1">
      <alignment horizontal="left" vertical="top"/>
    </xf>
    <xf numFmtId="0" fontId="188" fillId="0" borderId="0" xfId="1161" applyFont="1" applyAlignment="1">
      <alignment horizontal="left" vertical="top"/>
    </xf>
    <xf numFmtId="0" fontId="188" fillId="0" borderId="0" xfId="1161" applyFont="1" applyAlignment="1">
      <alignment horizontal="center" wrapText="1"/>
    </xf>
    <xf numFmtId="0" fontId="188" fillId="0" borderId="0" xfId="1161" applyFont="1" applyAlignment="1">
      <alignment horizontal="left" vertical="top" wrapText="1"/>
    </xf>
    <xf numFmtId="0" fontId="5" fillId="0" borderId="0" xfId="1161" applyFont="1" applyAlignment="1">
      <alignment horizontal="center" wrapText="1"/>
    </xf>
    <xf numFmtId="0" fontId="5" fillId="0" borderId="0" xfId="1161" applyFont="1" applyAlignment="1">
      <alignment horizontal="left" vertical="top" wrapText="1"/>
    </xf>
    <xf numFmtId="0" fontId="6" fillId="0" borderId="0" xfId="1161" applyAlignment="1">
      <alignment horizontal="center" wrapText="1"/>
    </xf>
    <xf numFmtId="0" fontId="5" fillId="0" borderId="0" xfId="2072" applyFont="1" applyAlignment="1">
      <alignment horizontal="left" vertical="top" wrapText="1"/>
    </xf>
    <xf numFmtId="0" fontId="5" fillId="0" borderId="0" xfId="2073" applyFont="1" applyAlignment="1">
      <alignment horizontal="left" vertical="top" wrapText="1"/>
    </xf>
    <xf numFmtId="0" fontId="6" fillId="0" borderId="0" xfId="2072" applyAlignment="1">
      <alignment horizontal="left" vertical="top" wrapText="1"/>
    </xf>
    <xf numFmtId="49" fontId="6" fillId="0" borderId="0" xfId="1161" applyNumberFormat="1" applyAlignment="1">
      <alignment horizontal="left" vertical="top" wrapText="1" shrinkToFit="1"/>
    </xf>
    <xf numFmtId="0" fontId="6" fillId="0" borderId="20" xfId="1161" applyBorder="1" applyAlignment="1">
      <alignment horizontal="left" vertical="top" wrapText="1"/>
    </xf>
    <xf numFmtId="0" fontId="156" fillId="0" borderId="0" xfId="1469" applyFont="1" applyAlignment="1">
      <alignment horizontal="justify" vertical="top" wrapText="1"/>
    </xf>
    <xf numFmtId="0" fontId="5" fillId="0" borderId="0" xfId="1161" applyFont="1" applyAlignment="1">
      <alignment horizontal="left" vertical="top" wrapText="1"/>
    </xf>
    <xf numFmtId="0" fontId="188" fillId="0" borderId="0" xfId="1161" applyFont="1" applyAlignment="1">
      <alignment horizontal="left" vertical="top" wrapText="1"/>
    </xf>
    <xf numFmtId="0" fontId="169" fillId="0" borderId="0" xfId="1161" applyFont="1" applyAlignment="1">
      <alignment horizontal="left" vertical="top"/>
    </xf>
    <xf numFmtId="0" fontId="169" fillId="0" borderId="0" xfId="1161" applyFont="1" applyAlignment="1">
      <alignment horizontal="left" vertical="top" wrapText="1"/>
    </xf>
    <xf numFmtId="0" fontId="163" fillId="0" borderId="0" xfId="1161" applyFont="1" applyAlignment="1">
      <alignment horizontal="left" vertical="top"/>
    </xf>
    <xf numFmtId="0" fontId="163" fillId="0" borderId="0" xfId="1161" applyFont="1" applyAlignment="1">
      <alignment horizontal="center" wrapText="1"/>
    </xf>
    <xf numFmtId="2" fontId="163" fillId="0" borderId="0" xfId="1161" applyNumberFormat="1" applyFont="1" applyAlignment="1">
      <alignment horizontal="right"/>
    </xf>
    <xf numFmtId="0" fontId="163" fillId="0" borderId="0" xfId="1161" applyFont="1" applyAlignment="1">
      <alignment horizontal="left" vertical="top" wrapText="1"/>
    </xf>
    <xf numFmtId="2" fontId="146" fillId="0" borderId="4" xfId="2059" applyNumberFormat="1" applyFont="1" applyBorder="1" applyAlignment="1">
      <alignment horizontal="justify" vertical="top"/>
    </xf>
    <xf numFmtId="2" fontId="16" fillId="0" borderId="4" xfId="2059" applyNumberFormat="1" applyFont="1" applyBorder="1" applyAlignment="1">
      <alignment horizontal="left"/>
    </xf>
    <xf numFmtId="4" fontId="16" fillId="0" borderId="4" xfId="2059" applyNumberFormat="1" applyFont="1" applyBorder="1" applyAlignment="1">
      <alignment horizontal="right"/>
    </xf>
    <xf numFmtId="2" fontId="16" fillId="0" borderId="4" xfId="2059" applyNumberFormat="1" applyFont="1" applyBorder="1" applyAlignment="1">
      <alignment horizontal="right"/>
    </xf>
    <xf numFmtId="4" fontId="147" fillId="0" borderId="4" xfId="2059" applyNumberFormat="1" applyFont="1" applyBorder="1" applyAlignment="1">
      <alignment horizontal="right"/>
    </xf>
    <xf numFmtId="0" fontId="169" fillId="0" borderId="0" xfId="0" applyFont="1" applyAlignment="1">
      <alignment horizontal="left" wrapText="1"/>
    </xf>
    <xf numFmtId="0" fontId="169" fillId="0" borderId="0" xfId="0" applyFont="1" applyAlignment="1">
      <alignment horizontal="left" vertical="top" wrapText="1"/>
    </xf>
    <xf numFmtId="0" fontId="169" fillId="0" borderId="0" xfId="0" applyFont="1" applyAlignment="1">
      <alignment horizontal="left" vertical="top"/>
    </xf>
    <xf numFmtId="0" fontId="169" fillId="0" borderId="0" xfId="1198" applyFont="1" applyAlignment="1">
      <alignment horizontal="justify" vertical="justify" wrapText="1"/>
    </xf>
    <xf numFmtId="0" fontId="169" fillId="0" borderId="0" xfId="1198" applyFont="1" applyAlignment="1">
      <alignment horizontal="left" vertical="top" wrapText="1"/>
    </xf>
    <xf numFmtId="0" fontId="169" fillId="0" borderId="0" xfId="1198" applyFont="1" applyAlignment="1">
      <alignment horizontal="left" vertical="justify" wrapText="1"/>
    </xf>
    <xf numFmtId="0" fontId="169" fillId="0" borderId="0" xfId="0" applyFont="1"/>
    <xf numFmtId="0" fontId="0" fillId="0" borderId="0" xfId="0" applyBorder="1"/>
    <xf numFmtId="0" fontId="0" fillId="0" borderId="24" xfId="0" applyBorder="1"/>
    <xf numFmtId="0" fontId="169" fillId="0" borderId="9" xfId="1198" applyFont="1" applyBorder="1" applyAlignment="1">
      <alignment horizontal="left" vertical="justify" wrapText="1"/>
    </xf>
    <xf numFmtId="0" fontId="0" fillId="0" borderId="9" xfId="0" applyBorder="1"/>
    <xf numFmtId="4" fontId="146" fillId="0" borderId="9" xfId="2059" applyNumberFormat="1" applyFont="1" applyBorder="1" applyAlignment="1">
      <alignment horizontal="right"/>
    </xf>
    <xf numFmtId="4" fontId="146" fillId="0" borderId="9" xfId="2059" applyNumberFormat="1" applyFont="1" applyBorder="1"/>
    <xf numFmtId="4" fontId="169" fillId="0" borderId="9" xfId="0" applyNumberFormat="1" applyFont="1" applyBorder="1"/>
    <xf numFmtId="4" fontId="147" fillId="0" borderId="0" xfId="0" applyNumberFormat="1" applyFont="1"/>
    <xf numFmtId="2" fontId="169" fillId="90" borderId="9" xfId="2059" applyNumberFormat="1" applyFont="1" applyFill="1" applyBorder="1" applyAlignment="1">
      <alignment horizontal="justify" vertical="top"/>
    </xf>
    <xf numFmtId="2" fontId="37" fillId="90" borderId="9" xfId="2059" applyNumberFormat="1" applyFont="1" applyFill="1" applyBorder="1" applyAlignment="1">
      <alignment horizontal="left"/>
    </xf>
    <xf numFmtId="4" fontId="37" fillId="90" borderId="9" xfId="2059" applyNumberFormat="1" applyFont="1" applyFill="1" applyBorder="1" applyAlignment="1">
      <alignment horizontal="right"/>
    </xf>
    <xf numFmtId="2" fontId="37" fillId="90" borderId="9" xfId="2059" applyNumberFormat="1" applyFont="1" applyFill="1" applyBorder="1" applyAlignment="1">
      <alignment horizontal="right"/>
    </xf>
    <xf numFmtId="43" fontId="147" fillId="0" borderId="0" xfId="0" applyNumberFormat="1" applyFont="1"/>
    <xf numFmtId="0" fontId="169" fillId="0" borderId="0" xfId="0" applyFont="1" applyAlignment="1">
      <alignment vertical="center"/>
    </xf>
    <xf numFmtId="4" fontId="169" fillId="0" borderId="9" xfId="0" applyNumberFormat="1" applyFont="1" applyBorder="1" applyAlignment="1">
      <alignment vertical="center"/>
    </xf>
    <xf numFmtId="0" fontId="169" fillId="0" borderId="0" xfId="1161" applyFont="1" applyAlignment="1">
      <alignment horizontal="left" vertical="top" wrapText="1"/>
    </xf>
    <xf numFmtId="0" fontId="5" fillId="0" borderId="0" xfId="1161" applyFont="1" applyAlignment="1">
      <alignment horizontal="left" vertical="top" wrapText="1"/>
    </xf>
    <xf numFmtId="0" fontId="188" fillId="0" borderId="0" xfId="1161" applyFont="1" applyAlignment="1">
      <alignment horizontal="left" vertical="top" wrapText="1"/>
    </xf>
    <xf numFmtId="0" fontId="6" fillId="0" borderId="0" xfId="1161" applyFont="1" applyAlignment="1">
      <alignment horizontal="left" vertical="top" wrapText="1"/>
    </xf>
    <xf numFmtId="14" fontId="6" fillId="0" borderId="0" xfId="1161" applyNumberFormat="1" applyFont="1" applyAlignment="1">
      <alignment horizontal="left" vertical="top" wrapText="1"/>
    </xf>
    <xf numFmtId="0" fontId="6" fillId="0" borderId="0" xfId="2074" applyFont="1" applyAlignment="1">
      <alignment horizontal="right" vertical="top"/>
    </xf>
    <xf numFmtId="0" fontId="6" fillId="0" borderId="0" xfId="2074" applyFont="1" applyAlignment="1">
      <alignment vertical="top" wrapText="1"/>
    </xf>
    <xf numFmtId="4" fontId="6" fillId="0" borderId="0" xfId="2074" applyNumberFormat="1" applyFont="1" applyAlignment="1">
      <alignment horizontal="center" vertical="center"/>
    </xf>
    <xf numFmtId="0" fontId="6" fillId="0" borderId="0" xfId="2074" applyFont="1" applyAlignment="1">
      <alignment vertical="top"/>
    </xf>
    <xf numFmtId="0" fontId="5" fillId="0" borderId="0" xfId="2074" applyFont="1"/>
    <xf numFmtId="0" fontId="190" fillId="0" borderId="0" xfId="2074" applyFont="1" applyAlignment="1">
      <alignment wrapText="1"/>
    </xf>
    <xf numFmtId="0" fontId="163" fillId="0" borderId="0" xfId="2074" applyFont="1" applyAlignment="1">
      <alignment horizontal="justify"/>
    </xf>
    <xf numFmtId="0" fontId="163" fillId="0" borderId="0" xfId="2074" applyFont="1" applyAlignment="1">
      <alignment horizontal="center"/>
    </xf>
    <xf numFmtId="0" fontId="192" fillId="0" borderId="0" xfId="2074" applyFont="1" applyAlignment="1">
      <alignment horizontal="justify"/>
    </xf>
    <xf numFmtId="0" fontId="163" fillId="0" borderId="0" xfId="2074" applyFont="1" applyAlignment="1">
      <alignment horizontal="center" wrapText="1"/>
    </xf>
    <xf numFmtId="4" fontId="241" fillId="0" borderId="0" xfId="2074" applyNumberFormat="1" applyFont="1" applyAlignment="1">
      <alignment vertical="top" wrapText="1"/>
    </xf>
    <xf numFmtId="4" fontId="239" fillId="0" borderId="0" xfId="2065" applyNumberFormat="1" applyFont="1" applyAlignment="1">
      <alignment horizontal="left" vertical="top" wrapText="1"/>
    </xf>
    <xf numFmtId="4" fontId="239" fillId="0" borderId="0" xfId="2065" applyNumberFormat="1" applyFont="1" applyAlignment="1">
      <alignment vertical="top" wrapText="1"/>
    </xf>
    <xf numFmtId="4" fontId="227" fillId="0" borderId="0" xfId="2065" applyNumberFormat="1" applyFont="1" applyAlignment="1">
      <alignment vertical="top" wrapText="1"/>
    </xf>
    <xf numFmtId="4" fontId="227" fillId="0" borderId="0" xfId="2074" applyNumberFormat="1" applyFont="1" applyAlignment="1">
      <alignment vertical="top" wrapText="1"/>
    </xf>
    <xf numFmtId="4" fontId="239" fillId="92" borderId="0" xfId="2076" applyNumberFormat="1" applyFont="1" applyFill="1" applyAlignment="1">
      <alignment horizontal="left" vertical="top" wrapText="1"/>
    </xf>
    <xf numFmtId="4" fontId="239" fillId="92" borderId="0" xfId="2076" applyNumberFormat="1" applyFont="1" applyFill="1" applyAlignment="1">
      <alignment vertical="top" wrapText="1"/>
    </xf>
    <xf numFmtId="4" fontId="239" fillId="0" borderId="0" xfId="2074" applyNumberFormat="1" applyFont="1" applyAlignment="1">
      <alignment vertical="top" wrapText="1"/>
    </xf>
    <xf numFmtId="4" fontId="239" fillId="0" borderId="0" xfId="2076" applyNumberFormat="1" applyFont="1" applyAlignment="1">
      <alignment horizontal="left" vertical="top" wrapText="1"/>
    </xf>
    <xf numFmtId="4" fontId="227" fillId="0" borderId="0" xfId="2076" applyNumberFormat="1" applyFont="1" applyAlignment="1">
      <alignment vertical="top" wrapText="1"/>
    </xf>
    <xf numFmtId="4" fontId="239" fillId="0" borderId="0" xfId="2076" applyNumberFormat="1" applyFont="1" applyAlignment="1">
      <alignment vertical="top" wrapText="1"/>
    </xf>
    <xf numFmtId="0" fontId="239" fillId="0" borderId="0" xfId="2074" applyFont="1" applyAlignment="1">
      <alignment horizontal="left" vertical="center" wrapText="1"/>
    </xf>
    <xf numFmtId="0" fontId="242" fillId="0" borderId="0" xfId="2074" applyFont="1" applyAlignment="1">
      <alignment horizontal="left" vertical="center" wrapText="1"/>
    </xf>
    <xf numFmtId="4" fontId="240" fillId="0" borderId="0" xfId="2065" applyNumberFormat="1" applyFont="1" applyAlignment="1">
      <alignment vertical="top" wrapText="1"/>
    </xf>
    <xf numFmtId="4" fontId="227" fillId="92" borderId="0" xfId="2065" applyNumberFormat="1" applyFont="1" applyFill="1" applyAlignment="1">
      <alignment vertical="top" wrapText="1"/>
    </xf>
    <xf numFmtId="4" fontId="243" fillId="92" borderId="0" xfId="2076" applyNumberFormat="1" applyFont="1" applyFill="1" applyAlignment="1">
      <alignment vertical="top" wrapText="1"/>
    </xf>
    <xf numFmtId="49" fontId="21" fillId="0" borderId="0" xfId="2077" applyNumberFormat="1" applyFont="1" applyAlignment="1">
      <alignment horizontal="right" vertical="top"/>
    </xf>
    <xf numFmtId="0" fontId="21" fillId="0" borderId="0" xfId="2078" applyFont="1" applyAlignment="1">
      <alignment horizontal="left" vertical="top" wrapText="1"/>
    </xf>
    <xf numFmtId="0" fontId="21" fillId="0" borderId="0" xfId="2079" applyFont="1" applyAlignment="1">
      <alignment horizontal="center"/>
    </xf>
    <xf numFmtId="4" fontId="21" fillId="0" borderId="0" xfId="2078" applyNumberFormat="1" applyFont="1" applyAlignment="1" applyProtection="1">
      <alignment horizontal="right" wrapText="1"/>
      <protection locked="0"/>
    </xf>
    <xf numFmtId="4" fontId="21" fillId="0" borderId="0" xfId="2078" applyNumberFormat="1" applyFont="1" applyAlignment="1">
      <alignment horizontal="right" wrapText="1"/>
    </xf>
    <xf numFmtId="0" fontId="21" fillId="0" borderId="0" xfId="2078" applyFont="1" applyAlignment="1">
      <alignment horizontal="right" vertical="top"/>
    </xf>
    <xf numFmtId="0" fontId="21" fillId="0" borderId="0" xfId="2078" applyFont="1" applyAlignment="1">
      <alignment horizontal="justify" vertical="top" wrapText="1"/>
    </xf>
    <xf numFmtId="0" fontId="21" fillId="0" borderId="0" xfId="2078" applyFont="1" applyAlignment="1">
      <alignment horizontal="center"/>
    </xf>
    <xf numFmtId="4" fontId="21" fillId="0" borderId="0" xfId="2078" applyNumberFormat="1" applyFont="1" applyAlignment="1">
      <alignment horizontal="right"/>
    </xf>
    <xf numFmtId="4" fontId="21" fillId="0" borderId="0" xfId="2078" applyNumberFormat="1" applyFont="1" applyAlignment="1" applyProtection="1">
      <alignment horizontal="right"/>
      <protection locked="0"/>
    </xf>
    <xf numFmtId="4" fontId="227" fillId="0" borderId="0" xfId="2076" quotePrefix="1" applyNumberFormat="1" applyFont="1" applyAlignment="1">
      <alignment vertical="top" wrapText="1"/>
    </xf>
    <xf numFmtId="0" fontId="5" fillId="0" borderId="0" xfId="2078" applyFont="1" applyAlignment="1">
      <alignment horizontal="right" vertical="top"/>
    </xf>
    <xf numFmtId="0" fontId="5" fillId="0" borderId="0" xfId="2078" applyFont="1" applyAlignment="1">
      <alignment horizontal="left" vertical="top" wrapText="1"/>
    </xf>
    <xf numFmtId="0" fontId="5" fillId="0" borderId="0" xfId="2078" applyFont="1" applyAlignment="1">
      <alignment horizontal="center"/>
    </xf>
    <xf numFmtId="4" fontId="5" fillId="0" borderId="0" xfId="2078" applyNumberFormat="1" applyFont="1" applyAlignment="1" applyProtection="1">
      <alignment horizontal="right"/>
      <protection locked="0"/>
    </xf>
    <xf numFmtId="4" fontId="5" fillId="0" borderId="0" xfId="2078" applyNumberFormat="1" applyFont="1" applyAlignment="1">
      <alignment horizontal="right" wrapText="1"/>
    </xf>
    <xf numFmtId="0" fontId="244" fillId="0" borderId="0" xfId="2078" applyFont="1" applyAlignment="1">
      <alignment horizontal="right" vertical="top"/>
    </xf>
    <xf numFmtId="0" fontId="244" fillId="0" borderId="0" xfId="2078" applyFont="1" applyAlignment="1">
      <alignment horizontal="justify" vertical="top" wrapText="1"/>
    </xf>
    <xf numFmtId="0" fontId="244" fillId="0" borderId="0" xfId="2078" applyFont="1" applyAlignment="1">
      <alignment horizontal="center"/>
    </xf>
    <xf numFmtId="4" fontId="30" fillId="0" borderId="0" xfId="2078" applyNumberFormat="1" applyFont="1" applyAlignment="1" applyProtection="1">
      <alignment horizontal="right"/>
      <protection locked="0"/>
    </xf>
    <xf numFmtId="4" fontId="30" fillId="0" borderId="0" xfId="2078" applyNumberFormat="1" applyFont="1" applyAlignment="1">
      <alignment horizontal="right"/>
    </xf>
    <xf numFmtId="4" fontId="241" fillId="0" borderId="0" xfId="2074" applyNumberFormat="1" applyFont="1" applyAlignment="1">
      <alignment horizontal="left" wrapText="1"/>
    </xf>
    <xf numFmtId="4" fontId="241" fillId="0" borderId="0" xfId="2074" applyNumberFormat="1" applyFont="1" applyAlignment="1">
      <alignment wrapText="1"/>
    </xf>
    <xf numFmtId="0" fontId="5" fillId="0" borderId="0" xfId="2082" applyFont="1"/>
    <xf numFmtId="0" fontId="188" fillId="0" borderId="0" xfId="2082" applyFont="1"/>
    <xf numFmtId="0" fontId="246" fillId="0" borderId="0" xfId="2083"/>
    <xf numFmtId="49" fontId="188" fillId="0" borderId="0" xfId="2082" applyNumberFormat="1" applyFont="1"/>
    <xf numFmtId="0" fontId="245" fillId="0" borderId="0" xfId="2082"/>
    <xf numFmtId="0" fontId="248" fillId="0" borderId="0" xfId="2082" applyFont="1"/>
    <xf numFmtId="0" fontId="249" fillId="0" borderId="0" xfId="2082" applyFont="1" applyAlignment="1">
      <alignment horizontal="center" vertical="center" wrapText="1"/>
    </xf>
    <xf numFmtId="0" fontId="21" fillId="0" borderId="16" xfId="1323" applyFont="1" applyBorder="1" applyAlignment="1">
      <alignment vertical="top" wrapText="1"/>
    </xf>
    <xf numFmtId="0" fontId="5" fillId="0" borderId="16" xfId="1323" applyFont="1" applyBorder="1" applyAlignment="1">
      <alignment vertical="top" wrapText="1"/>
    </xf>
    <xf numFmtId="0" fontId="21" fillId="0" borderId="16" xfId="2084" applyFont="1" applyBorder="1" applyAlignment="1">
      <alignment vertical="top" wrapText="1"/>
    </xf>
    <xf numFmtId="0" fontId="21" fillId="0" borderId="16" xfId="2085" applyFont="1" applyBorder="1" applyAlignment="1">
      <alignment horizontal="left" vertical="top" wrapText="1"/>
    </xf>
    <xf numFmtId="209" fontId="21" fillId="0" borderId="16" xfId="2086" applyNumberFormat="1" applyFont="1" applyBorder="1" applyAlignment="1">
      <alignment horizontal="left" wrapText="1"/>
    </xf>
    <xf numFmtId="4" fontId="251" fillId="0" borderId="0" xfId="2083" applyNumberFormat="1" applyFont="1" applyAlignment="1">
      <alignment horizontal="right"/>
    </xf>
    <xf numFmtId="0" fontId="44" fillId="0" borderId="0" xfId="2082" applyFont="1" applyAlignment="1">
      <alignment horizontal="left" vertical="center"/>
    </xf>
    <xf numFmtId="0" fontId="5" fillId="0" borderId="16" xfId="2087" applyFont="1" applyBorder="1" applyAlignment="1">
      <alignment vertical="top" wrapText="1"/>
    </xf>
    <xf numFmtId="0" fontId="5" fillId="0" borderId="34" xfId="2087" applyFont="1" applyBorder="1" applyAlignment="1">
      <alignment vertical="top" wrapText="1"/>
    </xf>
    <xf numFmtId="0" fontId="257" fillId="0" borderId="0" xfId="2082" applyFont="1" applyAlignment="1">
      <alignment horizontal="center" vertical="center" wrapText="1"/>
    </xf>
    <xf numFmtId="0" fontId="5" fillId="0" borderId="16" xfId="2082" applyFont="1" applyBorder="1" applyAlignment="1">
      <alignment horizontal="left" vertical="top" wrapText="1"/>
    </xf>
    <xf numFmtId="209" fontId="253" fillId="0" borderId="16" xfId="2085" applyNumberFormat="1" applyFont="1" applyBorder="1" applyAlignment="1">
      <alignment horizontal="center" vertical="top" wrapText="1"/>
    </xf>
    <xf numFmtId="0" fontId="262" fillId="0" borderId="0" xfId="2083" applyFont="1"/>
    <xf numFmtId="0" fontId="5" fillId="0" borderId="0" xfId="0" applyFont="1" applyAlignment="1">
      <alignment horizontal="left" vertical="top"/>
    </xf>
    <xf numFmtId="0" fontId="0" fillId="0" borderId="0" xfId="0" applyAlignment="1">
      <alignment horizontal="left" vertical="top"/>
    </xf>
    <xf numFmtId="0" fontId="5" fillId="0" borderId="0" xfId="0" applyFont="1" applyAlignment="1">
      <alignment horizontal="center"/>
    </xf>
    <xf numFmtId="0" fontId="201" fillId="0" borderId="0" xfId="0" applyFont="1" applyAlignment="1">
      <alignment horizontal="left" vertical="top" wrapText="1"/>
    </xf>
    <xf numFmtId="0" fontId="6" fillId="0" borderId="0" xfId="0" applyFont="1" applyAlignment="1">
      <alignment horizontal="center" wrapText="1"/>
    </xf>
    <xf numFmtId="0" fontId="7" fillId="0" borderId="0" xfId="0" applyFont="1" applyAlignment="1">
      <alignment horizontal="left" vertical="top" wrapText="1"/>
    </xf>
    <xf numFmtId="0" fontId="263" fillId="0" borderId="0" xfId="0" applyFont="1" applyAlignment="1">
      <alignment horizontal="left" vertical="top" wrapText="1"/>
    </xf>
    <xf numFmtId="0" fontId="6" fillId="0" borderId="0" xfId="0" applyFont="1" applyAlignment="1">
      <alignment horizontal="left" vertical="top" wrapText="1"/>
    </xf>
    <xf numFmtId="0" fontId="263" fillId="0" borderId="0" xfId="0" applyFont="1" applyAlignment="1">
      <alignment horizontal="justify" vertical="top"/>
    </xf>
    <xf numFmtId="0" fontId="6" fillId="0" borderId="0" xfId="0" applyFont="1" applyAlignment="1">
      <alignment horizontal="justify" vertical="top"/>
    </xf>
    <xf numFmtId="0" fontId="5" fillId="0" borderId="0" xfId="0" applyFont="1" applyAlignment="1">
      <alignment horizontal="left" wrapText="1"/>
    </xf>
    <xf numFmtId="0" fontId="5" fillId="0" borderId="0" xfId="0" applyFont="1" applyAlignment="1">
      <alignment horizontal="justify" vertical="top"/>
    </xf>
    <xf numFmtId="0" fontId="5" fillId="0" borderId="0" xfId="0" applyFont="1" applyAlignment="1">
      <alignment horizontal="center" wrapText="1"/>
    </xf>
    <xf numFmtId="0" fontId="5" fillId="0" borderId="0" xfId="0" applyFont="1" applyAlignment="1">
      <alignment horizontal="right"/>
    </xf>
    <xf numFmtId="0" fontId="263" fillId="0" borderId="0" xfId="0" applyFont="1" applyAlignment="1">
      <alignment horizontal="left"/>
    </xf>
    <xf numFmtId="0" fontId="5" fillId="0" borderId="0" xfId="0" applyFont="1" applyAlignment="1">
      <alignment horizontal="justify"/>
    </xf>
    <xf numFmtId="0" fontId="5" fillId="0" borderId="0" xfId="0" applyFont="1" applyAlignment="1">
      <alignment vertical="center"/>
    </xf>
    <xf numFmtId="0" fontId="5" fillId="0" borderId="0" xfId="0" applyFont="1" applyAlignment="1">
      <alignment vertical="center" wrapText="1"/>
    </xf>
    <xf numFmtId="0" fontId="6" fillId="0" borderId="0" xfId="0" applyFont="1" applyAlignment="1">
      <alignment horizontal="left" wrapText="1"/>
    </xf>
    <xf numFmtId="0" fontId="263" fillId="0" borderId="0" xfId="0" applyFont="1" applyAlignment="1">
      <alignment horizontal="left" wrapText="1"/>
    </xf>
    <xf numFmtId="0" fontId="237" fillId="0" borderId="0" xfId="0" applyFont="1" applyAlignment="1">
      <alignment horizontal="justify" vertical="top"/>
    </xf>
    <xf numFmtId="0" fontId="0" fillId="0" borderId="0" xfId="0" applyAlignment="1">
      <alignment horizontal="justify" vertical="top"/>
    </xf>
    <xf numFmtId="0" fontId="188" fillId="0" borderId="0" xfId="0" applyFont="1"/>
    <xf numFmtId="0" fontId="5" fillId="0" borderId="0" xfId="0" applyFont="1" applyAlignment="1">
      <alignment wrapText="1"/>
    </xf>
    <xf numFmtId="0" fontId="201" fillId="0" borderId="32" xfId="0" applyFont="1" applyBorder="1" applyAlignment="1">
      <alignment horizontal="left" vertical="top" wrapText="1"/>
    </xf>
    <xf numFmtId="0" fontId="201" fillId="0" borderId="8" xfId="0" applyFont="1" applyBorder="1" applyAlignment="1">
      <alignment horizontal="left" vertical="top" wrapText="1"/>
    </xf>
    <xf numFmtId="0" fontId="201" fillId="0" borderId="8" xfId="0" applyFont="1" applyBorder="1" applyAlignment="1">
      <alignment horizontal="center" wrapText="1"/>
    </xf>
    <xf numFmtId="0" fontId="17" fillId="0" borderId="0" xfId="0" applyFont="1" applyAlignment="1">
      <alignment horizontal="left" vertical="top" wrapText="1"/>
    </xf>
    <xf numFmtId="0" fontId="7" fillId="0" borderId="0" xfId="0" applyFont="1" applyAlignment="1">
      <alignment horizontal="center" wrapText="1"/>
    </xf>
    <xf numFmtId="0" fontId="188" fillId="0" borderId="0" xfId="0" applyFont="1" applyAlignment="1">
      <alignment horizontal="left" vertical="top" wrapText="1"/>
    </xf>
    <xf numFmtId="0" fontId="6" fillId="0" borderId="0" xfId="0" applyFont="1" applyAlignment="1">
      <alignment wrapText="1"/>
    </xf>
    <xf numFmtId="49" fontId="6" fillId="0" borderId="0" xfId="0" applyNumberFormat="1" applyFont="1" applyAlignment="1">
      <alignment wrapText="1"/>
    </xf>
    <xf numFmtId="0" fontId="7" fillId="0" borderId="0" xfId="0" applyFont="1" applyAlignment="1">
      <alignment wrapText="1"/>
    </xf>
    <xf numFmtId="0" fontId="5" fillId="0" borderId="0" xfId="0" applyFont="1" applyAlignment="1">
      <alignment horizontal="justify" vertical="justify" wrapText="1"/>
    </xf>
    <xf numFmtId="0" fontId="6" fillId="0" borderId="0" xfId="0" applyFont="1" applyAlignment="1">
      <alignment horizontal="justify" vertical="justify" wrapText="1"/>
    </xf>
    <xf numFmtId="0" fontId="6" fillId="0" borderId="0" xfId="0" applyFont="1" applyAlignment="1">
      <alignment horizontal="left" vertical="justify" wrapText="1"/>
    </xf>
    <xf numFmtId="0" fontId="49" fillId="0" borderId="0" xfId="0" applyFont="1" applyAlignment="1">
      <alignment vertical="center" wrapText="1"/>
    </xf>
    <xf numFmtId="0" fontId="6" fillId="0" borderId="0" xfId="0" applyFont="1" applyAlignment="1">
      <alignment horizontal="left" vertical="center"/>
    </xf>
    <xf numFmtId="0" fontId="0" fillId="0" borderId="0" xfId="0" applyAlignment="1">
      <alignment wrapText="1"/>
    </xf>
    <xf numFmtId="0" fontId="201" fillId="0" borderId="8" xfId="0" applyFont="1" applyBorder="1" applyAlignment="1">
      <alignment horizontal="left" vertical="top"/>
    </xf>
    <xf numFmtId="0" fontId="19" fillId="0" borderId="8" xfId="0" applyFont="1" applyBorder="1" applyAlignment="1">
      <alignment horizontal="center" wrapText="1"/>
    </xf>
    <xf numFmtId="0" fontId="0" fillId="0" borderId="0" xfId="0" applyAlignment="1">
      <alignment horizontal="center"/>
    </xf>
    <xf numFmtId="0" fontId="201" fillId="0" borderId="0" xfId="0" applyFont="1" applyAlignment="1">
      <alignment horizontal="left" vertical="top"/>
    </xf>
    <xf numFmtId="0" fontId="6" fillId="0" borderId="29" xfId="0" applyFont="1" applyBorder="1" applyAlignment="1">
      <alignment horizontal="left" vertical="top" wrapText="1"/>
    </xf>
    <xf numFmtId="0" fontId="19" fillId="0" borderId="8" xfId="0" applyFont="1" applyBorder="1" applyAlignment="1">
      <alignment horizontal="left" vertical="top" wrapText="1"/>
    </xf>
    <xf numFmtId="0" fontId="19" fillId="0" borderId="0" xfId="0" applyFont="1" applyAlignment="1">
      <alignment horizontal="center" wrapText="1"/>
    </xf>
    <xf numFmtId="0" fontId="5" fillId="0" borderId="0" xfId="0" applyFont="1" applyAlignment="1">
      <alignment horizontal="left" vertical="top" wrapText="1"/>
    </xf>
    <xf numFmtId="0" fontId="19" fillId="0" borderId="0" xfId="0" applyFont="1" applyBorder="1" applyAlignment="1">
      <alignment horizontal="left" vertical="top" wrapText="1"/>
    </xf>
    <xf numFmtId="2" fontId="147" fillId="0" borderId="0" xfId="2059" applyNumberFormat="1" applyFont="1"/>
    <xf numFmtId="2" fontId="155" fillId="0" borderId="0" xfId="0" applyNumberFormat="1" applyFont="1"/>
    <xf numFmtId="0" fontId="5" fillId="0" borderId="0" xfId="0" applyFont="1" applyAlignment="1">
      <alignment horizontal="left" vertical="top" wrapText="1"/>
    </xf>
    <xf numFmtId="0" fontId="5" fillId="0" borderId="0" xfId="1161" applyFont="1" applyBorder="1" applyAlignment="1">
      <alignment horizontal="left" vertical="top"/>
    </xf>
    <xf numFmtId="0" fontId="5" fillId="0" borderId="0" xfId="1161" applyFont="1" applyBorder="1" applyAlignment="1">
      <alignment horizontal="left" vertical="top" wrapText="1"/>
    </xf>
    <xf numFmtId="0" fontId="6" fillId="0" borderId="0" xfId="0" applyFont="1" applyBorder="1" applyAlignment="1">
      <alignment horizontal="right" vertical="top"/>
    </xf>
    <xf numFmtId="0" fontId="6" fillId="0" borderId="0" xfId="0" applyFont="1" applyBorder="1" applyAlignment="1">
      <alignment vertical="top" wrapText="1"/>
    </xf>
    <xf numFmtId="4" fontId="6" fillId="0" borderId="0" xfId="0" applyNumberFormat="1" applyFont="1" applyBorder="1" applyAlignment="1">
      <alignment horizontal="center" vertical="center"/>
    </xf>
    <xf numFmtId="0" fontId="44" fillId="0" borderId="0" xfId="1198" applyFont="1" applyBorder="1"/>
    <xf numFmtId="0" fontId="44" fillId="0" borderId="0" xfId="1223" applyFont="1" applyBorder="1"/>
    <xf numFmtId="0" fontId="5" fillId="0" borderId="0" xfId="1161" applyFont="1" applyBorder="1" applyAlignment="1">
      <alignment horizontal="center"/>
    </xf>
    <xf numFmtId="0" fontId="236" fillId="0" borderId="0" xfId="0" applyFont="1" applyAlignment="1">
      <alignment horizontal="left" vertical="top" wrapText="1"/>
    </xf>
    <xf numFmtId="0" fontId="21" fillId="0" borderId="16" xfId="0" applyFont="1" applyBorder="1" applyAlignment="1">
      <alignment vertical="top" wrapText="1"/>
    </xf>
    <xf numFmtId="0" fontId="21" fillId="0" borderId="16" xfId="0" applyFont="1" applyBorder="1" applyAlignment="1">
      <alignment horizontal="left" vertical="top" wrapText="1"/>
    </xf>
    <xf numFmtId="2" fontId="21" fillId="0" borderId="16" xfId="0" applyNumberFormat="1" applyFont="1" applyBorder="1" applyAlignment="1">
      <alignment horizontal="justify" vertical="top" wrapText="1"/>
    </xf>
    <xf numFmtId="0" fontId="21" fillId="0" borderId="16" xfId="0" applyFont="1" applyBorder="1" applyAlignment="1">
      <alignment horizontal="justify" vertical="top" wrapText="1"/>
    </xf>
    <xf numFmtId="0" fontId="250" fillId="90" borderId="16" xfId="0" applyFont="1" applyFill="1" applyBorder="1" applyAlignment="1">
      <alignment horizontal="center"/>
    </xf>
    <xf numFmtId="0" fontId="250" fillId="90" borderId="16" xfId="0" applyFont="1" applyFill="1" applyBorder="1"/>
    <xf numFmtId="0" fontId="255" fillId="0" borderId="30" xfId="0" applyFont="1" applyBorder="1" applyAlignment="1">
      <alignment horizontal="center"/>
    </xf>
    <xf numFmtId="0" fontId="0" fillId="0" borderId="31" xfId="0" applyBorder="1"/>
    <xf numFmtId="0" fontId="0" fillId="0" borderId="16" xfId="0" applyBorder="1"/>
    <xf numFmtId="0" fontId="255" fillId="0" borderId="16" xfId="0" applyFont="1" applyBorder="1" applyAlignment="1">
      <alignment horizontal="center"/>
    </xf>
    <xf numFmtId="0" fontId="254" fillId="97" borderId="0" xfId="0" applyFont="1" applyFill="1" applyAlignment="1">
      <alignment horizontal="center" vertical="center" wrapText="1"/>
    </xf>
    <xf numFmtId="0" fontId="253" fillId="97" borderId="0" xfId="0" applyFont="1" applyFill="1" applyAlignment="1">
      <alignment horizontal="left" vertical="center" wrapText="1"/>
    </xf>
    <xf numFmtId="4" fontId="246" fillId="0" borderId="0" xfId="0" applyNumberFormat="1" applyFont="1" applyAlignment="1">
      <alignment horizontal="right"/>
    </xf>
    <xf numFmtId="0" fontId="259" fillId="94" borderId="16" xfId="0" applyFont="1" applyFill="1" applyBorder="1" applyAlignment="1">
      <alignment horizontal="center"/>
    </xf>
    <xf numFmtId="0" fontId="259" fillId="94" borderId="16" xfId="0" applyFont="1" applyFill="1" applyBorder="1"/>
    <xf numFmtId="17" fontId="250" fillId="0" borderId="16" xfId="0" applyNumberFormat="1" applyFont="1" applyBorder="1" applyAlignment="1">
      <alignment horizontal="center" vertical="top"/>
    </xf>
    <xf numFmtId="0" fontId="0" fillId="0" borderId="16" xfId="0" applyBorder="1" applyAlignment="1">
      <alignment wrapText="1"/>
    </xf>
    <xf numFmtId="0" fontId="0" fillId="0" borderId="16" xfId="0" applyBorder="1" applyAlignment="1">
      <alignment horizontal="left"/>
    </xf>
    <xf numFmtId="0" fontId="0" fillId="0" borderId="16" xfId="0" applyBorder="1" applyAlignment="1">
      <alignment horizontal="left" wrapText="1"/>
    </xf>
    <xf numFmtId="0" fontId="14" fillId="0" borderId="0" xfId="0" applyFont="1" applyAlignment="1">
      <alignment vertical="top" wrapText="1"/>
    </xf>
    <xf numFmtId="0" fontId="5" fillId="0" borderId="16" xfId="0" applyFont="1" applyBorder="1" applyAlignment="1">
      <alignment wrapText="1"/>
    </xf>
    <xf numFmtId="0" fontId="30" fillId="0" borderId="16" xfId="0" applyFont="1" applyBorder="1" applyAlignment="1" applyProtection="1">
      <alignment vertical="top" wrapText="1"/>
      <protection locked="0"/>
    </xf>
    <xf numFmtId="0" fontId="30" fillId="0" borderId="17" xfId="0" applyFont="1" applyBorder="1" applyAlignment="1" applyProtection="1">
      <alignment vertical="top" wrapText="1"/>
      <protection locked="0"/>
    </xf>
    <xf numFmtId="2" fontId="21" fillId="0" borderId="4" xfId="0" applyNumberFormat="1" applyFont="1" applyBorder="1" applyAlignment="1">
      <alignment horizontal="justify" vertical="top" wrapText="1"/>
    </xf>
    <xf numFmtId="0" fontId="0" fillId="0" borderId="34" xfId="0" applyBorder="1"/>
    <xf numFmtId="0" fontId="250" fillId="0" borderId="16" xfId="0" applyFont="1" applyBorder="1" applyAlignment="1">
      <alignment horizontal="center" vertical="top"/>
    </xf>
    <xf numFmtId="0" fontId="7" fillId="97" borderId="0" xfId="0" applyFont="1" applyFill="1" applyAlignment="1">
      <alignment horizontal="left" vertical="center" wrapText="1"/>
    </xf>
    <xf numFmtId="0" fontId="7" fillId="0" borderId="0" xfId="1161" applyFont="1" applyAlignment="1">
      <alignment horizontal="left" vertical="top" wrapText="1"/>
    </xf>
    <xf numFmtId="0" fontId="6" fillId="0" borderId="0" xfId="1161" applyAlignment="1">
      <alignment horizontal="left" vertical="top" wrapText="1"/>
    </xf>
    <xf numFmtId="2" fontId="16" fillId="0" borderId="0" xfId="2059" applyNumberFormat="1" applyFont="1" applyBorder="1" applyAlignment="1">
      <alignment horizontal="justify" vertical="top"/>
    </xf>
    <xf numFmtId="0" fontId="0" fillId="0" borderId="20" xfId="0" applyBorder="1"/>
    <xf numFmtId="2" fontId="16" fillId="0" borderId="36" xfId="2059" applyNumberFormat="1" applyFont="1" applyBorder="1" applyAlignment="1">
      <alignment horizontal="justify" vertical="top"/>
    </xf>
    <xf numFmtId="2" fontId="16" fillId="0" borderId="20" xfId="2059" applyNumberFormat="1" applyFont="1" applyBorder="1" applyAlignment="1">
      <alignment horizontal="justify" vertical="top"/>
    </xf>
    <xf numFmtId="2" fontId="16" fillId="0" borderId="30" xfId="2059" applyNumberFormat="1" applyFont="1" applyBorder="1" applyAlignment="1">
      <alignment horizontal="justify" vertical="top"/>
    </xf>
    <xf numFmtId="2" fontId="265" fillId="0" borderId="37" xfId="2059" applyNumberFormat="1" applyFont="1" applyBorder="1" applyAlignment="1">
      <alignment horizontal="justify" vertical="top"/>
    </xf>
    <xf numFmtId="0" fontId="7" fillId="0" borderId="9" xfId="1161" applyFont="1" applyBorder="1" applyAlignment="1">
      <alignment horizontal="left" vertical="top" wrapText="1"/>
    </xf>
    <xf numFmtId="4" fontId="7" fillId="0" borderId="9" xfId="1161" applyNumberFormat="1" applyFont="1" applyBorder="1" applyAlignment="1">
      <alignment horizontal="left" vertical="top" wrapText="1"/>
    </xf>
    <xf numFmtId="4" fontId="7" fillId="0" borderId="31" xfId="1161" applyNumberFormat="1" applyFont="1" applyBorder="1" applyAlignment="1">
      <alignment horizontal="left" vertical="top" wrapText="1"/>
    </xf>
    <xf numFmtId="0" fontId="7" fillId="0" borderId="0" xfId="1161" applyFont="1" applyBorder="1" applyAlignment="1">
      <alignment horizontal="left" vertical="top" wrapText="1"/>
    </xf>
    <xf numFmtId="0" fontId="7" fillId="90" borderId="9" xfId="1161" applyFont="1" applyFill="1" applyBorder="1" applyAlignment="1">
      <alignment horizontal="left" vertical="top" wrapText="1"/>
    </xf>
    <xf numFmtId="0" fontId="14" fillId="0" borderId="0" xfId="1198" applyFont="1" applyBorder="1" applyAlignment="1">
      <alignment wrapText="1"/>
    </xf>
    <xf numFmtId="0" fontId="6" fillId="0" borderId="0" xfId="1198" applyBorder="1" applyAlignment="1">
      <alignment vertical="top" wrapText="1"/>
    </xf>
    <xf numFmtId="0" fontId="14" fillId="0" borderId="0" xfId="1198" applyFont="1" applyBorder="1" applyAlignment="1">
      <alignment vertical="top" wrapText="1"/>
    </xf>
    <xf numFmtId="0" fontId="6" fillId="0" borderId="0" xfId="1198" applyBorder="1" applyAlignment="1">
      <alignment wrapText="1"/>
    </xf>
    <xf numFmtId="208" fontId="14" fillId="0" borderId="9" xfId="2065" applyNumberFormat="1" applyFont="1" applyBorder="1" applyAlignment="1" applyProtection="1">
      <alignment horizontal="left" vertical="top"/>
      <protection locked="0"/>
    </xf>
    <xf numFmtId="0" fontId="210" fillId="0" borderId="9" xfId="1198" applyFont="1" applyBorder="1" applyAlignment="1" applyProtection="1">
      <alignment horizontal="right" vertical="top" wrapText="1"/>
      <protection locked="0"/>
    </xf>
    <xf numFmtId="1" fontId="14" fillId="0" borderId="9" xfId="1162" applyNumberFormat="1" applyFont="1" applyBorder="1" applyAlignment="1" applyProtection="1">
      <alignment horizontal="left" vertical="top" wrapText="1"/>
      <protection locked="0"/>
    </xf>
    <xf numFmtId="0" fontId="14" fillId="0" borderId="9" xfId="1198" applyFont="1" applyBorder="1" applyAlignment="1" applyProtection="1">
      <alignment horizontal="left" vertical="top" wrapText="1"/>
      <protection locked="0"/>
    </xf>
    <xf numFmtId="0" fontId="14" fillId="0" borderId="9" xfId="1198" applyFont="1" applyBorder="1" applyAlignment="1" applyProtection="1">
      <alignment horizontal="center" vertical="top" wrapText="1"/>
      <protection locked="0"/>
    </xf>
    <xf numFmtId="4" fontId="14" fillId="0" borderId="9" xfId="1198" applyNumberFormat="1" applyFont="1" applyBorder="1" applyAlignment="1" applyProtection="1">
      <alignment horizontal="right" vertical="top" wrapText="1"/>
      <protection locked="0"/>
    </xf>
    <xf numFmtId="0" fontId="14" fillId="0" borderId="0" xfId="1223" applyFont="1" applyBorder="1" applyAlignment="1">
      <alignment wrapText="1"/>
    </xf>
    <xf numFmtId="0" fontId="6" fillId="0" borderId="0" xfId="1223" applyBorder="1"/>
    <xf numFmtId="0" fontId="6" fillId="0" borderId="0" xfId="1223" applyBorder="1" applyAlignment="1">
      <alignment vertical="top" wrapText="1"/>
    </xf>
    <xf numFmtId="0" fontId="14" fillId="0" borderId="0" xfId="1223" applyFont="1" applyBorder="1" applyAlignment="1">
      <alignment vertical="top" wrapText="1"/>
    </xf>
    <xf numFmtId="0" fontId="6" fillId="0" borderId="0" xfId="1223" applyBorder="1" applyAlignment="1">
      <alignment wrapText="1"/>
    </xf>
    <xf numFmtId="0" fontId="201" fillId="0" borderId="9" xfId="0" applyFont="1" applyBorder="1" applyAlignment="1">
      <alignment horizontal="left" vertical="top" wrapText="1"/>
    </xf>
    <xf numFmtId="4" fontId="240" fillId="0" borderId="39" xfId="2074" applyNumberFormat="1" applyFont="1" applyBorder="1" applyAlignment="1">
      <alignment vertical="top" wrapText="1"/>
    </xf>
    <xf numFmtId="4" fontId="164" fillId="0" borderId="0" xfId="0" applyNumberFormat="1" applyFont="1"/>
    <xf numFmtId="4" fontId="163" fillId="0" borderId="0" xfId="0" applyNumberFormat="1" applyFont="1"/>
    <xf numFmtId="4" fontId="196" fillId="0" borderId="0" xfId="0" applyNumberFormat="1" applyFont="1"/>
    <xf numFmtId="4" fontId="196" fillId="0" borderId="0" xfId="0" applyNumberFormat="1" applyFont="1" applyAlignment="1">
      <alignment horizontal="left" wrapText="1"/>
    </xf>
    <xf numFmtId="4" fontId="165" fillId="0" borderId="0" xfId="1161" applyNumberFormat="1" applyFont="1"/>
    <xf numFmtId="4" fontId="233" fillId="0" borderId="0" xfId="1161" applyNumberFormat="1" applyFont="1"/>
    <xf numFmtId="4" fontId="234" fillId="0" borderId="0" xfId="1161" applyNumberFormat="1" applyFont="1"/>
    <xf numFmtId="0" fontId="8" fillId="0" borderId="20" xfId="0" applyFont="1" applyBorder="1" applyAlignment="1">
      <alignment horizontal="center" vertical="top"/>
    </xf>
    <xf numFmtId="0" fontId="8" fillId="0" borderId="0" xfId="0" applyFont="1" applyAlignment="1">
      <alignment horizontal="left"/>
    </xf>
    <xf numFmtId="4" fontId="8" fillId="0" borderId="0" xfId="0" applyNumberFormat="1" applyFont="1" applyAlignment="1">
      <alignment horizontal="right"/>
    </xf>
    <xf numFmtId="0" fontId="5" fillId="0" borderId="0" xfId="0" applyFont="1" applyAlignment="1">
      <alignment horizontal="left" vertical="top" wrapText="1"/>
    </xf>
    <xf numFmtId="0" fontId="163" fillId="0" borderId="0" xfId="0" applyFont="1" applyAlignment="1">
      <alignment horizontal="left" vertical="top" wrapText="1"/>
    </xf>
    <xf numFmtId="0" fontId="169" fillId="0" borderId="0" xfId="1161" applyFont="1" applyAlignment="1">
      <alignment horizontal="left" vertical="top" wrapText="1"/>
    </xf>
    <xf numFmtId="0" fontId="147" fillId="0" borderId="0" xfId="2059" applyFont="1" applyAlignment="1">
      <alignment horizontal="justify" vertical="top" wrapText="1"/>
    </xf>
    <xf numFmtId="2" fontId="171" fillId="0" borderId="0" xfId="2059" applyNumberFormat="1" applyFont="1" applyAlignment="1">
      <alignment horizontal="left" vertical="top"/>
    </xf>
    <xf numFmtId="0" fontId="188" fillId="0" borderId="0" xfId="1161" applyFont="1" applyAlignment="1">
      <alignment horizontal="left" vertical="top" wrapText="1"/>
    </xf>
    <xf numFmtId="0" fontId="169" fillId="0" borderId="9" xfId="0" applyFont="1" applyBorder="1" applyAlignment="1">
      <alignment vertical="center"/>
    </xf>
    <xf numFmtId="0" fontId="169" fillId="0" borderId="9" xfId="0" applyFont="1" applyBorder="1"/>
    <xf numFmtId="0" fontId="169" fillId="0" borderId="0" xfId="0" applyFont="1" applyAlignment="1">
      <alignment vertical="top"/>
    </xf>
    <xf numFmtId="2" fontId="152" fillId="0" borderId="0" xfId="2059" applyNumberFormat="1" applyFont="1" applyAlignment="1">
      <alignment horizontal="left" vertical="top"/>
    </xf>
    <xf numFmtId="0" fontId="157" fillId="0" borderId="0" xfId="0" applyFont="1"/>
    <xf numFmtId="43" fontId="157" fillId="0" borderId="30" xfId="2060" applyFont="1" applyBorder="1" applyAlignment="1"/>
    <xf numFmtId="0" fontId="147" fillId="0" borderId="0" xfId="0" applyFont="1" applyAlignment="1">
      <alignment vertical="top" wrapText="1"/>
    </xf>
    <xf numFmtId="2" fontId="146" fillId="0" borderId="0" xfId="2059" applyNumberFormat="1" applyFont="1" applyAlignment="1">
      <alignment horizontal="left" vertical="top"/>
    </xf>
    <xf numFmtId="2" fontId="146" fillId="0" borderId="0" xfId="2059" applyNumberFormat="1" applyFont="1" applyAlignment="1">
      <alignment horizontal="justify" vertical="top" wrapText="1"/>
    </xf>
    <xf numFmtId="2" fontId="146" fillId="0" borderId="0" xfId="2059" applyNumberFormat="1" applyFont="1" applyAlignment="1">
      <alignment horizontal="justify"/>
    </xf>
    <xf numFmtId="2" fontId="146" fillId="0" borderId="0" xfId="2059" applyNumberFormat="1" applyFont="1" applyAlignment="1">
      <alignment horizontal="left" wrapText="1"/>
    </xf>
    <xf numFmtId="2" fontId="16" fillId="90" borderId="0" xfId="2059" applyNumberFormat="1" applyFont="1" applyFill="1" applyAlignment="1">
      <alignment horizontal="justify" vertical="top"/>
    </xf>
    <xf numFmtId="2" fontId="175" fillId="0" borderId="0" xfId="1469" applyNumberFormat="1" applyFont="1" applyAlignment="1">
      <alignment horizontal="justify" vertical="top" wrapText="1"/>
    </xf>
    <xf numFmtId="0" fontId="147" fillId="0" borderId="0" xfId="2059" applyFont="1" applyAlignment="1">
      <alignment horizontal="justify" vertical="top" wrapText="1"/>
    </xf>
    <xf numFmtId="0" fontId="147" fillId="0" borderId="0" xfId="2059" applyFont="1" applyFill="1" applyBorder="1" applyAlignment="1">
      <alignment horizontal="justify" vertical="top" wrapText="1"/>
    </xf>
    <xf numFmtId="0" fontId="147" fillId="0" borderId="0" xfId="0" applyFont="1" applyFill="1" applyAlignment="1">
      <alignment horizontal="left" vertical="top" wrapText="1"/>
    </xf>
    <xf numFmtId="2" fontId="147" fillId="0" borderId="0" xfId="2059" applyNumberFormat="1" applyFont="1" applyFill="1" applyAlignment="1">
      <alignment horizontal="left"/>
    </xf>
    <xf numFmtId="4" fontId="147" fillId="0" borderId="0" xfId="2059" applyNumberFormat="1" applyFont="1" applyFill="1" applyAlignment="1">
      <alignment horizontal="right"/>
    </xf>
    <xf numFmtId="4" fontId="147" fillId="0" borderId="0" xfId="2059" applyNumberFormat="1" applyFont="1" applyFill="1"/>
    <xf numFmtId="0" fontId="0" fillId="0" borderId="0" xfId="0" applyFill="1"/>
    <xf numFmtId="0" fontId="258" fillId="0" borderId="0" xfId="2082" applyFont="1" applyAlignment="1">
      <alignment horizontal="left" vertical="center" wrapText="1"/>
    </xf>
    <xf numFmtId="0" fontId="250" fillId="0" borderId="17" xfId="0" applyFont="1" applyBorder="1" applyAlignment="1">
      <alignment horizontal="center" vertical="top"/>
    </xf>
    <xf numFmtId="0" fontId="44" fillId="0" borderId="0" xfId="2082" applyFont="1" applyAlignment="1">
      <alignment horizontal="left" vertical="center" wrapText="1"/>
    </xf>
    <xf numFmtId="2" fontId="147" fillId="0" borderId="0" xfId="2059" applyNumberFormat="1" applyFont="1" applyFill="1" applyAlignment="1">
      <alignment horizontal="left" vertical="top" wrapText="1"/>
    </xf>
    <xf numFmtId="0" fontId="146" fillId="0" borderId="0" xfId="0" applyFont="1" applyFill="1" applyAlignment="1">
      <alignment horizontal="left" vertical="top" wrapText="1"/>
    </xf>
    <xf numFmtId="0" fontId="147" fillId="0" borderId="0" xfId="2059" applyFont="1" applyFill="1" applyAlignment="1">
      <alignment horizontal="justify" vertical="top" wrapText="1"/>
    </xf>
    <xf numFmtId="4" fontId="250" fillId="90" borderId="16" xfId="0" applyNumberFormat="1" applyFont="1" applyFill="1" applyBorder="1" applyAlignment="1">
      <alignment horizontal="center"/>
    </xf>
    <xf numFmtId="2" fontId="265" fillId="0" borderId="0" xfId="2059" applyNumberFormat="1" applyFont="1"/>
    <xf numFmtId="0" fontId="251" fillId="0" borderId="16" xfId="0" applyFont="1" applyBorder="1"/>
    <xf numFmtId="0" fontId="246" fillId="0" borderId="0" xfId="2083" applyBorder="1"/>
    <xf numFmtId="4" fontId="5" fillId="0" borderId="0" xfId="0" applyNumberFormat="1" applyFont="1" applyAlignment="1">
      <alignment horizontal="right" wrapText="1"/>
    </xf>
    <xf numFmtId="0" fontId="0" fillId="95" borderId="0" xfId="0" applyFill="1"/>
    <xf numFmtId="0" fontId="255" fillId="95" borderId="0" xfId="0" applyFont="1" applyFill="1"/>
    <xf numFmtId="0" fontId="260" fillId="0" borderId="0" xfId="0" applyFont="1" applyAlignment="1">
      <alignment horizontal="center" vertical="center" wrapText="1"/>
    </xf>
    <xf numFmtId="0" fontId="0" fillId="96" borderId="4" xfId="0" applyFill="1" applyBorder="1"/>
    <xf numFmtId="209" fontId="253" fillId="0" borderId="0" xfId="2086" applyNumberFormat="1" applyFont="1" applyAlignment="1">
      <alignment horizontal="left" vertical="top" wrapText="1"/>
    </xf>
    <xf numFmtId="0" fontId="258" fillId="0" borderId="0" xfId="2082" applyFont="1" applyAlignment="1">
      <alignment vertical="center" wrapText="1"/>
    </xf>
    <xf numFmtId="209" fontId="253" fillId="0" borderId="35" xfId="2086" applyNumberFormat="1" applyFont="1" applyBorder="1" applyAlignment="1">
      <alignment horizontal="left" vertical="top"/>
    </xf>
    <xf numFmtId="0" fontId="267" fillId="0" borderId="0" xfId="0" applyFont="1" applyBorder="1" applyAlignment="1">
      <alignment horizontal="left" vertical="top" wrapText="1"/>
    </xf>
    <xf numFmtId="0" fontId="273" fillId="0" borderId="0" xfId="0" applyFont="1" applyBorder="1" applyAlignment="1">
      <alignment horizontal="left" vertical="top" wrapText="1"/>
    </xf>
    <xf numFmtId="0" fontId="146" fillId="0" borderId="0" xfId="2059" applyFont="1" applyFill="1" applyAlignment="1">
      <alignment horizontal="center" vertical="top" wrapText="1"/>
    </xf>
    <xf numFmtId="2" fontId="267" fillId="0" borderId="0" xfId="863" applyNumberFormat="1" applyFont="1" applyFill="1" applyBorder="1" applyAlignment="1" applyProtection="1">
      <alignment vertical="top" wrapText="1"/>
    </xf>
    <xf numFmtId="2" fontId="220" fillId="0" borderId="0" xfId="863" applyNumberFormat="1" applyFont="1" applyFill="1" applyBorder="1" applyAlignment="1" applyProtection="1">
      <alignment vertical="top" wrapText="1"/>
    </xf>
    <xf numFmtId="0" fontId="267" fillId="0" borderId="0" xfId="0" applyFont="1" applyAlignment="1">
      <alignment horizontal="left" vertical="top" wrapText="1"/>
    </xf>
    <xf numFmtId="0" fontId="272" fillId="0" borderId="0" xfId="0" applyFont="1" applyBorder="1" applyAlignment="1">
      <alignment horizontal="left" vertical="top" wrapText="1"/>
    </xf>
    <xf numFmtId="2" fontId="220" fillId="0" borderId="0" xfId="2059" applyNumberFormat="1" applyFont="1" applyFill="1" applyAlignment="1">
      <alignment horizontal="left"/>
    </xf>
    <xf numFmtId="4" fontId="220" fillId="0" borderId="0" xfId="2059" applyNumberFormat="1" applyFont="1" applyFill="1" applyAlignment="1">
      <alignment horizontal="right"/>
    </xf>
    <xf numFmtId="2" fontId="267" fillId="0" borderId="0" xfId="2059" applyNumberFormat="1" applyFont="1" applyFill="1" applyAlignment="1">
      <alignment horizontal="left"/>
    </xf>
    <xf numFmtId="4" fontId="267" fillId="0" borderId="0" xfId="2059" applyNumberFormat="1" applyFont="1" applyFill="1" applyAlignment="1">
      <alignment horizontal="right"/>
    </xf>
    <xf numFmtId="0" fontId="267" fillId="0" borderId="0" xfId="0" applyFont="1" applyAlignment="1">
      <alignment wrapText="1"/>
    </xf>
    <xf numFmtId="0" fontId="147" fillId="0" borderId="0" xfId="0" applyFont="1" applyFill="1" applyAlignment="1">
      <alignment horizontal="left" wrapText="1"/>
    </xf>
    <xf numFmtId="0" fontId="276" fillId="0" borderId="0" xfId="0" applyFont="1" applyFill="1" applyAlignment="1">
      <alignment horizontal="center" vertical="top"/>
    </xf>
    <xf numFmtId="0" fontId="267" fillId="0" borderId="0" xfId="0" applyFont="1" applyFill="1"/>
    <xf numFmtId="2" fontId="220" fillId="0" borderId="0" xfId="2059" applyNumberFormat="1" applyFont="1" applyAlignment="1">
      <alignment horizontal="left" vertical="top" wrapText="1"/>
    </xf>
    <xf numFmtId="2" fontId="275" fillId="0" borderId="0" xfId="2059" applyNumberFormat="1" applyFont="1" applyAlignment="1">
      <alignment horizontal="left" vertical="top" wrapText="1"/>
    </xf>
    <xf numFmtId="2" fontId="267" fillId="0" borderId="0" xfId="2059" applyNumberFormat="1" applyFont="1" applyAlignment="1">
      <alignment horizontal="left" vertical="top" wrapText="1"/>
    </xf>
    <xf numFmtId="2" fontId="147" fillId="0" borderId="0" xfId="2059" applyNumberFormat="1" applyFont="1" applyFill="1" applyAlignment="1">
      <alignment horizontal="justify" vertical="top"/>
    </xf>
    <xf numFmtId="2" fontId="147" fillId="0" borderId="0" xfId="2059" applyNumberFormat="1" applyFont="1" applyFill="1" applyAlignment="1">
      <alignment horizontal="right"/>
    </xf>
    <xf numFmtId="4" fontId="147" fillId="0" borderId="0" xfId="2059" applyNumberFormat="1" applyFont="1" applyBorder="1" applyAlignment="1">
      <alignment horizontal="right"/>
    </xf>
    <xf numFmtId="4" fontId="147" fillId="0" borderId="0" xfId="2059" applyNumberFormat="1" applyFont="1" applyFill="1" applyBorder="1" applyAlignment="1">
      <alignment horizontal="right"/>
    </xf>
    <xf numFmtId="2" fontId="265" fillId="0" borderId="24" xfId="2059" applyNumberFormat="1" applyFont="1" applyBorder="1" applyAlignment="1">
      <alignment horizontal="justify" vertical="top"/>
    </xf>
    <xf numFmtId="43" fontId="157" fillId="0" borderId="31" xfId="2060" applyFont="1" applyBorder="1" applyAlignment="1"/>
    <xf numFmtId="2" fontId="16" fillId="0" borderId="35" xfId="2059" applyNumberFormat="1" applyFont="1" applyBorder="1" applyAlignment="1">
      <alignment horizontal="justify" vertical="top"/>
    </xf>
    <xf numFmtId="4" fontId="147" fillId="0" borderId="20" xfId="2059" applyNumberFormat="1" applyFont="1" applyBorder="1" applyAlignment="1">
      <alignment horizontal="right"/>
    </xf>
    <xf numFmtId="4" fontId="147" fillId="0" borderId="20" xfId="2059" applyNumberFormat="1" applyFont="1" applyFill="1" applyBorder="1" applyAlignment="1">
      <alignment horizontal="right"/>
    </xf>
    <xf numFmtId="4" fontId="153" fillId="0" borderId="20" xfId="2059" applyNumberFormat="1" applyFont="1" applyBorder="1" applyAlignment="1">
      <alignment horizontal="right"/>
    </xf>
    <xf numFmtId="4" fontId="145" fillId="0" borderId="20" xfId="2059" applyNumberFormat="1" applyBorder="1" applyAlignment="1">
      <alignment horizontal="right"/>
    </xf>
    <xf numFmtId="0" fontId="0" fillId="0" borderId="20" xfId="0" applyFill="1" applyBorder="1"/>
    <xf numFmtId="2" fontId="265" fillId="0" borderId="40" xfId="2059" applyNumberFormat="1" applyFont="1" applyBorder="1" applyAlignment="1">
      <alignment horizontal="justify" vertical="top"/>
    </xf>
    <xf numFmtId="2" fontId="16" fillId="0" borderId="38" xfId="2059" applyNumberFormat="1" applyFont="1" applyBorder="1" applyAlignment="1">
      <alignment horizontal="justify" vertical="top"/>
    </xf>
    <xf numFmtId="4" fontId="151" fillId="0" borderId="20" xfId="0" applyNumberFormat="1" applyFont="1" applyBorder="1" applyAlignment="1">
      <alignment horizontal="center" vertical="top"/>
    </xf>
    <xf numFmtId="4" fontId="151" fillId="0" borderId="35" xfId="0" applyNumberFormat="1" applyFont="1" applyBorder="1" applyAlignment="1">
      <alignment horizontal="center" vertical="top"/>
    </xf>
    <xf numFmtId="4" fontId="147" fillId="0" borderId="20" xfId="0" applyNumberFormat="1" applyFont="1" applyFill="1" applyBorder="1" applyAlignment="1">
      <alignment horizontal="center"/>
    </xf>
    <xf numFmtId="4" fontId="151" fillId="0" borderId="20" xfId="0" applyNumberFormat="1" applyFont="1" applyFill="1" applyBorder="1" applyAlignment="1">
      <alignment horizontal="center" vertical="top"/>
    </xf>
    <xf numFmtId="4" fontId="151" fillId="0" borderId="20" xfId="2059" applyNumberFormat="1" applyFont="1" applyFill="1" applyBorder="1" applyAlignment="1">
      <alignment horizontal="right"/>
    </xf>
    <xf numFmtId="4" fontId="147" fillId="0" borderId="20" xfId="0" applyNumberFormat="1" applyFont="1" applyBorder="1"/>
    <xf numFmtId="4" fontId="147" fillId="0" borderId="35" xfId="0" applyNumberFormat="1" applyFont="1" applyBorder="1"/>
    <xf numFmtId="4" fontId="147" fillId="0" borderId="20" xfId="0" applyNumberFormat="1" applyFont="1" applyBorder="1" applyAlignment="1">
      <alignment horizontal="center" vertical="top"/>
    </xf>
    <xf numFmtId="4" fontId="6" fillId="0" borderId="20" xfId="0" applyNumberFormat="1" applyFont="1" applyBorder="1" applyAlignment="1">
      <alignment horizontal="center" vertical="top"/>
    </xf>
    <xf numFmtId="4" fontId="6" fillId="0" borderId="35" xfId="0" applyNumberFormat="1" applyFont="1" applyBorder="1" applyAlignment="1">
      <alignment horizontal="center" vertical="top"/>
    </xf>
    <xf numFmtId="4" fontId="165" fillId="0" borderId="20" xfId="0" applyNumberFormat="1" applyFont="1" applyBorder="1" applyAlignment="1">
      <alignment horizontal="center" vertical="top"/>
    </xf>
    <xf numFmtId="4" fontId="165" fillId="0" borderId="35" xfId="0" applyNumberFormat="1" applyFont="1" applyBorder="1" applyAlignment="1">
      <alignment horizontal="center" vertical="top"/>
    </xf>
    <xf numFmtId="4" fontId="147" fillId="0" borderId="20" xfId="0" applyNumberFormat="1" applyFont="1" applyBorder="1" applyAlignment="1">
      <alignment horizontal="right" wrapText="1"/>
    </xf>
    <xf numFmtId="0" fontId="151" fillId="0" borderId="20" xfId="0" applyFont="1" applyBorder="1"/>
    <xf numFmtId="0" fontId="151" fillId="0" borderId="35" xfId="0" applyFont="1" applyBorder="1"/>
    <xf numFmtId="0" fontId="6" fillId="0" borderId="20" xfId="0" applyFont="1" applyBorder="1"/>
    <xf numFmtId="4" fontId="147" fillId="0" borderId="20" xfId="2059" applyNumberFormat="1" applyFont="1" applyFill="1" applyBorder="1" applyAlignment="1">
      <alignment horizontal="left" vertical="top" wrapText="1"/>
    </xf>
    <xf numFmtId="0" fontId="0" fillId="0" borderId="9" xfId="0" applyBorder="1" applyAlignment="1"/>
    <xf numFmtId="0" fontId="0" fillId="0" borderId="31" xfId="0" applyBorder="1" applyAlignment="1"/>
    <xf numFmtId="43" fontId="157" fillId="0" borderId="9" xfId="2060" applyFont="1" applyBorder="1" applyAlignment="1">
      <alignment horizontal="center" vertical="center"/>
    </xf>
    <xf numFmtId="4" fontId="146" fillId="0" borderId="4" xfId="2059" applyNumberFormat="1" applyFont="1" applyBorder="1" applyAlignment="1">
      <alignment horizontal="right"/>
    </xf>
    <xf numFmtId="4" fontId="146" fillId="0" borderId="4" xfId="2059" applyNumberFormat="1" applyFont="1" applyBorder="1"/>
    <xf numFmtId="4" fontId="0" fillId="0" borderId="0" xfId="0" applyNumberFormat="1"/>
    <xf numFmtId="4" fontId="16" fillId="90" borderId="9" xfId="2059" applyNumberFormat="1" applyFont="1" applyFill="1" applyBorder="1" applyAlignment="1">
      <alignment horizontal="justify" vertical="top"/>
    </xf>
    <xf numFmtId="4" fontId="157" fillId="0" borderId="30" xfId="2060" applyNumberFormat="1" applyFont="1" applyBorder="1" applyAlignment="1">
      <alignment horizontal="center"/>
    </xf>
    <xf numFmtId="4" fontId="157" fillId="0" borderId="31" xfId="2060" applyNumberFormat="1" applyFont="1" applyBorder="1" applyAlignment="1">
      <alignment horizontal="center"/>
    </xf>
    <xf numFmtId="4" fontId="16" fillId="0" borderId="36" xfId="2059" applyNumberFormat="1" applyFont="1" applyBorder="1" applyAlignment="1">
      <alignment horizontal="justify" vertical="top"/>
    </xf>
    <xf numFmtId="4" fontId="16" fillId="0" borderId="35" xfId="2059" applyNumberFormat="1" applyFont="1" applyBorder="1" applyAlignment="1">
      <alignment horizontal="justify" vertical="top"/>
    </xf>
    <xf numFmtId="4" fontId="16" fillId="0" borderId="20" xfId="2059" applyNumberFormat="1" applyFont="1" applyBorder="1" applyAlignment="1">
      <alignment horizontal="justify" vertical="top"/>
    </xf>
    <xf numFmtId="4" fontId="16" fillId="0" borderId="20" xfId="2059" applyNumberFormat="1" applyFont="1" applyBorder="1" applyAlignment="1">
      <alignment horizontal="right"/>
    </xf>
    <xf numFmtId="4" fontId="0" fillId="0" borderId="20" xfId="0" applyNumberFormat="1" applyBorder="1" applyAlignment="1">
      <alignment horizontal="right"/>
    </xf>
    <xf numFmtId="4" fontId="16" fillId="98" borderId="20" xfId="2059" applyNumberFormat="1" applyFont="1" applyFill="1" applyBorder="1" applyAlignment="1">
      <alignment horizontal="right"/>
    </xf>
    <xf numFmtId="4" fontId="0" fillId="0" borderId="20" xfId="0" applyNumberFormat="1" applyBorder="1"/>
    <xf numFmtId="4" fontId="0" fillId="0" borderId="35" xfId="0" applyNumberFormat="1" applyBorder="1"/>
    <xf numFmtId="4" fontId="16" fillId="0" borderId="30" xfId="2059" applyNumberFormat="1" applyFont="1" applyBorder="1" applyAlignment="1">
      <alignment horizontal="justify" vertical="top"/>
    </xf>
    <xf numFmtId="4" fontId="265" fillId="0" borderId="20" xfId="2059" applyNumberFormat="1" applyFont="1" applyBorder="1" applyAlignment="1">
      <alignment horizontal="justify" vertical="top"/>
    </xf>
    <xf numFmtId="4" fontId="265" fillId="0" borderId="35" xfId="2059" applyNumberFormat="1" applyFont="1" applyBorder="1" applyAlignment="1">
      <alignment horizontal="justify" vertical="top"/>
    </xf>
    <xf numFmtId="4" fontId="157" fillId="0" borderId="30" xfId="2060" applyNumberFormat="1" applyFont="1" applyBorder="1" applyAlignment="1"/>
    <xf numFmtId="4" fontId="157" fillId="0" borderId="31" xfId="2060" applyNumberFormat="1" applyFont="1" applyBorder="1" applyAlignment="1"/>
    <xf numFmtId="4" fontId="145" fillId="0" borderId="20" xfId="2059" applyNumberFormat="1" applyBorder="1" applyAlignment="1">
      <alignment horizontal="justify" vertical="top"/>
    </xf>
    <xf numFmtId="4" fontId="145" fillId="0" borderId="35" xfId="2059" applyNumberFormat="1" applyBorder="1" applyAlignment="1">
      <alignment horizontal="justify" vertical="top"/>
    </xf>
    <xf numFmtId="4" fontId="277" fillId="0" borderId="37" xfId="2059" applyNumberFormat="1" applyFont="1" applyBorder="1" applyAlignment="1">
      <alignment vertical="top"/>
    </xf>
    <xf numFmtId="4" fontId="277" fillId="0" borderId="40" xfId="2059" applyNumberFormat="1" applyFont="1" applyBorder="1" applyAlignment="1">
      <alignment vertical="top"/>
    </xf>
    <xf numFmtId="4" fontId="265" fillId="0" borderId="37" xfId="2059" applyNumberFormat="1" applyFont="1" applyBorder="1" applyAlignment="1">
      <alignment vertical="top"/>
    </xf>
    <xf numFmtId="4" fontId="265" fillId="0" borderId="40" xfId="2059" applyNumberFormat="1" applyFont="1" applyBorder="1" applyAlignment="1">
      <alignment vertical="top"/>
    </xf>
    <xf numFmtId="4" fontId="145" fillId="0" borderId="20" xfId="2059" applyNumberFormat="1" applyBorder="1"/>
    <xf numFmtId="4" fontId="271" fillId="0" borderId="20" xfId="2059" applyNumberFormat="1" applyFont="1" applyFill="1" applyBorder="1" applyAlignment="1">
      <alignment horizontal="justify" vertical="top"/>
    </xf>
    <xf numFmtId="4" fontId="151" fillId="0" borderId="20" xfId="2059" applyNumberFormat="1" applyFont="1" applyBorder="1" applyAlignment="1">
      <alignment horizontal="right"/>
    </xf>
    <xf numFmtId="4" fontId="153" fillId="0" borderId="20" xfId="2059" applyNumberFormat="1" applyFont="1" applyBorder="1"/>
    <xf numFmtId="4" fontId="265" fillId="0" borderId="30" xfId="2059" applyNumberFormat="1" applyFont="1" applyBorder="1" applyAlignment="1">
      <alignment horizontal="justify" vertical="top"/>
    </xf>
    <xf numFmtId="4" fontId="265" fillId="0" borderId="31" xfId="2059" applyNumberFormat="1" applyFont="1" applyBorder="1" applyAlignment="1">
      <alignment horizontal="justify" vertical="top"/>
    </xf>
    <xf numFmtId="4" fontId="157" fillId="0" borderId="36" xfId="2060" applyNumberFormat="1" applyFont="1" applyBorder="1" applyAlignment="1"/>
    <xf numFmtId="4" fontId="157" fillId="0" borderId="38" xfId="2060" applyNumberFormat="1" applyFont="1" applyBorder="1" applyAlignment="1"/>
    <xf numFmtId="4" fontId="157" fillId="0" borderId="20" xfId="2060" applyNumberFormat="1" applyFont="1" applyBorder="1" applyAlignment="1"/>
    <xf numFmtId="4" fontId="157" fillId="0" borderId="35" xfId="2060" applyNumberFormat="1" applyFont="1" applyBorder="1" applyAlignment="1"/>
    <xf numFmtId="4" fontId="156" fillId="0" borderId="20" xfId="0" applyNumberFormat="1" applyFont="1" applyBorder="1"/>
    <xf numFmtId="4" fontId="156" fillId="0" borderId="35" xfId="0" applyNumberFormat="1" applyFont="1" applyBorder="1"/>
    <xf numFmtId="4" fontId="0" fillId="0" borderId="20" xfId="0" applyNumberFormat="1" applyFill="1" applyBorder="1"/>
    <xf numFmtId="4" fontId="164" fillId="0" borderId="20" xfId="0" applyNumberFormat="1" applyFont="1" applyBorder="1"/>
    <xf numFmtId="4" fontId="16" fillId="0" borderId="31" xfId="2059" applyNumberFormat="1" applyFont="1" applyBorder="1" applyAlignment="1">
      <alignment horizontal="justify" vertical="top"/>
    </xf>
    <xf numFmtId="4" fontId="265" fillId="0" borderId="37" xfId="2059" applyNumberFormat="1" applyFont="1" applyBorder="1" applyAlignment="1">
      <alignment horizontal="justify" vertical="top"/>
    </xf>
    <xf numFmtId="4" fontId="265" fillId="0" borderId="40" xfId="2059" applyNumberFormat="1" applyFont="1" applyBorder="1" applyAlignment="1">
      <alignment horizontal="justify" vertical="top"/>
    </xf>
    <xf numFmtId="4" fontId="151" fillId="0" borderId="20" xfId="0" applyNumberFormat="1" applyFont="1" applyBorder="1" applyAlignment="1">
      <alignment vertical="top"/>
    </xf>
    <xf numFmtId="4" fontId="147" fillId="0" borderId="20" xfId="0" applyNumberFormat="1" applyFont="1" applyFill="1" applyBorder="1" applyAlignment="1">
      <alignment horizontal="left" vertical="top" wrapText="1"/>
    </xf>
    <xf numFmtId="4" fontId="151" fillId="0" borderId="35" xfId="0" applyNumberFormat="1" applyFont="1" applyBorder="1" applyAlignment="1">
      <alignment vertical="top"/>
    </xf>
    <xf numFmtId="4" fontId="151" fillId="0" borderId="20" xfId="0" applyNumberFormat="1" applyFont="1" applyBorder="1"/>
    <xf numFmtId="4" fontId="151" fillId="0" borderId="35" xfId="0" applyNumberFormat="1" applyFont="1" applyBorder="1"/>
    <xf numFmtId="4" fontId="0" fillId="0" borderId="37" xfId="0" applyNumberFormat="1" applyBorder="1"/>
    <xf numFmtId="4" fontId="0" fillId="0" borderId="40" xfId="0" applyNumberFormat="1" applyBorder="1"/>
    <xf numFmtId="4" fontId="151" fillId="0" borderId="20" xfId="0" applyNumberFormat="1" applyFont="1" applyFill="1" applyBorder="1" applyAlignment="1">
      <alignment vertical="top"/>
    </xf>
    <xf numFmtId="4" fontId="147" fillId="0" borderId="20" xfId="0" applyNumberFormat="1" applyFont="1" applyBorder="1" applyAlignment="1">
      <alignment vertical="center"/>
    </xf>
    <xf numFmtId="4" fontId="151" fillId="0" borderId="20" xfId="0" applyNumberFormat="1" applyFont="1" applyBorder="1" applyAlignment="1">
      <alignment vertical="center"/>
    </xf>
    <xf numFmtId="4" fontId="151" fillId="0" borderId="35" xfId="0" applyNumberFormat="1" applyFont="1" applyBorder="1" applyAlignment="1">
      <alignment vertical="center"/>
    </xf>
    <xf numFmtId="4" fontId="156" fillId="0" borderId="20" xfId="0" applyNumberFormat="1" applyFont="1" applyBorder="1" applyAlignment="1">
      <alignment vertical="center"/>
    </xf>
    <xf numFmtId="4" fontId="156" fillId="0" borderId="35" xfId="0" applyNumberFormat="1" applyFont="1" applyBorder="1" applyAlignment="1">
      <alignment vertical="center"/>
    </xf>
    <xf numFmtId="4" fontId="147" fillId="0" borderId="35" xfId="0" applyNumberFormat="1" applyFont="1" applyBorder="1" applyAlignment="1">
      <alignment vertical="center"/>
    </xf>
    <xf numFmtId="4" fontId="0" fillId="0" borderId="24" xfId="0" applyNumberFormat="1" applyBorder="1"/>
    <xf numFmtId="4" fontId="0" fillId="0" borderId="30" xfId="0" applyNumberFormat="1" applyBorder="1"/>
    <xf numFmtId="4" fontId="16" fillId="90" borderId="30" xfId="2059" applyNumberFormat="1" applyFont="1" applyFill="1" applyBorder="1" applyAlignment="1">
      <alignment horizontal="justify" vertical="top"/>
    </xf>
    <xf numFmtId="4" fontId="16" fillId="90" borderId="31" xfId="2059" applyNumberFormat="1" applyFont="1" applyFill="1" applyBorder="1" applyAlignment="1">
      <alignment horizontal="justify" vertical="top"/>
    </xf>
    <xf numFmtId="4" fontId="0" fillId="0" borderId="20" xfId="0" applyNumberFormat="1" applyBorder="1" applyAlignment="1">
      <alignment vertical="center"/>
    </xf>
    <xf numFmtId="4" fontId="147" fillId="0" borderId="20" xfId="0" applyNumberFormat="1" applyFont="1" applyBorder="1" applyAlignment="1">
      <alignment vertical="top"/>
    </xf>
    <xf numFmtId="4" fontId="16" fillId="0" borderId="38" xfId="2059" applyNumberFormat="1" applyFont="1" applyBorder="1" applyAlignment="1">
      <alignment horizontal="justify" vertical="top"/>
    </xf>
    <xf numFmtId="4" fontId="168" fillId="0" borderId="20" xfId="0" applyNumberFormat="1" applyFont="1" applyBorder="1" applyAlignment="1">
      <alignment vertical="center"/>
    </xf>
    <xf numFmtId="4" fontId="168" fillId="0" borderId="35" xfId="0" applyNumberFormat="1" applyFont="1" applyBorder="1" applyAlignment="1">
      <alignment vertical="center"/>
    </xf>
    <xf numFmtId="4" fontId="6" fillId="0" borderId="20" xfId="0" applyNumberFormat="1" applyFont="1" applyBorder="1"/>
    <xf numFmtId="4" fontId="6" fillId="0" borderId="35" xfId="0" applyNumberFormat="1" applyFont="1" applyBorder="1"/>
    <xf numFmtId="4" fontId="164" fillId="0" borderId="35" xfId="0" applyNumberFormat="1" applyFont="1" applyBorder="1"/>
    <xf numFmtId="4" fontId="146" fillId="0" borderId="9" xfId="2060" applyNumberFormat="1" applyFont="1" applyBorder="1" applyAlignment="1">
      <alignment vertical="center"/>
    </xf>
    <xf numFmtId="4" fontId="0" fillId="0" borderId="35" xfId="0" applyNumberFormat="1" applyBorder="1" applyAlignment="1">
      <alignment vertical="center"/>
    </xf>
    <xf numFmtId="4" fontId="6" fillId="0" borderId="20" xfId="0" applyNumberFormat="1" applyFont="1" applyBorder="1" applyAlignment="1">
      <alignment vertical="top"/>
    </xf>
    <xf numFmtId="4" fontId="172" fillId="0" borderId="20" xfId="0" applyNumberFormat="1" applyFont="1" applyBorder="1" applyAlignment="1">
      <alignment vertical="center"/>
    </xf>
    <xf numFmtId="4" fontId="165" fillId="0" borderId="20" xfId="0" applyNumberFormat="1" applyFont="1" applyBorder="1"/>
    <xf numFmtId="4" fontId="147" fillId="0" borderId="20" xfId="0" applyNumberFormat="1" applyFont="1" applyFill="1" applyBorder="1" applyAlignment="1">
      <alignment vertical="center"/>
    </xf>
    <xf numFmtId="4" fontId="6" fillId="0" borderId="20" xfId="0" applyNumberFormat="1" applyFont="1" applyBorder="1" applyAlignment="1">
      <alignment vertical="center"/>
    </xf>
    <xf numFmtId="4" fontId="6" fillId="0" borderId="35" xfId="0" applyNumberFormat="1" applyFont="1" applyBorder="1" applyAlignment="1">
      <alignment vertical="center"/>
    </xf>
    <xf numFmtId="4" fontId="0" fillId="0" borderId="20" xfId="2060" applyNumberFormat="1" applyFont="1" applyBorder="1" applyAlignment="1">
      <alignment vertical="center"/>
    </xf>
    <xf numFmtId="4" fontId="0" fillId="0" borderId="20" xfId="2060" applyNumberFormat="1" applyFont="1" applyBorder="1" applyAlignment="1">
      <alignment vertical="center" wrapText="1"/>
    </xf>
    <xf numFmtId="4" fontId="0" fillId="0" borderId="35" xfId="2060" applyNumberFormat="1" applyFont="1" applyBorder="1" applyAlignment="1">
      <alignment vertical="center" wrapText="1"/>
    </xf>
    <xf numFmtId="4" fontId="0" fillId="0" borderId="20" xfId="0" applyNumberFormat="1" applyBorder="1" applyAlignment="1">
      <alignment vertical="center" wrapText="1"/>
    </xf>
    <xf numFmtId="4" fontId="0" fillId="0" borderId="35" xfId="0" applyNumberFormat="1" applyBorder="1" applyAlignment="1">
      <alignment vertical="center" wrapText="1"/>
    </xf>
    <xf numFmtId="4" fontId="16" fillId="0" borderId="20" xfId="2059" applyNumberFormat="1" applyFont="1" applyBorder="1" applyAlignment="1">
      <alignment horizontal="justify" vertical="top" wrapText="1"/>
    </xf>
    <xf numFmtId="4" fontId="0" fillId="0" borderId="31" xfId="0" applyNumberFormat="1" applyBorder="1"/>
    <xf numFmtId="4" fontId="0" fillId="0" borderId="36" xfId="0" applyNumberFormat="1" applyBorder="1"/>
    <xf numFmtId="4" fontId="0" fillId="0" borderId="34" xfId="0" applyNumberFormat="1" applyBorder="1"/>
    <xf numFmtId="4" fontId="37" fillId="90" borderId="31" xfId="2059" applyNumberFormat="1" applyFont="1" applyFill="1" applyBorder="1" applyAlignment="1">
      <alignment horizontal="right"/>
    </xf>
    <xf numFmtId="0" fontId="146" fillId="0" borderId="9" xfId="0" applyFont="1" applyBorder="1" applyAlignment="1">
      <alignment horizontal="center"/>
    </xf>
    <xf numFmtId="0" fontId="146" fillId="0" borderId="31" xfId="0" applyFont="1" applyBorder="1" applyAlignment="1">
      <alignment horizontal="center"/>
    </xf>
    <xf numFmtId="4" fontId="146" fillId="0" borderId="30" xfId="0" applyNumberFormat="1" applyFont="1" applyBorder="1" applyAlignment="1">
      <alignment horizontal="center"/>
    </xf>
    <xf numFmtId="4" fontId="146" fillId="0" borderId="9" xfId="0" applyNumberFormat="1" applyFont="1" applyBorder="1" applyAlignment="1">
      <alignment horizontal="center"/>
    </xf>
    <xf numFmtId="4" fontId="146" fillId="0" borderId="31" xfId="0" applyNumberFormat="1" applyFont="1" applyBorder="1" applyAlignment="1">
      <alignment horizontal="center"/>
    </xf>
    <xf numFmtId="4" fontId="6" fillId="0" borderId="38" xfId="1161" applyNumberFormat="1" applyBorder="1"/>
    <xf numFmtId="4" fontId="6" fillId="0" borderId="35" xfId="1161" applyNumberFormat="1" applyBorder="1"/>
    <xf numFmtId="4" fontId="165" fillId="0" borderId="35" xfId="1161" applyNumberFormat="1" applyFont="1" applyBorder="1"/>
    <xf numFmtId="4" fontId="6" fillId="0" borderId="36" xfId="1161" applyNumberFormat="1" applyBorder="1"/>
    <xf numFmtId="4" fontId="6" fillId="0" borderId="20" xfId="1161" applyNumberFormat="1" applyBorder="1"/>
    <xf numFmtId="4" fontId="165" fillId="0" borderId="20" xfId="1161" applyNumberFormat="1" applyFont="1" applyBorder="1"/>
    <xf numFmtId="4" fontId="6" fillId="0" borderId="30" xfId="1161" applyNumberFormat="1" applyBorder="1"/>
    <xf numFmtId="2" fontId="6" fillId="0" borderId="20" xfId="0" applyNumberFormat="1" applyFont="1" applyBorder="1" applyAlignment="1">
      <alignment wrapText="1"/>
    </xf>
    <xf numFmtId="4" fontId="227" fillId="0" borderId="20" xfId="2071" applyNumberFormat="1" applyFont="1" applyBorder="1"/>
    <xf numFmtId="4" fontId="6" fillId="0" borderId="20" xfId="2071" applyNumberFormat="1" applyFont="1" applyBorder="1"/>
    <xf numFmtId="4" fontId="6" fillId="0" borderId="20" xfId="1161" applyNumberFormat="1" applyFont="1" applyBorder="1"/>
    <xf numFmtId="4" fontId="231" fillId="0" borderId="20" xfId="2071" applyNumberFormat="1" applyFont="1" applyBorder="1"/>
    <xf numFmtId="4" fontId="6" fillId="0" borderId="20" xfId="1198" applyNumberFormat="1" applyFont="1" applyBorder="1"/>
    <xf numFmtId="4" fontId="6" fillId="0" borderId="20" xfId="1198" applyNumberFormat="1" applyBorder="1"/>
    <xf numFmtId="43" fontId="157" fillId="0" borderId="31" xfId="2060" applyNumberFormat="1" applyFont="1" applyBorder="1" applyAlignment="1">
      <alignment vertical="center"/>
    </xf>
    <xf numFmtId="0" fontId="6" fillId="0" borderId="38" xfId="1161" applyBorder="1"/>
    <xf numFmtId="0" fontId="6" fillId="0" borderId="35" xfId="1161" applyBorder="1"/>
    <xf numFmtId="0" fontId="165" fillId="0" borderId="35" xfId="1161" applyFont="1" applyBorder="1"/>
    <xf numFmtId="4" fontId="6" fillId="0" borderId="20" xfId="1161" applyNumberFormat="1" applyFill="1" applyBorder="1"/>
    <xf numFmtId="4" fontId="6" fillId="0" borderId="20" xfId="1198" applyNumberFormat="1" applyFill="1" applyBorder="1"/>
    <xf numFmtId="4" fontId="14" fillId="0" borderId="0" xfId="1162" applyNumberFormat="1" applyFont="1" applyAlignment="1">
      <alignment vertical="top"/>
    </xf>
    <xf numFmtId="0" fontId="7" fillId="0" borderId="9" xfId="1161" applyFont="1" applyBorder="1" applyAlignment="1">
      <alignment horizontal="center" vertical="center" wrapText="1"/>
    </xf>
    <xf numFmtId="4" fontId="29" fillId="0" borderId="0" xfId="1162" applyNumberFormat="1" applyFont="1" applyAlignment="1">
      <alignment horizontal="right"/>
    </xf>
    <xf numFmtId="4" fontId="43" fillId="0" borderId="0" xfId="1162" applyNumberFormat="1" applyFont="1" applyAlignment="1">
      <alignment horizontal="right"/>
    </xf>
    <xf numFmtId="4" fontId="212" fillId="0" borderId="0" xfId="1162" applyNumberFormat="1" applyFont="1" applyAlignment="1">
      <alignment horizontal="right"/>
    </xf>
    <xf numFmtId="4" fontId="157" fillId="0" borderId="30" xfId="2060" applyNumberFormat="1" applyFont="1" applyBorder="1" applyAlignment="1">
      <alignment horizontal="right"/>
    </xf>
    <xf numFmtId="4" fontId="157" fillId="0" borderId="31" xfId="2060" applyNumberFormat="1" applyFont="1" applyBorder="1" applyAlignment="1">
      <alignment horizontal="right"/>
    </xf>
    <xf numFmtId="4" fontId="14" fillId="0" borderId="36" xfId="1162" applyNumberFormat="1" applyFont="1" applyFill="1" applyBorder="1" applyAlignment="1">
      <alignment horizontal="right"/>
    </xf>
    <xf numFmtId="4" fontId="14" fillId="0" borderId="35" xfId="1162" applyNumberFormat="1" applyFont="1" applyFill="1" applyBorder="1" applyAlignment="1">
      <alignment horizontal="right"/>
    </xf>
    <xf numFmtId="4" fontId="14" fillId="0" borderId="20" xfId="1162" applyNumberFormat="1" applyFont="1" applyFill="1" applyBorder="1" applyAlignment="1">
      <alignment horizontal="right"/>
    </xf>
    <xf numFmtId="4" fontId="14" fillId="0" borderId="38" xfId="1162" applyNumberFormat="1" applyFont="1" applyFill="1" applyBorder="1" applyAlignment="1">
      <alignment horizontal="right"/>
    </xf>
    <xf numFmtId="4" fontId="14" fillId="0" borderId="0" xfId="1162" applyNumberFormat="1" applyFont="1" applyAlignment="1">
      <alignment horizontal="right"/>
    </xf>
    <xf numFmtId="4" fontId="212" fillId="0" borderId="0" xfId="1161" applyNumberFormat="1" applyFont="1" applyAlignment="1">
      <alignment horizontal="right"/>
    </xf>
    <xf numFmtId="4" fontId="6" fillId="0" borderId="0" xfId="1162" applyNumberFormat="1" applyAlignment="1">
      <alignment horizontal="right"/>
    </xf>
    <xf numFmtId="0" fontId="191" fillId="0" borderId="24" xfId="0" applyFont="1" applyBorder="1" applyAlignment="1">
      <alignment horizontal="center"/>
    </xf>
    <xf numFmtId="4" fontId="44" fillId="0" borderId="0" xfId="1223" applyNumberFormat="1" applyFont="1" applyBorder="1"/>
    <xf numFmtId="4" fontId="6" fillId="0" borderId="0" xfId="1223" applyNumberFormat="1"/>
    <xf numFmtId="4" fontId="14" fillId="0" borderId="0" xfId="1223" applyNumberFormat="1" applyFont="1"/>
    <xf numFmtId="4" fontId="6" fillId="0" borderId="0" xfId="1223" applyNumberFormat="1" applyBorder="1"/>
    <xf numFmtId="4" fontId="213" fillId="0" borderId="9" xfId="1161" applyNumberFormat="1" applyFont="1" applyBorder="1" applyAlignment="1">
      <alignment horizontal="center" wrapText="1"/>
    </xf>
    <xf numFmtId="4" fontId="212" fillId="0" borderId="9" xfId="1161" applyNumberFormat="1" applyFont="1" applyBorder="1" applyAlignment="1">
      <alignment horizontal="right" wrapText="1"/>
    </xf>
    <xf numFmtId="4" fontId="212" fillId="0" borderId="0" xfId="1895" applyNumberFormat="1" applyFont="1" applyAlignment="1">
      <alignment horizontal="left" vertical="center" wrapText="1"/>
    </xf>
    <xf numFmtId="4" fontId="212" fillId="0" borderId="0" xfId="1895" applyNumberFormat="1" applyFont="1" applyAlignment="1">
      <alignment horizontal="left" vertical="top"/>
    </xf>
    <xf numFmtId="4" fontId="212" fillId="0" borderId="0" xfId="1895" applyNumberFormat="1" applyFont="1" applyAlignment="1">
      <alignment horizontal="left" vertical="top" wrapText="1"/>
    </xf>
    <xf numFmtId="4" fontId="212" fillId="0" borderId="0" xfId="2064" applyNumberFormat="1" applyFont="1" applyProtection="1">
      <protection locked="0"/>
    </xf>
    <xf numFmtId="4" fontId="215" fillId="0" borderId="0" xfId="749" applyNumberFormat="1" applyFont="1" applyFill="1" applyBorder="1" applyAlignment="1" applyProtection="1">
      <alignment horizontal="justify" wrapText="1"/>
    </xf>
    <xf numFmtId="4" fontId="147" fillId="0" borderId="0" xfId="2070" applyNumberFormat="1" applyFont="1" applyAlignment="1">
      <alignment horizontal="right"/>
    </xf>
    <xf numFmtId="4" fontId="220" fillId="0" borderId="0" xfId="1177" applyNumberFormat="1" applyFont="1" applyAlignment="1">
      <alignment horizontal="right" wrapText="1"/>
    </xf>
    <xf numFmtId="4" fontId="177" fillId="0" borderId="0" xfId="1161" applyNumberFormat="1" applyFont="1"/>
    <xf numFmtId="4" fontId="212" fillId="0" borderId="9" xfId="1161" applyNumberFormat="1" applyFont="1" applyBorder="1" applyAlignment="1">
      <alignment horizontal="right"/>
    </xf>
    <xf numFmtId="4" fontId="6" fillId="0" borderId="0" xfId="1177" applyNumberFormat="1" applyBorder="1" applyAlignment="1">
      <alignment horizontal="right"/>
    </xf>
    <xf numFmtId="4" fontId="6" fillId="0" borderId="35" xfId="1177" applyNumberFormat="1" applyBorder="1" applyAlignment="1">
      <alignment horizontal="right"/>
    </xf>
    <xf numFmtId="4" fontId="6" fillId="0" borderId="0" xfId="1177" applyNumberFormat="1" applyAlignment="1">
      <alignment horizontal="right"/>
    </xf>
    <xf numFmtId="4" fontId="6" fillId="0" borderId="36" xfId="1177" applyNumberFormat="1" applyBorder="1" applyAlignment="1">
      <alignment horizontal="right"/>
    </xf>
    <xf numFmtId="4" fontId="6" fillId="0" borderId="20" xfId="1177" applyNumberFormat="1" applyBorder="1" applyAlignment="1">
      <alignment horizontal="right"/>
    </xf>
    <xf numFmtId="4" fontId="6" fillId="0" borderId="38" xfId="1177" applyNumberFormat="1" applyBorder="1" applyAlignment="1">
      <alignment horizontal="right"/>
    </xf>
    <xf numFmtId="4" fontId="29" fillId="0" borderId="0" xfId="1162" applyNumberFormat="1" applyFont="1" applyBorder="1" applyAlignment="1">
      <alignment horizontal="right"/>
    </xf>
    <xf numFmtId="4" fontId="29" fillId="0" borderId="35" xfId="1162" applyNumberFormat="1" applyFont="1" applyBorder="1" applyAlignment="1">
      <alignment horizontal="right"/>
    </xf>
    <xf numFmtId="4" fontId="5" fillId="0" borderId="0" xfId="1161" applyNumberFormat="1" applyFont="1" applyAlignment="1">
      <alignment horizontal="right"/>
    </xf>
    <xf numFmtId="4" fontId="0" fillId="0" borderId="17" xfId="0" applyNumberFormat="1" applyBorder="1"/>
    <xf numFmtId="4" fontId="263" fillId="0" borderId="0" xfId="0" applyNumberFormat="1" applyFont="1" applyAlignment="1">
      <alignment wrapText="1"/>
    </xf>
    <xf numFmtId="4" fontId="0" fillId="0" borderId="0" xfId="0" applyNumberFormat="1" applyAlignment="1">
      <alignment horizontal="center"/>
    </xf>
    <xf numFmtId="4" fontId="0" fillId="0" borderId="16" xfId="0" applyNumberFormat="1" applyBorder="1"/>
    <xf numFmtId="4" fontId="6" fillId="0" borderId="0" xfId="1161" applyNumberFormat="1" applyAlignment="1"/>
    <xf numFmtId="4" fontId="0" fillId="0" borderId="0" xfId="0" applyNumberFormat="1" applyAlignment="1"/>
    <xf numFmtId="4" fontId="6" fillId="0" borderId="0" xfId="0" applyNumberFormat="1" applyFont="1" applyAlignment="1">
      <alignment wrapText="1"/>
    </xf>
    <xf numFmtId="4" fontId="6" fillId="0" borderId="0" xfId="1161" applyNumberFormat="1" applyAlignment="1">
      <alignment wrapText="1"/>
    </xf>
    <xf numFmtId="4" fontId="0" fillId="0" borderId="0" xfId="0" applyNumberFormat="1" applyBorder="1" applyAlignment="1"/>
    <xf numFmtId="4" fontId="0" fillId="0" borderId="8" xfId="0" applyNumberFormat="1" applyBorder="1" applyAlignment="1"/>
    <xf numFmtId="4" fontId="0" fillId="0" borderId="35" xfId="0" applyNumberFormat="1" applyBorder="1" applyAlignment="1"/>
    <xf numFmtId="4" fontId="5" fillId="0" borderId="0" xfId="0" applyNumberFormat="1" applyFont="1" applyAlignment="1"/>
    <xf numFmtId="4" fontId="5" fillId="0" borderId="0" xfId="1161" applyNumberFormat="1" applyFont="1" applyAlignment="1"/>
    <xf numFmtId="4" fontId="5" fillId="0" borderId="0" xfId="1161" applyNumberFormat="1" applyFont="1" applyBorder="1" applyAlignment="1"/>
    <xf numFmtId="4" fontId="188" fillId="0" borderId="0" xfId="1161" applyNumberFormat="1" applyFont="1" applyAlignment="1">
      <alignment wrapText="1"/>
    </xf>
    <xf numFmtId="4" fontId="5" fillId="0" borderId="0" xfId="1161" applyNumberFormat="1" applyFont="1" applyAlignment="1">
      <alignment wrapText="1"/>
    </xf>
    <xf numFmtId="4" fontId="19" fillId="0" borderId="0" xfId="0" applyNumberFormat="1" applyFont="1" applyAlignment="1">
      <alignment wrapText="1"/>
    </xf>
    <xf numFmtId="4" fontId="201" fillId="0" borderId="0" xfId="0" applyNumberFormat="1" applyFont="1" applyAlignment="1">
      <alignment wrapText="1"/>
    </xf>
    <xf numFmtId="4" fontId="14" fillId="0" borderId="0" xfId="2072" applyNumberFormat="1" applyFont="1" applyAlignment="1"/>
    <xf numFmtId="4" fontId="6" fillId="0" borderId="0" xfId="0" applyNumberFormat="1" applyFont="1" applyAlignment="1"/>
    <xf numFmtId="4" fontId="7" fillId="0" borderId="0" xfId="0" applyNumberFormat="1" applyFont="1" applyAlignment="1">
      <alignment wrapText="1"/>
    </xf>
    <xf numFmtId="4" fontId="5" fillId="0" borderId="0" xfId="0" applyNumberFormat="1" applyFont="1" applyAlignment="1">
      <alignment wrapText="1"/>
    </xf>
    <xf numFmtId="4" fontId="188" fillId="0" borderId="0" xfId="0" applyNumberFormat="1" applyFont="1" applyAlignment="1">
      <alignment wrapText="1"/>
    </xf>
    <xf numFmtId="4" fontId="5" fillId="0" borderId="35" xfId="0" applyNumberFormat="1" applyFont="1" applyBorder="1" applyAlignment="1">
      <alignment wrapText="1"/>
    </xf>
    <xf numFmtId="4" fontId="5" fillId="0" borderId="0" xfId="0" applyNumberFormat="1" applyFont="1" applyBorder="1" applyAlignment="1">
      <alignment wrapText="1"/>
    </xf>
    <xf numFmtId="4" fontId="6" fillId="0" borderId="35" xfId="0" applyNumberFormat="1" applyFont="1" applyBorder="1" applyAlignment="1">
      <alignment wrapText="1"/>
    </xf>
    <xf numFmtId="4" fontId="6" fillId="0" borderId="0" xfId="0" applyNumberFormat="1" applyFont="1" applyBorder="1" applyAlignment="1">
      <alignment wrapText="1"/>
    </xf>
    <xf numFmtId="4" fontId="201" fillId="0" borderId="8" xfId="0" applyNumberFormat="1" applyFont="1" applyBorder="1" applyAlignment="1">
      <alignment wrapText="1"/>
    </xf>
    <xf numFmtId="4" fontId="30" fillId="0" borderId="0" xfId="0" applyNumberFormat="1" applyFont="1" applyAlignment="1">
      <alignment wrapText="1"/>
    </xf>
    <xf numFmtId="4" fontId="264" fillId="0" borderId="0" xfId="0" applyNumberFormat="1" applyFont="1" applyAlignment="1">
      <alignment wrapText="1"/>
    </xf>
    <xf numFmtId="4" fontId="19" fillId="0" borderId="8" xfId="0" applyNumberFormat="1" applyFont="1" applyBorder="1" applyAlignment="1">
      <alignment wrapText="1"/>
    </xf>
    <xf numFmtId="4" fontId="157" fillId="0" borderId="9" xfId="2060" applyNumberFormat="1" applyFont="1" applyBorder="1" applyAlignment="1">
      <alignment horizontal="center"/>
    </xf>
    <xf numFmtId="16" fontId="5" fillId="0" borderId="0" xfId="0" applyNumberFormat="1" applyFont="1" applyAlignment="1">
      <alignment horizontal="left" vertical="top" wrapText="1"/>
    </xf>
    <xf numFmtId="4" fontId="0" fillId="0" borderId="36" xfId="0" applyNumberFormat="1" applyBorder="1" applyAlignment="1"/>
    <xf numFmtId="4" fontId="0" fillId="0" borderId="20" xfId="0" applyNumberFormat="1" applyBorder="1" applyAlignment="1"/>
    <xf numFmtId="4" fontId="0" fillId="0" borderId="32" xfId="0" applyNumberFormat="1" applyBorder="1" applyAlignment="1"/>
    <xf numFmtId="4" fontId="201" fillId="0" borderId="41" xfId="0" applyNumberFormat="1" applyFont="1" applyBorder="1" applyAlignment="1">
      <alignment wrapText="1"/>
    </xf>
    <xf numFmtId="4" fontId="14" fillId="0" borderId="20" xfId="2072" applyNumberFormat="1" applyFont="1" applyBorder="1" applyAlignment="1"/>
    <xf numFmtId="4" fontId="14" fillId="0" borderId="35" xfId="2072" applyNumberFormat="1" applyFont="1" applyBorder="1" applyAlignment="1"/>
    <xf numFmtId="4" fontId="6" fillId="0" borderId="0" xfId="1161" applyNumberFormat="1" applyBorder="1" applyAlignment="1"/>
    <xf numFmtId="4" fontId="6" fillId="0" borderId="35" xfId="1161" applyNumberFormat="1" applyBorder="1" applyAlignment="1"/>
    <xf numFmtId="4" fontId="6" fillId="0" borderId="35" xfId="0" applyNumberFormat="1" applyFont="1" applyBorder="1" applyAlignment="1"/>
    <xf numFmtId="4" fontId="6" fillId="0" borderId="0" xfId="1161" applyNumberFormat="1" applyBorder="1" applyAlignment="1">
      <alignment wrapText="1"/>
    </xf>
    <xf numFmtId="4" fontId="0" fillId="0" borderId="38" xfId="0" applyNumberFormat="1" applyBorder="1" applyAlignment="1"/>
    <xf numFmtId="4" fontId="14" fillId="0" borderId="42" xfId="2072" applyNumberFormat="1" applyFont="1" applyBorder="1" applyAlignment="1"/>
    <xf numFmtId="4" fontId="6" fillId="0" borderId="8" xfId="0" applyNumberFormat="1" applyFont="1" applyBorder="1" applyAlignment="1">
      <alignment wrapText="1"/>
    </xf>
    <xf numFmtId="4" fontId="0" fillId="0" borderId="42" xfId="0" applyNumberFormat="1" applyBorder="1" applyAlignment="1"/>
    <xf numFmtId="4" fontId="151" fillId="0" borderId="0" xfId="2059" applyNumberFormat="1" applyFont="1" applyBorder="1" applyAlignment="1">
      <alignment horizontal="right"/>
    </xf>
    <xf numFmtId="4" fontId="151" fillId="0" borderId="20" xfId="0" applyNumberFormat="1" applyFont="1" applyBorder="1" applyAlignment="1">
      <alignment horizontal="center" vertical="center"/>
    </xf>
    <xf numFmtId="43" fontId="157" fillId="0" borderId="31" xfId="2060" applyFont="1" applyBorder="1" applyAlignment="1">
      <alignment vertical="center"/>
    </xf>
    <xf numFmtId="4" fontId="267" fillId="0" borderId="20" xfId="2059" applyNumberFormat="1" applyFont="1" applyFill="1" applyBorder="1" applyAlignment="1">
      <alignment horizontal="right"/>
    </xf>
    <xf numFmtId="4" fontId="151" fillId="0" borderId="0" xfId="0" applyNumberFormat="1" applyFont="1" applyAlignment="1">
      <alignment vertical="top"/>
    </xf>
    <xf numFmtId="4" fontId="21" fillId="0" borderId="20" xfId="2078" applyNumberFormat="1" applyFont="1" applyBorder="1" applyAlignment="1">
      <alignment horizontal="right"/>
    </xf>
    <xf numFmtId="4" fontId="163" fillId="0" borderId="0" xfId="2074" applyNumberFormat="1" applyFont="1" applyAlignment="1">
      <alignment horizontal="right"/>
    </xf>
    <xf numFmtId="4" fontId="163" fillId="0" borderId="0" xfId="1161" applyNumberFormat="1" applyFont="1" applyAlignment="1">
      <alignment horizontal="right"/>
    </xf>
    <xf numFmtId="4" fontId="163" fillId="0" borderId="0" xfId="2074" applyNumberFormat="1" applyFont="1" applyAlignment="1">
      <alignment horizontal="right" wrapText="1"/>
    </xf>
    <xf numFmtId="4" fontId="21" fillId="0" borderId="0" xfId="2080" applyNumberFormat="1" applyFont="1" applyAlignment="1">
      <alignment horizontal="right"/>
    </xf>
    <xf numFmtId="4" fontId="21" fillId="0" borderId="20" xfId="2080" applyNumberFormat="1" applyFont="1" applyBorder="1" applyAlignment="1">
      <alignment horizontal="right"/>
    </xf>
    <xf numFmtId="4" fontId="5" fillId="0" borderId="0" xfId="2078" applyNumberFormat="1" applyFont="1" applyAlignment="1">
      <alignment horizontal="right"/>
    </xf>
    <xf numFmtId="4" fontId="5" fillId="0" borderId="20" xfId="2078" applyNumberFormat="1" applyFont="1" applyBorder="1" applyAlignment="1">
      <alignment horizontal="right"/>
    </xf>
    <xf numFmtId="4" fontId="30" fillId="0" borderId="20" xfId="2078" applyNumberFormat="1" applyFont="1" applyBorder="1" applyAlignment="1">
      <alignment horizontal="right"/>
    </xf>
    <xf numFmtId="4" fontId="6" fillId="0" borderId="0" xfId="2075" applyNumberFormat="1" applyFont="1" applyFill="1" applyBorder="1" applyAlignment="1" applyProtection="1">
      <alignment horizontal="right"/>
    </xf>
    <xf numFmtId="4" fontId="6" fillId="0" borderId="0" xfId="2074" applyNumberFormat="1" applyFont="1" applyAlignment="1">
      <alignment horizontal="right"/>
    </xf>
    <xf numFmtId="4" fontId="164" fillId="0" borderId="0" xfId="2074" applyNumberFormat="1" applyFont="1" applyAlignment="1">
      <alignment horizontal="right"/>
    </xf>
    <xf numFmtId="4" fontId="165" fillId="0" borderId="0" xfId="2074" applyNumberFormat="1" applyFont="1" applyAlignment="1">
      <alignment horizontal="right"/>
    </xf>
    <xf numFmtId="4" fontId="192" fillId="0" borderId="0" xfId="2074" applyNumberFormat="1" applyFont="1" applyAlignment="1">
      <alignment horizontal="right"/>
    </xf>
    <xf numFmtId="4" fontId="196" fillId="0" borderId="0" xfId="2074" applyNumberFormat="1" applyFont="1" applyAlignment="1">
      <alignment horizontal="right"/>
    </xf>
    <xf numFmtId="4" fontId="168" fillId="0" borderId="0" xfId="2074" applyNumberFormat="1" applyFont="1" applyAlignment="1">
      <alignment horizontal="right"/>
    </xf>
    <xf numFmtId="4" fontId="190" fillId="0" borderId="0" xfId="2074" applyNumberFormat="1" applyFont="1" applyAlignment="1">
      <alignment horizontal="right" wrapText="1"/>
    </xf>
    <xf numFmtId="4" fontId="196" fillId="0" borderId="0" xfId="2074" applyNumberFormat="1" applyFont="1" applyAlignment="1">
      <alignment horizontal="right" wrapText="1"/>
    </xf>
    <xf numFmtId="4" fontId="168" fillId="0" borderId="0" xfId="2074" applyNumberFormat="1" applyFont="1" applyAlignment="1">
      <alignment horizontal="right" wrapText="1"/>
    </xf>
    <xf numFmtId="4" fontId="197" fillId="0" borderId="0" xfId="2074" applyNumberFormat="1" applyFont="1" applyAlignment="1">
      <alignment horizontal="right" wrapText="1"/>
    </xf>
    <xf numFmtId="4" fontId="227" fillId="0" borderId="0" xfId="2065" applyNumberFormat="1" applyFont="1" applyAlignment="1">
      <alignment horizontal="right" wrapText="1"/>
    </xf>
    <xf numFmtId="4" fontId="227" fillId="0" borderId="0" xfId="2065" applyNumberFormat="1" applyFont="1" applyAlignment="1" applyProtection="1">
      <alignment horizontal="right" wrapText="1"/>
      <protection locked="0"/>
    </xf>
    <xf numFmtId="4" fontId="227" fillId="0" borderId="36" xfId="2074" applyNumberFormat="1" applyFont="1" applyBorder="1" applyAlignment="1">
      <alignment horizontal="right" wrapText="1"/>
    </xf>
    <xf numFmtId="4" fontId="227" fillId="0" borderId="35" xfId="2074" applyNumberFormat="1" applyFont="1" applyBorder="1" applyAlignment="1">
      <alignment horizontal="right" wrapText="1"/>
    </xf>
    <xf numFmtId="4" fontId="227" fillId="0" borderId="20" xfId="2074" applyNumberFormat="1" applyFont="1" applyBorder="1" applyAlignment="1">
      <alignment horizontal="right" wrapText="1"/>
    </xf>
    <xf numFmtId="4" fontId="227" fillId="0" borderId="38" xfId="2074" applyNumberFormat="1" applyFont="1" applyBorder="1" applyAlignment="1">
      <alignment horizontal="right" wrapText="1"/>
    </xf>
    <xf numFmtId="4" fontId="239" fillId="92" borderId="0" xfId="2076" applyNumberFormat="1" applyFont="1" applyFill="1" applyAlignment="1">
      <alignment horizontal="right" wrapText="1"/>
    </xf>
    <xf numFmtId="4" fontId="239" fillId="92" borderId="0" xfId="2076" applyNumberFormat="1" applyFont="1" applyFill="1" applyAlignment="1" applyProtection="1">
      <alignment horizontal="right" wrapText="1"/>
      <protection locked="0"/>
    </xf>
    <xf numFmtId="4" fontId="239" fillId="0" borderId="20" xfId="2074" applyNumberFormat="1" applyFont="1" applyBorder="1" applyAlignment="1">
      <alignment horizontal="right" wrapText="1"/>
    </xf>
    <xf numFmtId="4" fontId="239" fillId="0" borderId="35" xfId="2074" applyNumberFormat="1" applyFont="1" applyBorder="1" applyAlignment="1">
      <alignment horizontal="right" wrapText="1"/>
    </xf>
    <xf numFmtId="4" fontId="239" fillId="0" borderId="0" xfId="2076" applyNumberFormat="1" applyFont="1" applyAlignment="1">
      <alignment horizontal="right" wrapText="1"/>
    </xf>
    <xf numFmtId="4" fontId="239" fillId="0" borderId="0" xfId="2076" applyNumberFormat="1" applyFont="1" applyAlignment="1" applyProtection="1">
      <alignment horizontal="right" wrapText="1"/>
      <protection locked="0"/>
    </xf>
    <xf numFmtId="4" fontId="241" fillId="0" borderId="20" xfId="2074" applyNumberFormat="1" applyFont="1" applyBorder="1" applyAlignment="1">
      <alignment horizontal="right" wrapText="1"/>
    </xf>
    <xf numFmtId="4" fontId="241" fillId="0" borderId="35" xfId="2074" applyNumberFormat="1" applyFont="1" applyBorder="1" applyAlignment="1">
      <alignment horizontal="right" wrapText="1"/>
    </xf>
    <xf numFmtId="4" fontId="227" fillId="92" borderId="0" xfId="2065" applyNumberFormat="1" applyFont="1" applyFill="1" applyAlignment="1">
      <alignment horizontal="right" wrapText="1"/>
    </xf>
    <xf numFmtId="4" fontId="227" fillId="92" borderId="0" xfId="2065" applyNumberFormat="1" applyFont="1" applyFill="1" applyAlignment="1" applyProtection="1">
      <alignment horizontal="right" wrapText="1"/>
      <protection locked="0"/>
    </xf>
    <xf numFmtId="4" fontId="239" fillId="0" borderId="37" xfId="2074" applyNumberFormat="1" applyFont="1" applyBorder="1" applyAlignment="1">
      <alignment horizontal="right" wrapText="1"/>
    </xf>
    <xf numFmtId="4" fontId="239" fillId="0" borderId="40" xfId="2074" applyNumberFormat="1" applyFont="1" applyBorder="1" applyAlignment="1">
      <alignment horizontal="right" wrapText="1"/>
    </xf>
    <xf numFmtId="4" fontId="31" fillId="0" borderId="39" xfId="2078" applyNumberFormat="1" applyFont="1" applyBorder="1" applyAlignment="1">
      <alignment horizontal="right"/>
    </xf>
    <xf numFmtId="4" fontId="201" fillId="93" borderId="43" xfId="2081" applyNumberFormat="1" applyFont="1" applyFill="1" applyBorder="1" applyAlignment="1">
      <alignment horizontal="right" wrapText="1"/>
    </xf>
    <xf numFmtId="4" fontId="239" fillId="0" borderId="43" xfId="2074" applyNumberFormat="1" applyFont="1" applyBorder="1" applyAlignment="1">
      <alignment horizontal="right" wrapText="1"/>
    </xf>
    <xf numFmtId="4" fontId="241" fillId="0" borderId="0" xfId="2074" applyNumberFormat="1" applyFont="1" applyAlignment="1">
      <alignment horizontal="right" wrapText="1"/>
    </xf>
    <xf numFmtId="0" fontId="1" fillId="0" borderId="39" xfId="2074" applyBorder="1" applyAlignment="1"/>
    <xf numFmtId="0" fontId="188" fillId="0" borderId="39" xfId="2078" applyFont="1" applyBorder="1" applyAlignment="1">
      <alignment horizontal="left" vertical="top"/>
    </xf>
    <xf numFmtId="209" fontId="253" fillId="0" borderId="0" xfId="2086" applyNumberFormat="1" applyFont="1" applyBorder="1" applyAlignment="1">
      <alignment horizontal="left" vertical="top" wrapText="1"/>
    </xf>
    <xf numFmtId="0" fontId="254" fillId="90" borderId="0" xfId="2083" applyFont="1" applyFill="1" applyAlignment="1">
      <alignment horizontal="center" vertical="center" wrapText="1"/>
    </xf>
    <xf numFmtId="4" fontId="5" fillId="0" borderId="0" xfId="2082" applyNumberFormat="1" applyFont="1"/>
    <xf numFmtId="4" fontId="246" fillId="0" borderId="0" xfId="2083" applyNumberFormat="1"/>
    <xf numFmtId="4" fontId="188" fillId="0" borderId="0" xfId="2082" applyNumberFormat="1" applyFont="1"/>
    <xf numFmtId="4" fontId="245" fillId="0" borderId="0" xfId="2082" applyNumberFormat="1"/>
    <xf numFmtId="4" fontId="200" fillId="0" borderId="0" xfId="2082" applyNumberFormat="1" applyFont="1" applyAlignment="1">
      <alignment horizontal="center"/>
    </xf>
    <xf numFmtId="4" fontId="200" fillId="0" borderId="0" xfId="2082" applyNumberFormat="1" applyFont="1"/>
    <xf numFmtId="4" fontId="247" fillId="0" borderId="0" xfId="2082" applyNumberFormat="1" applyFont="1"/>
    <xf numFmtId="4" fontId="262" fillId="0" borderId="0" xfId="2083" applyNumberFormat="1" applyFont="1"/>
    <xf numFmtId="4" fontId="265" fillId="0" borderId="24" xfId="2059" applyNumberFormat="1" applyFont="1" applyBorder="1" applyAlignment="1">
      <alignment horizontal="center" vertical="center"/>
    </xf>
    <xf numFmtId="4" fontId="251" fillId="0" borderId="16" xfId="0" applyNumberFormat="1" applyFont="1" applyBorder="1"/>
    <xf numFmtId="4" fontId="253" fillId="0" borderId="0" xfId="2086" applyNumberFormat="1" applyFont="1" applyAlignment="1">
      <alignment horizontal="left" vertical="top" wrapText="1"/>
    </xf>
    <xf numFmtId="4" fontId="253" fillId="97" borderId="0" xfId="0" applyNumberFormat="1" applyFont="1" applyFill="1" applyAlignment="1">
      <alignment horizontal="left" vertical="center" wrapText="1"/>
    </xf>
    <xf numFmtId="4" fontId="259" fillId="94" borderId="16" xfId="0" applyNumberFormat="1" applyFont="1" applyFill="1" applyBorder="1"/>
    <xf numFmtId="4" fontId="0" fillId="0" borderId="16" xfId="0" applyNumberFormat="1" applyBorder="1" applyAlignment="1">
      <alignment horizontal="right"/>
    </xf>
    <xf numFmtId="4" fontId="7" fillId="97" borderId="0" xfId="0" applyNumberFormat="1" applyFont="1" applyFill="1" applyAlignment="1">
      <alignment horizontal="left" vertical="center" wrapText="1"/>
    </xf>
    <xf numFmtId="4" fontId="0" fillId="95" borderId="0" xfId="0" applyNumberFormat="1" applyFill="1"/>
    <xf numFmtId="4" fontId="5" fillId="0" borderId="0" xfId="0" applyNumberFormat="1" applyFont="1" applyAlignment="1">
      <alignment horizontal="left" vertical="center" wrapText="1"/>
    </xf>
    <xf numFmtId="4" fontId="5" fillId="0" borderId="0" xfId="0" applyNumberFormat="1" applyFont="1" applyAlignment="1">
      <alignment vertical="center" wrapText="1"/>
    </xf>
    <xf numFmtId="4" fontId="255" fillId="96" borderId="4" xfId="0" applyNumberFormat="1" applyFont="1" applyFill="1" applyBorder="1" applyAlignment="1">
      <alignment horizontal="left"/>
    </xf>
    <xf numFmtId="0" fontId="44" fillId="0" borderId="4" xfId="2082" applyFont="1" applyBorder="1" applyAlignment="1">
      <alignment vertical="center" wrapText="1"/>
    </xf>
    <xf numFmtId="4" fontId="250" fillId="90" borderId="31" xfId="0" applyNumberFormat="1" applyFont="1" applyFill="1" applyBorder="1" applyAlignment="1">
      <alignment horizontal="center"/>
    </xf>
    <xf numFmtId="0" fontId="44" fillId="0" borderId="38" xfId="2082" applyFont="1" applyBorder="1" applyAlignment="1">
      <alignment vertical="center" wrapText="1"/>
    </xf>
    <xf numFmtId="4" fontId="265" fillId="0" borderId="35" xfId="2059" applyNumberFormat="1" applyFont="1" applyBorder="1" applyAlignment="1">
      <alignment horizontal="center" vertical="center"/>
    </xf>
    <xf numFmtId="4" fontId="250" fillId="90" borderId="30" xfId="0" applyNumberFormat="1" applyFont="1" applyFill="1" applyBorder="1" applyAlignment="1">
      <alignment horizontal="center"/>
    </xf>
    <xf numFmtId="4" fontId="251" fillId="0" borderId="30" xfId="0" applyNumberFormat="1" applyFont="1" applyBorder="1"/>
    <xf numFmtId="0" fontId="44" fillId="0" borderId="36" xfId="2082" applyFont="1" applyBorder="1" applyAlignment="1">
      <alignment vertical="center" wrapText="1"/>
    </xf>
    <xf numFmtId="4" fontId="265" fillId="0" borderId="20" xfId="2059" applyNumberFormat="1" applyFont="1" applyBorder="1" applyAlignment="1">
      <alignment horizontal="center"/>
    </xf>
    <xf numFmtId="4" fontId="251" fillId="0" borderId="35" xfId="0" applyNumberFormat="1" applyFont="1" applyBorder="1" applyAlignment="1">
      <alignment horizontal="center"/>
    </xf>
    <xf numFmtId="209" fontId="253" fillId="0" borderId="20" xfId="2086" applyNumberFormat="1" applyFont="1" applyBorder="1" applyAlignment="1">
      <alignment horizontal="center" vertical="center" wrapText="1"/>
    </xf>
    <xf numFmtId="209" fontId="253" fillId="0" borderId="0" xfId="2086" applyNumberFormat="1" applyFont="1" applyAlignment="1">
      <alignment horizontal="center" vertical="center" wrapText="1"/>
    </xf>
    <xf numFmtId="209" fontId="253" fillId="0" borderId="4" xfId="2086" applyNumberFormat="1" applyFont="1" applyBorder="1" applyAlignment="1">
      <alignment vertical="top" wrapText="1"/>
    </xf>
    <xf numFmtId="0" fontId="253" fillId="90" borderId="0" xfId="2083" applyFont="1" applyFill="1" applyAlignment="1">
      <alignment horizontal="center" vertical="center" wrapText="1"/>
    </xf>
    <xf numFmtId="4" fontId="253" fillId="90" borderId="0" xfId="2083" applyNumberFormat="1" applyFont="1" applyFill="1" applyAlignment="1">
      <alignment horizontal="center" vertical="center" wrapText="1"/>
    </xf>
    <xf numFmtId="4" fontId="253" fillId="90" borderId="0" xfId="2083" applyNumberFormat="1" applyFont="1" applyFill="1" applyAlignment="1" applyProtection="1">
      <alignment horizontal="right" vertical="center" wrapText="1"/>
      <protection locked="0"/>
    </xf>
    <xf numFmtId="4" fontId="253" fillId="97" borderId="0" xfId="0" applyNumberFormat="1" applyFont="1" applyFill="1" applyAlignment="1">
      <alignment horizontal="right" vertical="center" wrapText="1"/>
    </xf>
    <xf numFmtId="4" fontId="255" fillId="96" borderId="4" xfId="0" applyNumberFormat="1" applyFont="1" applyFill="1" applyBorder="1" applyAlignment="1"/>
    <xf numFmtId="4" fontId="246" fillId="0" borderId="0" xfId="2083" applyNumberFormat="1" applyAlignment="1"/>
    <xf numFmtId="4" fontId="251" fillId="0" borderId="0" xfId="2083" applyNumberFormat="1" applyFont="1" applyAlignment="1"/>
    <xf numFmtId="4" fontId="7" fillId="97" borderId="0" xfId="0" applyNumberFormat="1" applyFont="1" applyFill="1" applyAlignment="1">
      <alignment horizontal="right" vertical="center" wrapText="1"/>
    </xf>
    <xf numFmtId="4" fontId="259" fillId="94" borderId="30" xfId="0" applyNumberFormat="1" applyFont="1" applyFill="1" applyBorder="1"/>
    <xf numFmtId="4" fontId="0" fillId="0" borderId="30" xfId="0" applyNumberFormat="1" applyBorder="1" applyAlignment="1">
      <alignment horizontal="right"/>
    </xf>
    <xf numFmtId="209" fontId="253" fillId="0" borderId="30" xfId="2085" applyNumberFormat="1" applyFont="1" applyBorder="1" applyAlignment="1">
      <alignment vertical="top" wrapText="1"/>
    </xf>
    <xf numFmtId="4" fontId="259" fillId="94" borderId="31" xfId="0" applyNumberFormat="1" applyFont="1" applyFill="1" applyBorder="1"/>
    <xf numFmtId="4" fontId="265" fillId="0" borderId="37" xfId="2059" applyNumberFormat="1" applyFont="1" applyBorder="1" applyAlignment="1">
      <alignment horizontal="center" vertical="center"/>
    </xf>
    <xf numFmtId="209" fontId="253" fillId="0" borderId="20" xfId="2086" applyNumberFormat="1" applyFont="1" applyBorder="1" applyAlignment="1">
      <alignment horizontal="left" vertical="top"/>
    </xf>
    <xf numFmtId="209" fontId="253" fillId="0" borderId="35" xfId="2086" applyNumberFormat="1" applyFont="1" applyBorder="1" applyAlignment="1">
      <alignment horizontal="center" vertical="center" wrapText="1"/>
    </xf>
    <xf numFmtId="4" fontId="253" fillId="90" borderId="20" xfId="2083" applyNumberFormat="1" applyFont="1" applyFill="1" applyBorder="1" applyAlignment="1" applyProtection="1">
      <alignment horizontal="right" vertical="center" wrapText="1"/>
      <protection locked="0"/>
    </xf>
    <xf numFmtId="4" fontId="253" fillId="90" borderId="35" xfId="2083" applyNumberFormat="1" applyFont="1" applyFill="1" applyBorder="1" applyAlignment="1" applyProtection="1">
      <alignment horizontal="right" vertical="center" wrapText="1"/>
      <protection locked="0"/>
    </xf>
    <xf numFmtId="4" fontId="253" fillId="0" borderId="20" xfId="2086" applyNumberFormat="1" applyFont="1" applyBorder="1" applyAlignment="1">
      <alignment horizontal="left" vertical="top" wrapText="1"/>
    </xf>
    <xf numFmtId="4" fontId="253" fillId="0" borderId="35" xfId="2086" applyNumberFormat="1" applyFont="1" applyBorder="1" applyAlignment="1">
      <alignment horizontal="left" vertical="top" wrapText="1"/>
    </xf>
    <xf numFmtId="4" fontId="245" fillId="0" borderId="20" xfId="2082" applyNumberFormat="1" applyBorder="1"/>
    <xf numFmtId="4" fontId="245" fillId="0" borderId="35" xfId="2082" applyNumberFormat="1" applyBorder="1"/>
    <xf numFmtId="4" fontId="253" fillId="97" borderId="20" xfId="0" applyNumberFormat="1" applyFont="1" applyFill="1" applyBorder="1" applyAlignment="1">
      <alignment horizontal="left" vertical="center" wrapText="1"/>
    </xf>
    <xf numFmtId="4" fontId="253" fillId="97" borderId="35" xfId="0" applyNumberFormat="1" applyFont="1" applyFill="1" applyBorder="1" applyAlignment="1">
      <alignment horizontal="right" vertical="center" wrapText="1"/>
    </xf>
    <xf numFmtId="4" fontId="251" fillId="0" borderId="20" xfId="2083" applyNumberFormat="1" applyFont="1" applyBorder="1" applyAlignment="1">
      <alignment horizontal="right"/>
    </xf>
    <xf numFmtId="4" fontId="251" fillId="0" borderId="35" xfId="2083" applyNumberFormat="1" applyFont="1" applyBorder="1" applyAlignment="1">
      <alignment horizontal="right"/>
    </xf>
    <xf numFmtId="0" fontId="258" fillId="0" borderId="20" xfId="2082" applyFont="1" applyBorder="1" applyAlignment="1">
      <alignment vertical="center" wrapText="1"/>
    </xf>
    <xf numFmtId="0" fontId="258" fillId="0" borderId="35" xfId="2082" applyFont="1" applyBorder="1" applyAlignment="1">
      <alignment vertical="center" wrapText="1"/>
    </xf>
    <xf numFmtId="4" fontId="7" fillId="97" borderId="20" xfId="0" applyNumberFormat="1" applyFont="1" applyFill="1" applyBorder="1" applyAlignment="1">
      <alignment horizontal="right" vertical="center" wrapText="1"/>
    </xf>
    <xf numFmtId="4" fontId="7" fillId="97" borderId="35" xfId="0" applyNumberFormat="1" applyFont="1" applyFill="1" applyBorder="1" applyAlignment="1">
      <alignment horizontal="right" vertical="center" wrapText="1"/>
    </xf>
    <xf numFmtId="4" fontId="0" fillId="95" borderId="20" xfId="0" applyNumberFormat="1" applyFill="1" applyBorder="1"/>
    <xf numFmtId="4" fontId="0" fillId="95" borderId="35" xfId="0" applyNumberFormat="1" applyFill="1" applyBorder="1"/>
    <xf numFmtId="4" fontId="5" fillId="0" borderId="20" xfId="0" applyNumberFormat="1" applyFont="1" applyBorder="1" applyAlignment="1">
      <alignment vertical="center" wrapText="1"/>
    </xf>
    <xf numFmtId="4" fontId="5" fillId="0" borderId="35" xfId="0" applyNumberFormat="1" applyFont="1" applyBorder="1" applyAlignment="1">
      <alignment vertical="center" wrapText="1"/>
    </xf>
    <xf numFmtId="4" fontId="261" fillId="0" borderId="20" xfId="0" applyNumberFormat="1" applyFont="1" applyBorder="1" applyAlignment="1">
      <alignment vertical="center" wrapText="1"/>
    </xf>
    <xf numFmtId="4" fontId="188" fillId="96" borderId="36" xfId="0" applyNumberFormat="1" applyFont="1" applyFill="1" applyBorder="1" applyAlignment="1">
      <alignment vertical="center" wrapText="1"/>
    </xf>
    <xf numFmtId="4" fontId="255" fillId="96" borderId="38" xfId="0" applyNumberFormat="1" applyFont="1" applyFill="1" applyBorder="1" applyAlignment="1"/>
    <xf numFmtId="4" fontId="251" fillId="0" borderId="20" xfId="2083" applyNumberFormat="1" applyFont="1" applyBorder="1" applyAlignment="1"/>
    <xf numFmtId="4" fontId="251" fillId="0" borderId="35" xfId="2083" applyNumberFormat="1" applyFont="1" applyBorder="1" applyAlignment="1"/>
    <xf numFmtId="4" fontId="246" fillId="0" borderId="35" xfId="2083" applyNumberFormat="1" applyBorder="1"/>
    <xf numFmtId="4" fontId="258" fillId="0" borderId="35" xfId="2082" applyNumberFormat="1" applyFont="1" applyBorder="1" applyAlignment="1">
      <alignment vertical="center" wrapText="1"/>
    </xf>
    <xf numFmtId="4" fontId="255" fillId="94" borderId="31" xfId="0" applyNumberFormat="1" applyFont="1" applyFill="1" applyBorder="1" applyAlignment="1">
      <alignment horizontal="right"/>
    </xf>
    <xf numFmtId="4" fontId="5" fillId="0" borderId="20" xfId="0" applyNumberFormat="1" applyFont="1" applyBorder="1" applyAlignment="1" applyProtection="1">
      <alignment vertical="top" wrapText="1"/>
      <protection locked="0"/>
    </xf>
    <xf numFmtId="4" fontId="255" fillId="96" borderId="36" xfId="0" applyNumberFormat="1" applyFont="1" applyFill="1" applyBorder="1" applyAlignment="1"/>
    <xf numFmtId="4" fontId="246" fillId="0" borderId="35" xfId="2083" applyNumberFormat="1" applyBorder="1" applyAlignment="1"/>
    <xf numFmtId="4" fontId="191" fillId="0" borderId="0" xfId="2061" applyNumberFormat="1" applyFont="1" applyBorder="1" applyAlignment="1" applyProtection="1">
      <alignment horizontal="center"/>
    </xf>
    <xf numFmtId="4" fontId="192" fillId="0" borderId="0" xfId="2061" applyNumberFormat="1" applyFont="1" applyAlignment="1" applyProtection="1">
      <alignment horizontal="center"/>
    </xf>
    <xf numFmtId="4" fontId="193" fillId="0" borderId="0" xfId="2061" applyNumberFormat="1" applyFont="1" applyBorder="1" applyAlignment="1" applyProtection="1">
      <alignment horizontal="center"/>
    </xf>
    <xf numFmtId="4" fontId="194" fillId="0" borderId="29" xfId="2061" applyNumberFormat="1" applyFont="1" applyBorder="1" applyAlignment="1" applyProtection="1">
      <alignment horizontal="center"/>
    </xf>
    <xf numFmtId="4" fontId="194" fillId="0" borderId="0" xfId="2061" applyNumberFormat="1" applyFont="1" applyAlignment="1" applyProtection="1">
      <alignment horizontal="center"/>
    </xf>
    <xf numFmtId="4" fontId="0" fillId="0" borderId="0" xfId="2061" applyNumberFormat="1" applyFont="1" applyAlignment="1">
      <alignment horizontal="center"/>
    </xf>
    <xf numFmtId="205" fontId="192" fillId="0" borderId="0" xfId="2061" applyFont="1" applyAlignment="1" applyProtection="1">
      <alignment horizontal="center"/>
    </xf>
    <xf numFmtId="4" fontId="278" fillId="0" borderId="0" xfId="0" applyNumberFormat="1" applyFont="1" applyAlignment="1">
      <alignment horizontal="center"/>
    </xf>
    <xf numFmtId="4" fontId="193" fillId="0" borderId="29" xfId="2061" applyNumberFormat="1" applyFont="1" applyBorder="1" applyAlignment="1" applyProtection="1">
      <alignment horizontal="center"/>
    </xf>
    <xf numFmtId="0" fontId="146" fillId="0" borderId="9" xfId="0" applyFont="1" applyBorder="1" applyAlignment="1">
      <alignment horizontal="center"/>
    </xf>
    <xf numFmtId="0" fontId="184" fillId="0" borderId="0" xfId="1161" applyFont="1" applyAlignment="1">
      <alignment vertical="top" wrapText="1"/>
    </xf>
    <xf numFmtId="0" fontId="201" fillId="0" borderId="0" xfId="1161" applyFont="1" applyAlignment="1">
      <alignment wrapText="1"/>
    </xf>
    <xf numFmtId="4" fontId="201" fillId="0" borderId="0" xfId="1161" applyNumberFormat="1" applyFont="1" applyAlignment="1">
      <alignment wrapText="1"/>
    </xf>
    <xf numFmtId="0" fontId="184" fillId="0" borderId="0" xfId="1161" applyFont="1" applyAlignment="1">
      <alignment wrapText="1"/>
    </xf>
    <xf numFmtId="4" fontId="184" fillId="0" borderId="0" xfId="1161" applyNumberFormat="1" applyFont="1" applyAlignment="1">
      <alignment wrapText="1"/>
    </xf>
    <xf numFmtId="0" fontId="7" fillId="0" borderId="0" xfId="1161" applyFont="1" applyAlignment="1">
      <alignment wrapText="1"/>
    </xf>
    <xf numFmtId="4" fontId="203" fillId="0" borderId="0" xfId="1161" applyNumberFormat="1" applyFont="1" applyAlignment="1">
      <alignment wrapText="1"/>
    </xf>
    <xf numFmtId="4" fontId="204" fillId="0" borderId="0" xfId="1161" applyNumberFormat="1" applyFont="1" applyAlignment="1">
      <alignment wrapText="1"/>
    </xf>
    <xf numFmtId="4" fontId="7" fillId="0" borderId="0" xfId="1161" applyNumberFormat="1" applyFont="1" applyBorder="1" applyAlignment="1">
      <alignment wrapText="1"/>
    </xf>
    <xf numFmtId="4" fontId="7" fillId="0" borderId="35" xfId="1161" applyNumberFormat="1" applyFont="1" applyBorder="1" applyAlignment="1">
      <alignment wrapText="1"/>
    </xf>
    <xf numFmtId="4" fontId="265" fillId="0" borderId="24" xfId="2059" applyNumberFormat="1" applyFont="1" applyBorder="1" applyAlignment="1"/>
    <xf numFmtId="4" fontId="265" fillId="0" borderId="40" xfId="2059" applyNumberFormat="1" applyFont="1" applyBorder="1" applyAlignment="1"/>
    <xf numFmtId="0" fontId="7" fillId="0" borderId="9" xfId="1161" applyFont="1" applyBorder="1" applyAlignment="1">
      <alignment wrapText="1"/>
    </xf>
    <xf numFmtId="4" fontId="7" fillId="0" borderId="9" xfId="1161" applyNumberFormat="1" applyFont="1" applyBorder="1" applyAlignment="1">
      <alignment wrapText="1"/>
    </xf>
    <xf numFmtId="4" fontId="7" fillId="0" borderId="31" xfId="1161" applyNumberFormat="1" applyFont="1" applyBorder="1" applyAlignment="1">
      <alignment wrapText="1"/>
    </xf>
    <xf numFmtId="4" fontId="6" fillId="0" borderId="36" xfId="1161" applyNumberFormat="1" applyBorder="1" applyAlignment="1">
      <alignment wrapText="1"/>
    </xf>
    <xf numFmtId="4" fontId="6" fillId="0" borderId="35" xfId="1161" applyNumberFormat="1" applyBorder="1" applyAlignment="1">
      <alignment wrapText="1"/>
    </xf>
    <xf numFmtId="4" fontId="6" fillId="0" borderId="20" xfId="1161" applyNumberFormat="1" applyBorder="1" applyAlignment="1">
      <alignment wrapText="1"/>
    </xf>
    <xf numFmtId="0" fontId="7" fillId="90" borderId="0" xfId="1161" applyFont="1" applyFill="1" applyAlignment="1">
      <alignment wrapText="1"/>
    </xf>
    <xf numFmtId="4" fontId="7" fillId="90" borderId="0" xfId="1161" applyNumberFormat="1" applyFont="1" applyFill="1" applyAlignment="1">
      <alignment wrapText="1"/>
    </xf>
    <xf numFmtId="4" fontId="7" fillId="90" borderId="20" xfId="1161" applyNumberFormat="1" applyFont="1" applyFill="1" applyBorder="1" applyAlignment="1">
      <alignment wrapText="1"/>
    </xf>
    <xf numFmtId="4" fontId="7" fillId="90" borderId="35" xfId="1161" applyNumberFormat="1" applyFont="1" applyFill="1" applyBorder="1" applyAlignment="1">
      <alignment wrapText="1"/>
    </xf>
    <xf numFmtId="4" fontId="7" fillId="0" borderId="20" xfId="1161" applyNumberFormat="1" applyFont="1" applyBorder="1" applyAlignment="1">
      <alignment wrapText="1"/>
    </xf>
    <xf numFmtId="0" fontId="6" fillId="0" borderId="0" xfId="1161" applyAlignment="1"/>
    <xf numFmtId="4" fontId="265" fillId="0" borderId="37" xfId="2059" applyNumberFormat="1" applyFont="1" applyBorder="1" applyAlignment="1"/>
    <xf numFmtId="4" fontId="6" fillId="0" borderId="38" xfId="1161" applyNumberFormat="1" applyBorder="1" applyAlignment="1">
      <alignment wrapText="1"/>
    </xf>
    <xf numFmtId="4" fontId="44" fillId="0" borderId="0" xfId="1198" applyNumberFormat="1" applyFont="1" applyBorder="1" applyAlignment="1">
      <alignment horizontal="right"/>
    </xf>
    <xf numFmtId="4" fontId="6" fillId="0" borderId="0" xfId="1198" applyNumberFormat="1" applyAlignment="1">
      <alignment horizontal="right"/>
    </xf>
    <xf numFmtId="4" fontId="14" fillId="0" borderId="0" xfId="1198" applyNumberFormat="1" applyFont="1" applyAlignment="1">
      <alignment horizontal="right"/>
    </xf>
    <xf numFmtId="4" fontId="6" fillId="0" borderId="0" xfId="1198" applyNumberFormat="1" applyBorder="1" applyAlignment="1">
      <alignment horizontal="right"/>
    </xf>
    <xf numFmtId="4" fontId="212" fillId="0" borderId="0" xfId="1895" applyNumberFormat="1" applyFont="1" applyAlignment="1">
      <alignment horizontal="right" vertical="center" wrapText="1"/>
    </xf>
    <xf numFmtId="4" fontId="212" fillId="0" borderId="0" xfId="1895" applyNumberFormat="1" applyFont="1" applyAlignment="1">
      <alignment horizontal="right" vertical="center"/>
    </xf>
    <xf numFmtId="4" fontId="212" fillId="0" borderId="0" xfId="1895" applyNumberFormat="1" applyFont="1" applyAlignment="1">
      <alignment horizontal="right" vertical="top" wrapText="1"/>
    </xf>
    <xf numFmtId="4" fontId="212" fillId="0" borderId="0" xfId="1895" quotePrefix="1" applyNumberFormat="1" applyFont="1" applyAlignment="1">
      <alignment horizontal="right" vertical="top" wrapText="1"/>
    </xf>
    <xf numFmtId="4" fontId="212" fillId="0" borderId="0" xfId="2064" applyNumberFormat="1" applyFont="1" applyAlignment="1" applyProtection="1">
      <alignment horizontal="right"/>
      <protection hidden="1"/>
    </xf>
    <xf numFmtId="4" fontId="212" fillId="0" borderId="0" xfId="2064" applyNumberFormat="1" applyFont="1" applyAlignment="1" applyProtection="1">
      <alignment horizontal="right"/>
      <protection locked="0"/>
    </xf>
    <xf numFmtId="4" fontId="215" fillId="0" borderId="0" xfId="673" applyNumberFormat="1" applyFont="1" applyFill="1" applyBorder="1" applyAlignment="1" applyProtection="1">
      <alignment horizontal="right" wrapText="1"/>
    </xf>
    <xf numFmtId="4" fontId="212" fillId="0" borderId="0" xfId="673" applyNumberFormat="1" applyFont="1" applyFill="1" applyBorder="1" applyAlignment="1" applyProtection="1">
      <alignment horizontal="right" wrapText="1"/>
    </xf>
    <xf numFmtId="4" fontId="7" fillId="0" borderId="9" xfId="1161" applyNumberFormat="1" applyFont="1" applyBorder="1" applyAlignment="1">
      <alignment horizontal="right" vertical="center" wrapText="1"/>
    </xf>
    <xf numFmtId="4" fontId="7" fillId="0" borderId="31" xfId="1161" applyNumberFormat="1" applyFont="1" applyBorder="1" applyAlignment="1">
      <alignment horizontal="right" vertical="center" wrapText="1"/>
    </xf>
    <xf numFmtId="4" fontId="43" fillId="0" borderId="0" xfId="1162" applyNumberFormat="1" applyFont="1" applyAlignment="1">
      <alignment horizontal="right" vertical="top"/>
    </xf>
    <xf numFmtId="4" fontId="6" fillId="0" borderId="0" xfId="1162" applyNumberFormat="1" applyAlignment="1">
      <alignment horizontal="right" vertical="top"/>
    </xf>
    <xf numFmtId="4" fontId="14" fillId="0" borderId="0" xfId="1162" applyNumberFormat="1" applyFont="1" applyAlignment="1">
      <alignment horizontal="right" vertical="top"/>
    </xf>
    <xf numFmtId="4" fontId="210" fillId="91" borderId="0" xfId="1198" applyNumberFormat="1" applyFont="1" applyFill="1" applyAlignment="1" applyProtection="1">
      <alignment horizontal="right" vertical="top" wrapText="1"/>
      <protection locked="0"/>
    </xf>
    <xf numFmtId="4" fontId="210" fillId="0" borderId="9" xfId="1162" applyNumberFormat="1" applyFont="1" applyBorder="1" applyAlignment="1">
      <alignment horizontal="right" vertical="top"/>
    </xf>
    <xf numFmtId="4" fontId="210" fillId="0" borderId="0" xfId="1162" applyNumberFormat="1" applyFont="1" applyAlignment="1">
      <alignment horizontal="right" vertical="top"/>
    </xf>
    <xf numFmtId="4" fontId="29" fillId="0" borderId="0" xfId="1162" applyNumberFormat="1" applyFont="1" applyAlignment="1">
      <alignment horizontal="right" vertical="top"/>
    </xf>
    <xf numFmtId="4" fontId="147" fillId="0" borderId="20" xfId="0" applyNumberFormat="1" applyFont="1" applyFill="1" applyBorder="1" applyAlignment="1">
      <alignment horizontal="right"/>
    </xf>
    <xf numFmtId="4" fontId="147" fillId="0" borderId="20" xfId="0" applyNumberFormat="1" applyFont="1" applyFill="1" applyBorder="1" applyAlignment="1">
      <alignment vertical="top"/>
    </xf>
    <xf numFmtId="4" fontId="147" fillId="0" borderId="20" xfId="0" applyNumberFormat="1" applyFont="1" applyFill="1" applyBorder="1" applyAlignment="1">
      <alignment horizontal="center" vertical="top"/>
    </xf>
    <xf numFmtId="4" fontId="6" fillId="0" borderId="20" xfId="0" applyNumberFormat="1" applyFont="1" applyFill="1" applyBorder="1" applyAlignment="1">
      <alignment horizontal="right"/>
    </xf>
    <xf numFmtId="4" fontId="6" fillId="0" borderId="20" xfId="0" applyNumberFormat="1" applyFont="1" applyFill="1" applyBorder="1" applyAlignment="1">
      <alignment horizontal="center" vertical="top"/>
    </xf>
    <xf numFmtId="4" fontId="0" fillId="0" borderId="20" xfId="0" applyNumberFormat="1" applyFont="1" applyFill="1" applyBorder="1"/>
    <xf numFmtId="0" fontId="6" fillId="0" borderId="0" xfId="1161" applyAlignment="1">
      <alignment horizontal="left" vertical="top" wrapText="1"/>
    </xf>
    <xf numFmtId="0" fontId="7" fillId="0" borderId="0" xfId="1161" applyFont="1" applyAlignment="1">
      <alignment horizontal="left" vertical="top" wrapText="1"/>
    </xf>
    <xf numFmtId="4" fontId="5" fillId="0" borderId="20" xfId="0" applyNumberFormat="1" applyFont="1" applyBorder="1" applyAlignment="1">
      <alignment wrapText="1"/>
    </xf>
    <xf numFmtId="4" fontId="6" fillId="0" borderId="20" xfId="0" applyNumberFormat="1" applyFont="1" applyBorder="1" applyAlignment="1">
      <alignment wrapText="1"/>
    </xf>
    <xf numFmtId="0" fontId="5" fillId="99" borderId="0" xfId="0" applyFont="1" applyFill="1" applyAlignment="1">
      <alignment horizontal="left" vertical="top" wrapText="1"/>
    </xf>
    <xf numFmtId="4" fontId="0" fillId="99" borderId="0" xfId="0" applyNumberFormat="1" applyFill="1" applyBorder="1" applyAlignment="1"/>
    <xf numFmtId="4" fontId="0" fillId="99" borderId="20" xfId="0" applyNumberFormat="1" applyFill="1" applyBorder="1" applyAlignment="1"/>
    <xf numFmtId="4" fontId="6" fillId="0" borderId="0" xfId="0" applyNumberFormat="1" applyFont="1" applyAlignment="1">
      <alignment horizontal="left" vertical="top" wrapText="1"/>
    </xf>
    <xf numFmtId="4" fontId="6" fillId="0" borderId="0" xfId="1161" applyNumberFormat="1" applyAlignment="1">
      <alignment vertical="top" wrapText="1"/>
    </xf>
    <xf numFmtId="4" fontId="6" fillId="0" borderId="20" xfId="1161" applyNumberFormat="1" applyFont="1" applyFill="1" applyBorder="1" applyAlignment="1">
      <alignment vertical="top" wrapText="1"/>
    </xf>
    <xf numFmtId="4" fontId="6" fillId="0" borderId="35" xfId="1161" applyNumberFormat="1" applyFont="1" applyFill="1" applyBorder="1" applyAlignment="1">
      <alignment vertical="top" wrapText="1"/>
    </xf>
    <xf numFmtId="4" fontId="6" fillId="0" borderId="35" xfId="1161" applyNumberFormat="1" applyBorder="1" applyAlignment="1">
      <alignment vertical="top" wrapText="1"/>
    </xf>
    <xf numFmtId="4" fontId="6" fillId="0" borderId="20" xfId="1161" applyNumberFormat="1" applyBorder="1" applyAlignment="1">
      <alignment vertical="top" wrapText="1"/>
    </xf>
    <xf numFmtId="0" fontId="7" fillId="0" borderId="9" xfId="1161" applyFont="1" applyBorder="1" applyAlignment="1">
      <alignment vertical="top" wrapText="1"/>
    </xf>
    <xf numFmtId="4" fontId="7" fillId="0" borderId="9" xfId="1161" applyNumberFormat="1" applyFont="1" applyBorder="1" applyAlignment="1">
      <alignment vertical="top" wrapText="1"/>
    </xf>
    <xf numFmtId="4" fontId="7" fillId="0" borderId="30" xfId="1161" applyNumberFormat="1" applyFont="1" applyBorder="1" applyAlignment="1">
      <alignment vertical="top" wrapText="1"/>
    </xf>
    <xf numFmtId="4" fontId="265" fillId="0" borderId="24" xfId="2059" applyNumberFormat="1" applyFont="1" applyBorder="1" applyAlignment="1">
      <alignment vertical="top"/>
    </xf>
    <xf numFmtId="4" fontId="7" fillId="0" borderId="31" xfId="1161" applyNumberFormat="1" applyFont="1" applyBorder="1" applyAlignment="1">
      <alignment vertical="top" wrapText="1"/>
    </xf>
    <xf numFmtId="4" fontId="157" fillId="0" borderId="30" xfId="2060" applyNumberFormat="1" applyFont="1" applyBorder="1" applyAlignment="1">
      <alignment vertical="top"/>
    </xf>
    <xf numFmtId="4" fontId="157" fillId="0" borderId="31" xfId="2060" applyNumberFormat="1" applyFont="1" applyBorder="1" applyAlignment="1">
      <alignment vertical="top"/>
    </xf>
    <xf numFmtId="0" fontId="7" fillId="90" borderId="0" xfId="1161" applyFont="1" applyFill="1" applyAlignment="1">
      <alignment vertical="top" wrapText="1"/>
    </xf>
    <xf numFmtId="4" fontId="7" fillId="90" borderId="0" xfId="1161" applyNumberFormat="1" applyFont="1" applyFill="1" applyAlignment="1">
      <alignment vertical="top" wrapText="1"/>
    </xf>
    <xf numFmtId="4" fontId="7" fillId="90" borderId="20" xfId="1161" applyNumberFormat="1" applyFont="1" applyFill="1" applyBorder="1" applyAlignment="1">
      <alignment vertical="top" wrapText="1"/>
    </xf>
    <xf numFmtId="4" fontId="7" fillId="90" borderId="35" xfId="1161" applyNumberFormat="1" applyFont="1" applyFill="1" applyBorder="1" applyAlignment="1">
      <alignment vertical="top" wrapText="1"/>
    </xf>
    <xf numFmtId="0" fontId="7" fillId="0" borderId="0" xfId="1161" applyFont="1" applyAlignment="1">
      <alignment vertical="top" wrapText="1"/>
    </xf>
    <xf numFmtId="4" fontId="7" fillId="0" borderId="0" xfId="1161" applyNumberFormat="1" applyFont="1" applyAlignment="1">
      <alignment vertical="top" wrapText="1"/>
    </xf>
    <xf numFmtId="4" fontId="7" fillId="0" borderId="20" xfId="1161" applyNumberFormat="1" applyFont="1" applyBorder="1" applyAlignment="1">
      <alignment vertical="top" wrapText="1"/>
    </xf>
    <xf numFmtId="4" fontId="7" fillId="0" borderId="35" xfId="1161" applyNumberFormat="1" applyFont="1" applyBorder="1" applyAlignment="1">
      <alignment vertical="top" wrapText="1"/>
    </xf>
    <xf numFmtId="4" fontId="7" fillId="0" borderId="37" xfId="1161" applyNumberFormat="1" applyFont="1" applyBorder="1" applyAlignment="1">
      <alignment vertical="top" wrapText="1"/>
    </xf>
    <xf numFmtId="4" fontId="6" fillId="0" borderId="0" xfId="1161" applyNumberFormat="1" applyAlignment="1">
      <alignment horizontal="right" vertical="top" wrapText="1"/>
    </xf>
    <xf numFmtId="4" fontId="6" fillId="0" borderId="0" xfId="1161" applyNumberFormat="1" applyFont="1" applyFill="1" applyBorder="1" applyAlignment="1">
      <alignment vertical="top" wrapText="1"/>
    </xf>
    <xf numFmtId="4" fontId="7" fillId="0" borderId="30" xfId="1161" applyNumberFormat="1" applyFont="1" applyFill="1" applyBorder="1" applyAlignment="1">
      <alignment vertical="top" wrapText="1"/>
    </xf>
    <xf numFmtId="4" fontId="265" fillId="0" borderId="37" xfId="2059" applyNumberFormat="1" applyFont="1" applyFill="1" applyBorder="1" applyAlignment="1">
      <alignment vertical="top"/>
    </xf>
    <xf numFmtId="4" fontId="265" fillId="0" borderId="40" xfId="2059" applyNumberFormat="1" applyFont="1" applyFill="1" applyBorder="1" applyAlignment="1">
      <alignment vertical="top"/>
    </xf>
    <xf numFmtId="4" fontId="157" fillId="0" borderId="30" xfId="2060" applyNumberFormat="1" applyFont="1" applyFill="1" applyBorder="1" applyAlignment="1">
      <alignment vertical="top"/>
    </xf>
    <xf numFmtId="4" fontId="157" fillId="0" borderId="31" xfId="2060" applyNumberFormat="1" applyFont="1" applyFill="1" applyBorder="1" applyAlignment="1">
      <alignment vertical="top"/>
    </xf>
    <xf numFmtId="0" fontId="7" fillId="0" borderId="0" xfId="1161" applyFont="1" applyBorder="1" applyAlignment="1">
      <alignment vertical="top" wrapText="1"/>
    </xf>
    <xf numFmtId="4" fontId="7" fillId="0" borderId="0" xfId="1161" applyNumberFormat="1" applyFont="1" applyBorder="1" applyAlignment="1">
      <alignment vertical="top" wrapText="1"/>
    </xf>
    <xf numFmtId="4" fontId="157" fillId="0" borderId="20" xfId="2060" applyNumberFormat="1" applyFont="1" applyFill="1" applyBorder="1" applyAlignment="1">
      <alignment vertical="top"/>
    </xf>
    <xf numFmtId="4" fontId="157" fillId="0" borderId="35" xfId="2060" applyNumberFormat="1" applyFont="1" applyBorder="1" applyAlignment="1">
      <alignment vertical="top"/>
    </xf>
    <xf numFmtId="4" fontId="7" fillId="0" borderId="0" xfId="0" applyNumberFormat="1" applyFont="1" applyAlignment="1">
      <alignment horizontal="left" vertical="top" wrapText="1"/>
    </xf>
    <xf numFmtId="4" fontId="7" fillId="0" borderId="20" xfId="1161" applyNumberFormat="1" applyFont="1" applyFill="1" applyBorder="1" applyAlignment="1">
      <alignment vertical="top" wrapText="1"/>
    </xf>
    <xf numFmtId="4" fontId="278" fillId="0" borderId="0" xfId="0" applyNumberFormat="1" applyFont="1" applyAlignment="1">
      <alignment horizontal="left" vertical="top" wrapText="1"/>
    </xf>
    <xf numFmtId="4" fontId="6" fillId="0" borderId="0" xfId="1161" applyNumberFormat="1" applyBorder="1" applyAlignment="1">
      <alignment vertical="top" wrapText="1"/>
    </xf>
    <xf numFmtId="4" fontId="7" fillId="0" borderId="36" xfId="1161" applyNumberFormat="1" applyFont="1" applyBorder="1" applyAlignment="1">
      <alignment vertical="top" wrapText="1"/>
    </xf>
    <xf numFmtId="4" fontId="205" fillId="90" borderId="20" xfId="1161" applyNumberFormat="1" applyFont="1" applyFill="1" applyBorder="1" applyAlignment="1">
      <alignment vertical="top" wrapText="1"/>
    </xf>
    <xf numFmtId="4" fontId="205" fillId="90" borderId="35" xfId="1161" applyNumberFormat="1" applyFont="1" applyFill="1" applyBorder="1" applyAlignment="1">
      <alignment vertical="top" wrapText="1"/>
    </xf>
    <xf numFmtId="0" fontId="6" fillId="0" borderId="0" xfId="1161" applyFont="1" applyAlignment="1">
      <alignment vertical="top" wrapText="1"/>
    </xf>
    <xf numFmtId="4" fontId="6" fillId="0" borderId="0" xfId="1161" applyNumberFormat="1" applyFont="1" applyAlignment="1">
      <alignment vertical="top" wrapText="1"/>
    </xf>
    <xf numFmtId="4" fontId="206" fillId="0" borderId="20" xfId="1161" applyNumberFormat="1" applyFont="1" applyBorder="1" applyAlignment="1">
      <alignment vertical="top" wrapText="1"/>
    </xf>
    <xf numFmtId="4" fontId="206" fillId="0" borderId="35" xfId="1161" applyNumberFormat="1" applyFont="1" applyBorder="1" applyAlignment="1">
      <alignment vertical="top" wrapText="1"/>
    </xf>
    <xf numFmtId="4" fontId="205" fillId="0" borderId="30" xfId="1161" applyNumberFormat="1" applyFont="1" applyBorder="1" applyAlignment="1">
      <alignment vertical="top" wrapText="1"/>
    </xf>
    <xf numFmtId="0" fontId="7" fillId="90" borderId="9" xfId="1161" applyFont="1" applyFill="1" applyBorder="1" applyAlignment="1">
      <alignment vertical="top" wrapText="1"/>
    </xf>
    <xf numFmtId="4" fontId="7" fillId="90" borderId="9" xfId="1161" applyNumberFormat="1" applyFont="1" applyFill="1" applyBorder="1" applyAlignment="1">
      <alignment vertical="top" wrapText="1"/>
    </xf>
    <xf numFmtId="4" fontId="7" fillId="90" borderId="30" xfId="1161" applyNumberFormat="1" applyFont="1" applyFill="1" applyBorder="1" applyAlignment="1">
      <alignment vertical="top" wrapText="1"/>
    </xf>
    <xf numFmtId="4" fontId="14" fillId="0" borderId="0" xfId="694" applyNumberFormat="1" applyFont="1" applyBorder="1" applyAlignment="1" applyProtection="1">
      <alignment horizontal="right" vertical="top" wrapText="1"/>
      <protection locked="0"/>
    </xf>
    <xf numFmtId="4" fontId="14" fillId="0" borderId="0" xfId="1198" applyNumberFormat="1" applyFont="1" applyAlignment="1" applyProtection="1">
      <alignment horizontal="right" vertical="top" wrapText="1"/>
      <protection locked="0"/>
    </xf>
    <xf numFmtId="4" fontId="14" fillId="0" borderId="20" xfId="1162" applyNumberFormat="1" applyFont="1" applyBorder="1" applyAlignment="1">
      <alignment horizontal="right" vertical="top"/>
    </xf>
    <xf numFmtId="4" fontId="14" fillId="0" borderId="35" xfId="1162" applyNumberFormat="1" applyFont="1" applyBorder="1" applyAlignment="1">
      <alignment horizontal="right" vertical="top"/>
    </xf>
    <xf numFmtId="4" fontId="14" fillId="0" borderId="0" xfId="1161" applyNumberFormat="1" applyFont="1" applyAlignment="1">
      <alignment horizontal="right" vertical="top"/>
    </xf>
    <xf numFmtId="4" fontId="14" fillId="0" borderId="0" xfId="722" applyNumberFormat="1" applyFont="1" applyBorder="1" applyAlignment="1">
      <alignment horizontal="right" vertical="top"/>
    </xf>
    <xf numFmtId="4" fontId="165" fillId="0" borderId="0" xfId="694" applyNumberFormat="1" applyFont="1" applyBorder="1" applyAlignment="1" applyProtection="1">
      <alignment horizontal="right" vertical="top" wrapText="1"/>
      <protection locked="0"/>
    </xf>
    <xf numFmtId="4" fontId="165" fillId="0" borderId="0" xfId="1198" applyNumberFormat="1" applyFont="1" applyAlignment="1" applyProtection="1">
      <alignment horizontal="right" vertical="top" wrapText="1"/>
      <protection locked="0"/>
    </xf>
    <xf numFmtId="4" fontId="165" fillId="0" borderId="0" xfId="2065" applyNumberFormat="1" applyFont="1" applyAlignment="1" applyProtection="1">
      <alignment horizontal="right" vertical="top" wrapText="1"/>
      <protection locked="0"/>
    </xf>
    <xf numFmtId="4" fontId="6" fillId="0" borderId="20" xfId="1162" applyNumberFormat="1" applyBorder="1" applyAlignment="1">
      <alignment horizontal="right" vertical="top"/>
    </xf>
    <xf numFmtId="4" fontId="6" fillId="0" borderId="0" xfId="694" applyNumberFormat="1" applyFont="1" applyBorder="1" applyAlignment="1" applyProtection="1">
      <alignment horizontal="right" vertical="top" wrapText="1"/>
      <protection locked="0"/>
    </xf>
    <xf numFmtId="4" fontId="6" fillId="0" borderId="0" xfId="1198" applyNumberFormat="1" applyAlignment="1" applyProtection="1">
      <alignment horizontal="right" vertical="top" wrapText="1"/>
      <protection locked="0"/>
    </xf>
    <xf numFmtId="4" fontId="6" fillId="0" borderId="0" xfId="2065" applyNumberFormat="1" applyFont="1" applyAlignment="1" applyProtection="1">
      <alignment horizontal="right" vertical="top" wrapText="1"/>
      <protection locked="0"/>
    </xf>
    <xf numFmtId="4" fontId="6" fillId="0" borderId="0" xfId="1161" applyNumberFormat="1" applyAlignment="1">
      <alignment horizontal="right" vertical="top"/>
    </xf>
    <xf numFmtId="4" fontId="6" fillId="0" borderId="0" xfId="722" applyNumberFormat="1" applyFont="1" applyBorder="1" applyAlignment="1">
      <alignment horizontal="right" vertical="top"/>
    </xf>
    <xf numFmtId="4" fontId="6" fillId="0" borderId="0" xfId="1461" applyNumberFormat="1" applyAlignment="1">
      <alignment horizontal="right" vertical="top" wrapText="1"/>
    </xf>
    <xf numFmtId="4" fontId="6" fillId="0" borderId="0" xfId="2065" applyNumberFormat="1" applyFont="1" applyAlignment="1" applyProtection="1">
      <alignment horizontal="right" vertical="top"/>
      <protection locked="0"/>
    </xf>
    <xf numFmtId="4" fontId="6" fillId="0" borderId="35" xfId="1162" applyNumberFormat="1" applyBorder="1" applyAlignment="1">
      <alignment horizontal="right" vertical="top"/>
    </xf>
    <xf numFmtId="4" fontId="6" fillId="0" borderId="0" xfId="1414" applyNumberFormat="1" applyAlignment="1">
      <alignment horizontal="right" vertical="top"/>
    </xf>
    <xf numFmtId="4" fontId="6" fillId="0" borderId="0" xfId="1162" applyNumberFormat="1" applyAlignment="1" applyProtection="1">
      <alignment horizontal="right" vertical="top" wrapText="1"/>
      <protection locked="0"/>
    </xf>
    <xf numFmtId="4" fontId="7" fillId="0" borderId="0" xfId="2065" applyNumberFormat="1" applyFont="1" applyAlignment="1" applyProtection="1">
      <alignment horizontal="right" vertical="top" wrapText="1"/>
      <protection locked="0"/>
    </xf>
    <xf numFmtId="4" fontId="14" fillId="0" borderId="9" xfId="1162" applyNumberFormat="1" applyFont="1" applyBorder="1" applyAlignment="1" applyProtection="1">
      <alignment horizontal="right" vertical="top" wrapText="1"/>
      <protection locked="0"/>
    </xf>
    <xf numFmtId="4" fontId="210" fillId="0" borderId="9" xfId="2065" applyNumberFormat="1" applyFont="1" applyBorder="1" applyAlignment="1" applyProtection="1">
      <alignment horizontal="right" vertical="top" wrapText="1"/>
      <protection locked="0"/>
    </xf>
    <xf numFmtId="4" fontId="14" fillId="0" borderId="30" xfId="1162" applyNumberFormat="1" applyFont="1" applyBorder="1" applyAlignment="1">
      <alignment horizontal="right" vertical="top"/>
    </xf>
    <xf numFmtId="4" fontId="7" fillId="0" borderId="0" xfId="1414" applyNumberFormat="1" applyFont="1" applyAlignment="1">
      <alignment horizontal="right" vertical="top"/>
    </xf>
    <xf numFmtId="4" fontId="7" fillId="0" borderId="0" xfId="1161" applyNumberFormat="1" applyFont="1" applyAlignment="1">
      <alignment horizontal="right" vertical="top" wrapText="1"/>
    </xf>
    <xf numFmtId="4" fontId="6" fillId="0" borderId="20" xfId="1162" applyNumberFormat="1" applyFill="1" applyBorder="1" applyAlignment="1">
      <alignment horizontal="right" vertical="top"/>
    </xf>
    <xf numFmtId="4" fontId="6" fillId="0" borderId="35" xfId="1162" applyNumberFormat="1" applyFill="1" applyBorder="1" applyAlignment="1">
      <alignment horizontal="right" vertical="top"/>
    </xf>
    <xf numFmtId="4" fontId="6" fillId="66" borderId="0" xfId="1198" applyNumberFormat="1" applyFill="1" applyAlignment="1" applyProtection="1">
      <alignment horizontal="right" vertical="top" wrapText="1"/>
      <protection locked="0"/>
    </xf>
    <xf numFmtId="4" fontId="6" fillId="0" borderId="20" xfId="1161" applyNumberFormat="1" applyBorder="1" applyAlignment="1">
      <alignment horizontal="right" vertical="top" wrapText="1"/>
    </xf>
    <xf numFmtId="4" fontId="6" fillId="0" borderId="35" xfId="1161" applyNumberFormat="1" applyBorder="1" applyAlignment="1">
      <alignment horizontal="right" vertical="top" wrapText="1"/>
    </xf>
    <xf numFmtId="4" fontId="14" fillId="0" borderId="0" xfId="2065" applyNumberFormat="1" applyFont="1" applyAlignment="1" applyProtection="1">
      <alignment horizontal="right" vertical="top" wrapText="1"/>
      <protection locked="0"/>
    </xf>
    <xf numFmtId="4" fontId="14" fillId="0" borderId="0" xfId="1162" applyNumberFormat="1" applyFont="1" applyAlignment="1" applyProtection="1">
      <alignment horizontal="right" vertical="top" wrapText="1"/>
      <protection locked="0"/>
    </xf>
    <xf numFmtId="4" fontId="210" fillId="0" borderId="0" xfId="2065" applyNumberFormat="1" applyFont="1" applyAlignment="1" applyProtection="1">
      <alignment horizontal="right" vertical="top" wrapText="1"/>
      <protection locked="0"/>
    </xf>
    <xf numFmtId="4" fontId="210" fillId="66" borderId="0" xfId="1198" applyNumberFormat="1" applyFont="1" applyFill="1" applyAlignment="1" applyProtection="1">
      <alignment horizontal="left" vertical="top" wrapText="1"/>
      <protection locked="0"/>
    </xf>
    <xf numFmtId="4" fontId="210" fillId="66" borderId="0" xfId="1198" applyNumberFormat="1" applyFont="1" applyFill="1" applyAlignment="1" applyProtection="1">
      <alignment vertical="top" wrapText="1"/>
      <protection locked="0"/>
    </xf>
    <xf numFmtId="4" fontId="210" fillId="66" borderId="0" xfId="1198" applyNumberFormat="1" applyFont="1" applyFill="1" applyAlignment="1" applyProtection="1">
      <alignment horizontal="center" vertical="top" wrapText="1"/>
      <protection locked="0"/>
    </xf>
    <xf numFmtId="4" fontId="210" fillId="66" borderId="0" xfId="1198" applyNumberFormat="1" applyFont="1" applyFill="1" applyAlignment="1" applyProtection="1">
      <alignment horizontal="right" vertical="top" wrapText="1"/>
      <protection locked="0"/>
    </xf>
    <xf numFmtId="4" fontId="210" fillId="0" borderId="20" xfId="1198" applyNumberFormat="1" applyFont="1" applyFill="1" applyBorder="1" applyAlignment="1" applyProtection="1">
      <alignment horizontal="right" vertical="top" wrapText="1"/>
      <protection locked="0"/>
    </xf>
    <xf numFmtId="4" fontId="210" fillId="0" borderId="35" xfId="1198" applyNumberFormat="1" applyFont="1" applyFill="1" applyBorder="1" applyAlignment="1" applyProtection="1">
      <alignment horizontal="right" vertical="top" wrapText="1"/>
      <protection locked="0"/>
    </xf>
    <xf numFmtId="1" fontId="43" fillId="0" borderId="0" xfId="1162" applyNumberFormat="1" applyFont="1" applyAlignment="1" applyProtection="1">
      <alignment horizontal="center" vertical="top" wrapText="1"/>
      <protection locked="0"/>
    </xf>
    <xf numFmtId="4" fontId="43" fillId="0" borderId="0" xfId="1162" applyNumberFormat="1" applyFont="1" applyAlignment="1" applyProtection="1">
      <alignment horizontal="right" vertical="top" wrapText="1"/>
      <protection locked="0"/>
    </xf>
    <xf numFmtId="0" fontId="14" fillId="0" borderId="0" xfId="1198" applyFont="1" applyAlignment="1" applyProtection="1">
      <alignment horizontal="center" vertical="top" wrapText="1"/>
      <protection locked="0"/>
    </xf>
    <xf numFmtId="0" fontId="14" fillId="0" borderId="0" xfId="1897" applyFont="1" applyAlignment="1">
      <alignment horizontal="center" vertical="top" wrapText="1"/>
    </xf>
    <xf numFmtId="4" fontId="14" fillId="0" borderId="0" xfId="1897" applyNumberFormat="1" applyFont="1" applyAlignment="1">
      <alignment horizontal="right" vertical="top" wrapText="1"/>
    </xf>
    <xf numFmtId="4" fontId="43" fillId="0" borderId="20" xfId="1162" applyNumberFormat="1" applyFont="1" applyBorder="1" applyAlignment="1">
      <alignment horizontal="right" vertical="top"/>
    </xf>
    <xf numFmtId="1" fontId="14" fillId="0" borderId="9" xfId="1162" applyNumberFormat="1" applyFont="1" applyBorder="1" applyAlignment="1" applyProtection="1">
      <alignment horizontal="right" vertical="top" wrapText="1"/>
      <protection locked="0"/>
    </xf>
    <xf numFmtId="4" fontId="210" fillId="0" borderId="31" xfId="2065" applyNumberFormat="1" applyFont="1" applyBorder="1" applyAlignment="1" applyProtection="1">
      <alignment horizontal="right" vertical="top" wrapText="1"/>
      <protection locked="0"/>
    </xf>
    <xf numFmtId="1" fontId="14" fillId="0" borderId="0" xfId="1162" applyNumberFormat="1" applyFont="1" applyAlignment="1" applyProtection="1">
      <alignment horizontal="right" vertical="top" wrapText="1"/>
      <protection locked="0"/>
    </xf>
    <xf numFmtId="4" fontId="14" fillId="0" borderId="20" xfId="1162" applyNumberFormat="1" applyFont="1" applyFill="1" applyBorder="1" applyAlignment="1">
      <alignment horizontal="right" vertical="top"/>
    </xf>
    <xf numFmtId="4" fontId="14" fillId="0" borderId="35" xfId="1162" applyNumberFormat="1" applyFont="1" applyFill="1" applyBorder="1" applyAlignment="1">
      <alignment horizontal="right" vertical="top"/>
    </xf>
    <xf numFmtId="4" fontId="210" fillId="0" borderId="0" xfId="1198" applyNumberFormat="1" applyFont="1" applyAlignment="1" applyProtection="1">
      <alignment vertical="top" wrapText="1"/>
      <protection locked="0"/>
    </xf>
    <xf numFmtId="4" fontId="43" fillId="0" borderId="0" xfId="1198" applyNumberFormat="1" applyFont="1" applyAlignment="1" applyProtection="1">
      <alignment horizontal="center" vertical="top" wrapText="1"/>
      <protection locked="0"/>
    </xf>
    <xf numFmtId="4" fontId="43" fillId="0" borderId="0" xfId="1198" applyNumberFormat="1" applyFont="1" applyAlignment="1" applyProtection="1">
      <alignment horizontal="right" vertical="top" wrapText="1"/>
      <protection locked="0"/>
    </xf>
    <xf numFmtId="4" fontId="43" fillId="0" borderId="35" xfId="1162" applyNumberFormat="1" applyFont="1" applyBorder="1" applyAlignment="1">
      <alignment horizontal="right" vertical="top"/>
    </xf>
    <xf numFmtId="0" fontId="14" fillId="0" borderId="0" xfId="1161" applyFont="1" applyAlignment="1">
      <alignment vertical="top" wrapText="1"/>
    </xf>
    <xf numFmtId="0" fontId="14" fillId="0" borderId="0" xfId="1161" applyFont="1" applyAlignment="1">
      <alignment vertical="top"/>
    </xf>
    <xf numFmtId="0" fontId="14" fillId="0" borderId="0" xfId="1161" applyFont="1" applyAlignment="1">
      <alignment horizontal="center" vertical="top"/>
    </xf>
    <xf numFmtId="0" fontId="165" fillId="0" borderId="0" xfId="1198" applyFont="1" applyAlignment="1" applyProtection="1">
      <alignment horizontal="center" vertical="top" wrapText="1"/>
      <protection locked="0"/>
    </xf>
    <xf numFmtId="0" fontId="6" fillId="0" borderId="0" xfId="1198" applyAlignment="1" applyProtection="1">
      <alignment horizontal="center" vertical="top" wrapText="1"/>
      <protection locked="0"/>
    </xf>
    <xf numFmtId="1" fontId="6" fillId="0" borderId="0" xfId="1162" applyNumberFormat="1" applyAlignment="1" applyProtection="1">
      <alignment horizontal="center" vertical="top" wrapText="1"/>
      <protection locked="0"/>
    </xf>
    <xf numFmtId="4" fontId="6" fillId="0" borderId="0" xfId="1198" applyNumberFormat="1" applyAlignment="1" applyProtection="1">
      <alignment horizontal="center" vertical="top" wrapText="1"/>
      <protection locked="0"/>
    </xf>
    <xf numFmtId="4" fontId="7" fillId="66" borderId="0" xfId="1198" applyNumberFormat="1" applyFont="1" applyFill="1" applyAlignment="1" applyProtection="1">
      <alignment horizontal="left" vertical="top" wrapText="1"/>
      <protection locked="0"/>
    </xf>
    <xf numFmtId="4" fontId="7" fillId="66" borderId="0" xfId="1198" applyNumberFormat="1" applyFont="1" applyFill="1" applyAlignment="1" applyProtection="1">
      <alignment vertical="top" wrapText="1"/>
      <protection locked="0"/>
    </xf>
    <xf numFmtId="4" fontId="6" fillId="66" borderId="0" xfId="1198" applyNumberFormat="1" applyFill="1" applyAlignment="1" applyProtection="1">
      <alignment horizontal="center" vertical="top" wrapText="1"/>
      <protection locked="0"/>
    </xf>
    <xf numFmtId="0" fontId="6" fillId="0" borderId="0" xfId="1414" applyAlignment="1">
      <alignment horizontal="center" vertical="top"/>
    </xf>
    <xf numFmtId="0" fontId="6" fillId="0" borderId="0" xfId="1461" applyAlignment="1">
      <alignment horizontal="center" vertical="top" wrapText="1"/>
    </xf>
    <xf numFmtId="0" fontId="7" fillId="0" borderId="0" xfId="1414" applyFont="1" applyAlignment="1">
      <alignment horizontal="left" vertical="top"/>
    </xf>
    <xf numFmtId="0" fontId="7" fillId="0" borderId="0" xfId="1414" applyFont="1" applyAlignment="1">
      <alignment horizontal="right" vertical="top" wrapText="1"/>
    </xf>
    <xf numFmtId="0" fontId="7" fillId="0" borderId="0" xfId="1414" applyFont="1" applyAlignment="1">
      <alignment horizontal="center" vertical="top"/>
    </xf>
    <xf numFmtId="1" fontId="14" fillId="0" borderId="0" xfId="1162" applyNumberFormat="1" applyFont="1" applyAlignment="1" applyProtection="1">
      <alignment horizontal="center" vertical="top" wrapText="1"/>
      <protection locked="0"/>
    </xf>
    <xf numFmtId="1" fontId="14" fillId="0" borderId="9" xfId="1162" applyNumberFormat="1" applyFont="1" applyBorder="1" applyAlignment="1" applyProtection="1">
      <alignment horizontal="center" vertical="top" wrapText="1"/>
      <protection locked="0"/>
    </xf>
    <xf numFmtId="4" fontId="14" fillId="91" borderId="0" xfId="2065" applyNumberFormat="1" applyFont="1" applyFill="1" applyAlignment="1" applyProtection="1">
      <alignment horizontal="right" vertical="top" wrapText="1"/>
      <protection locked="0"/>
    </xf>
    <xf numFmtId="208" fontId="14" fillId="0" borderId="0" xfId="2065" applyNumberFormat="1" applyFont="1" applyAlignment="1" applyProtection="1">
      <alignment horizontal="center" vertical="top" wrapText="1"/>
      <protection locked="0"/>
    </xf>
    <xf numFmtId="4" fontId="210" fillId="0" borderId="9" xfId="1198" applyNumberFormat="1" applyFont="1" applyBorder="1" applyAlignment="1" applyProtection="1">
      <alignment horizontal="right" vertical="top" wrapText="1"/>
      <protection locked="0"/>
    </xf>
    <xf numFmtId="4" fontId="147" fillId="0" borderId="0" xfId="2070" applyNumberFormat="1" applyFont="1" applyAlignment="1">
      <alignment horizontal="right" vertical="top"/>
    </xf>
    <xf numFmtId="4" fontId="147" fillId="0" borderId="0" xfId="1177" applyNumberFormat="1" applyFont="1" applyAlignment="1">
      <alignment horizontal="right" vertical="top" wrapText="1"/>
    </xf>
    <xf numFmtId="4" fontId="147" fillId="0" borderId="20" xfId="2070" applyNumberFormat="1" applyFont="1" applyFill="1" applyBorder="1" applyAlignment="1">
      <alignment horizontal="right" vertical="top"/>
    </xf>
    <xf numFmtId="4" fontId="167" fillId="0" borderId="0" xfId="1177" applyNumberFormat="1" applyFont="1" applyAlignment="1">
      <alignment horizontal="center" vertical="top"/>
    </xf>
    <xf numFmtId="0" fontId="147" fillId="0" borderId="0" xfId="1177" applyFont="1" applyAlignment="1">
      <alignment horizontal="right" vertical="top" wrapText="1"/>
    </xf>
    <xf numFmtId="0" fontId="147" fillId="0" borderId="0" xfId="1177" applyFont="1" applyAlignment="1">
      <alignment horizontal="center" vertical="top" wrapText="1"/>
    </xf>
    <xf numFmtId="4" fontId="147" fillId="0" borderId="0" xfId="1177" applyNumberFormat="1" applyFont="1" applyAlignment="1">
      <alignment vertical="top" wrapText="1"/>
    </xf>
    <xf numFmtId="4" fontId="147" fillId="0" borderId="20" xfId="1177" applyNumberFormat="1" applyFont="1" applyBorder="1" applyAlignment="1">
      <alignment horizontal="right" vertical="top"/>
    </xf>
    <xf numFmtId="4" fontId="147" fillId="0" borderId="35" xfId="1177" applyNumberFormat="1" applyFont="1" applyBorder="1" applyAlignment="1">
      <alignment horizontal="right" vertical="top"/>
    </xf>
    <xf numFmtId="0" fontId="147" fillId="0" borderId="0" xfId="1177" applyFont="1" applyAlignment="1">
      <alignment vertical="top"/>
    </xf>
    <xf numFmtId="0" fontId="147" fillId="0" borderId="0" xfId="2070" applyFont="1" applyAlignment="1">
      <alignment vertical="top"/>
    </xf>
    <xf numFmtId="0" fontId="167" fillId="0" borderId="9" xfId="1177" applyFont="1" applyBorder="1" applyAlignment="1">
      <alignment horizontal="center" vertical="top"/>
    </xf>
    <xf numFmtId="4" fontId="147" fillId="0" borderId="9" xfId="2070" applyNumberFormat="1" applyFont="1" applyBorder="1" applyAlignment="1">
      <alignment horizontal="right" vertical="top"/>
    </xf>
    <xf numFmtId="4" fontId="220" fillId="0" borderId="9" xfId="1177" applyNumberFormat="1" applyFont="1" applyBorder="1" applyAlignment="1">
      <alignment horizontal="right" vertical="top" wrapText="1"/>
    </xf>
    <xf numFmtId="4" fontId="147" fillId="0" borderId="30" xfId="2070" applyNumberFormat="1" applyFont="1" applyBorder="1" applyAlignment="1">
      <alignment horizontal="right" vertical="top"/>
    </xf>
    <xf numFmtId="4" fontId="147" fillId="0" borderId="0" xfId="2070" applyNumberFormat="1" applyFont="1" applyAlignment="1">
      <alignment vertical="top"/>
    </xf>
    <xf numFmtId="4" fontId="227" fillId="0" borderId="20" xfId="2071" applyNumberFormat="1" applyFont="1" applyFill="1" applyBorder="1"/>
    <xf numFmtId="4" fontId="6" fillId="0" borderId="20" xfId="1161" applyNumberFormat="1" applyFont="1" applyFill="1" applyBorder="1"/>
    <xf numFmtId="0" fontId="6" fillId="0" borderId="0" xfId="1461" applyFont="1" applyAlignment="1" applyProtection="1">
      <alignment horizontal="justify" vertical="top" wrapText="1"/>
      <protection locked="0"/>
    </xf>
    <xf numFmtId="49" fontId="6" fillId="0" borderId="0" xfId="1461" applyNumberFormat="1" applyFont="1" applyAlignment="1" applyProtection="1">
      <alignment horizontal="justify" vertical="top" wrapText="1"/>
      <protection locked="0"/>
    </xf>
    <xf numFmtId="49" fontId="147" fillId="0" borderId="0" xfId="1177" applyNumberFormat="1" applyFont="1" applyAlignment="1">
      <alignment vertical="top" wrapText="1"/>
    </xf>
    <xf numFmtId="0" fontId="279" fillId="0" borderId="0" xfId="0" applyFont="1" applyFill="1" applyAlignment="1">
      <alignment horizontal="center" vertical="top"/>
    </xf>
    <xf numFmtId="0" fontId="147" fillId="0" borderId="0" xfId="0" applyFont="1" applyAlignment="1">
      <alignment horizontal="right" wrapText="1"/>
    </xf>
    <xf numFmtId="0" fontId="268" fillId="0" borderId="0" xfId="0" applyFont="1" applyAlignment="1">
      <alignment vertical="center" wrapText="1"/>
    </xf>
    <xf numFmtId="0" fontId="267" fillId="0" borderId="0" xfId="0" applyFont="1" applyAlignment="1">
      <alignment vertical="center" wrapText="1"/>
    </xf>
    <xf numFmtId="0" fontId="201" fillId="0" borderId="0" xfId="1161" applyFont="1" applyBorder="1" applyAlignment="1">
      <alignment horizontal="right"/>
    </xf>
    <xf numFmtId="0" fontId="235" fillId="0" borderId="0" xfId="1161" applyFont="1" applyBorder="1" applyAlignment="1">
      <alignment horizontal="right" vertical="top" wrapText="1"/>
    </xf>
    <xf numFmtId="0" fontId="163" fillId="0" borderId="0" xfId="0" applyFont="1" applyAlignment="1">
      <alignment horizontal="left" vertical="top" wrapText="1"/>
    </xf>
    <xf numFmtId="0" fontId="200" fillId="0" borderId="0" xfId="0" applyFont="1" applyAlignment="1">
      <alignment horizontal="center" vertical="top" wrapText="1"/>
    </xf>
    <xf numFmtId="0" fontId="190" fillId="0" borderId="0" xfId="0" applyFont="1" applyAlignment="1">
      <alignment horizontal="center" wrapText="1"/>
    </xf>
    <xf numFmtId="0" fontId="6" fillId="0" borderId="0" xfId="0" applyFont="1" applyAlignment="1">
      <alignment horizontal="center" vertical="top" wrapText="1"/>
    </xf>
    <xf numFmtId="0" fontId="169" fillId="0" borderId="9" xfId="0" applyFont="1" applyBorder="1" applyAlignment="1">
      <alignment horizontal="left" vertical="top" wrapText="1"/>
    </xf>
    <xf numFmtId="2" fontId="175" fillId="0" borderId="0" xfId="1469" applyNumberFormat="1" applyFont="1" applyAlignment="1">
      <alignment horizontal="justify" vertical="top" wrapText="1"/>
    </xf>
    <xf numFmtId="2" fontId="175" fillId="0" borderId="0" xfId="1469" applyNumberFormat="1" applyFont="1" applyAlignment="1">
      <alignment horizontal="justify" vertical="top"/>
    </xf>
    <xf numFmtId="2" fontId="175" fillId="0" borderId="0" xfId="1469" applyNumberFormat="1" applyFont="1" applyFill="1" applyAlignment="1">
      <alignment horizontal="justify" vertical="top" wrapText="1"/>
    </xf>
    <xf numFmtId="2" fontId="176" fillId="0" borderId="0" xfId="1469" applyNumberFormat="1" applyFont="1" applyAlignment="1">
      <alignment horizontal="justify" vertical="top" wrapText="1"/>
    </xf>
    <xf numFmtId="0" fontId="175" fillId="0" borderId="0" xfId="1469" applyFont="1" applyAlignment="1">
      <alignment horizontal="justify" vertical="top" wrapText="1"/>
    </xf>
    <xf numFmtId="0" fontId="179" fillId="0" borderId="0" xfId="0" applyFont="1" applyAlignment="1">
      <alignment vertical="top" wrapText="1"/>
    </xf>
    <xf numFmtId="0" fontId="179" fillId="0" borderId="0" xfId="1469" applyFont="1" applyAlignment="1">
      <alignment horizontal="justify" vertical="top" wrapText="1"/>
    </xf>
    <xf numFmtId="2" fontId="175" fillId="0" borderId="0" xfId="1469" applyNumberFormat="1" applyFont="1" applyAlignment="1">
      <alignment horizontal="left" vertical="top" wrapText="1"/>
    </xf>
    <xf numFmtId="0" fontId="176" fillId="0" borderId="0" xfId="1469" applyFont="1" applyAlignment="1">
      <alignment horizontal="justify" vertical="top"/>
    </xf>
    <xf numFmtId="0" fontId="175" fillId="0" borderId="0" xfId="1469" applyFont="1" applyFill="1" applyAlignment="1">
      <alignment horizontal="justify" vertical="top" wrapText="1"/>
    </xf>
    <xf numFmtId="0" fontId="175" fillId="70" borderId="0" xfId="1469" applyFont="1" applyFill="1" applyAlignment="1">
      <alignment horizontal="justify" vertical="top" wrapText="1"/>
    </xf>
    <xf numFmtId="2" fontId="156" fillId="70" borderId="0" xfId="1469" applyNumberFormat="1" applyFont="1" applyFill="1" applyAlignment="1">
      <alignment horizontal="justify" vertical="top" wrapText="1"/>
    </xf>
    <xf numFmtId="0" fontId="157" fillId="0" borderId="0" xfId="1469" applyFont="1" applyAlignment="1">
      <alignment horizontal="left" wrapText="1"/>
    </xf>
    <xf numFmtId="49" fontId="175" fillId="0" borderId="0" xfId="1469" applyNumberFormat="1" applyFont="1" applyAlignment="1">
      <alignment horizontal="justify" vertical="top" wrapText="1"/>
    </xf>
    <xf numFmtId="0" fontId="175" fillId="0" borderId="0" xfId="1469" applyFont="1" applyAlignment="1">
      <alignment vertical="top"/>
    </xf>
    <xf numFmtId="0" fontId="175" fillId="0" borderId="0" xfId="1469" applyFont="1" applyAlignment="1">
      <alignment horizontal="justify" vertical="top"/>
    </xf>
    <xf numFmtId="0" fontId="156" fillId="0" borderId="0" xfId="1469" applyFont="1" applyAlignment="1">
      <alignment horizontal="justify" vertical="top" wrapText="1"/>
    </xf>
    <xf numFmtId="2" fontId="156" fillId="0" borderId="0" xfId="1469" applyNumberFormat="1" applyFont="1" applyAlignment="1">
      <alignment horizontal="justify" vertical="top" wrapText="1"/>
    </xf>
    <xf numFmtId="2" fontId="178" fillId="0" borderId="0" xfId="1469" applyNumberFormat="1" applyFont="1" applyAlignment="1">
      <alignment horizontal="justify" vertical="top"/>
    </xf>
    <xf numFmtId="2" fontId="266" fillId="0" borderId="0" xfId="1469" applyNumberFormat="1" applyFont="1" applyFill="1" applyAlignment="1">
      <alignment horizontal="justify" vertical="top" wrapText="1"/>
    </xf>
    <xf numFmtId="0" fontId="0" fillId="0" borderId="0" xfId="0" applyFill="1" applyAlignment="1">
      <alignment horizontal="justify" vertical="top" wrapText="1"/>
    </xf>
    <xf numFmtId="0" fontId="169" fillId="0" borderId="0" xfId="1161" applyFont="1" applyAlignment="1">
      <alignment horizontal="left" vertical="top" wrapText="1"/>
    </xf>
    <xf numFmtId="0" fontId="199" fillId="0" borderId="0" xfId="0" applyFont="1" applyAlignment="1">
      <alignment horizontal="center" vertical="top" wrapText="1"/>
    </xf>
    <xf numFmtId="0" fontId="190" fillId="0" borderId="0" xfId="0" applyFont="1" applyAlignment="1">
      <alignment horizontal="center" vertical="top" wrapText="1"/>
    </xf>
    <xf numFmtId="0" fontId="192" fillId="0" borderId="0" xfId="0" applyFont="1" applyAlignment="1">
      <alignment horizontal="center"/>
    </xf>
    <xf numFmtId="0" fontId="192" fillId="0" borderId="0" xfId="0" applyFont="1" applyAlignment="1">
      <alignment horizontal="left" wrapText="1"/>
    </xf>
    <xf numFmtId="0" fontId="179" fillId="0" borderId="0" xfId="0" applyFont="1" applyFill="1" applyAlignment="1">
      <alignment horizontal="justify" vertical="top" wrapText="1"/>
    </xf>
    <xf numFmtId="0" fontId="179" fillId="0" borderId="0" xfId="1469" applyFont="1" applyFill="1" applyAlignment="1">
      <alignment horizontal="justify" vertical="top" wrapText="1"/>
    </xf>
    <xf numFmtId="0" fontId="169" fillId="0" borderId="0" xfId="0" applyFont="1" applyAlignment="1">
      <alignment horizontal="left" vertical="top"/>
    </xf>
    <xf numFmtId="0" fontId="169" fillId="0" borderId="9" xfId="1198" applyFont="1" applyBorder="1" applyAlignment="1">
      <alignment horizontal="left" vertical="center" wrapText="1"/>
    </xf>
    <xf numFmtId="0" fontId="191" fillId="0" borderId="24" xfId="1198" applyFont="1" applyBorder="1" applyAlignment="1">
      <alignment horizontal="left" vertical="justify" wrapText="1"/>
    </xf>
    <xf numFmtId="0" fontId="169" fillId="0" borderId="0" xfId="1198" applyFont="1" applyAlignment="1">
      <alignment horizontal="left" vertical="top" wrapText="1"/>
    </xf>
    <xf numFmtId="0" fontId="191" fillId="0" borderId="24" xfId="1198" applyFont="1" applyBorder="1" applyAlignment="1">
      <alignment horizontal="center" vertical="justify" wrapText="1"/>
    </xf>
    <xf numFmtId="0" fontId="147" fillId="0" borderId="0" xfId="2059" applyFont="1" applyAlignment="1">
      <alignment horizontal="justify" vertical="top" wrapText="1"/>
    </xf>
    <xf numFmtId="2" fontId="171" fillId="0" borderId="0" xfId="2059" applyNumberFormat="1" applyFont="1" applyAlignment="1">
      <alignment horizontal="left" vertical="top"/>
    </xf>
    <xf numFmtId="2" fontId="146" fillId="0" borderId="9" xfId="2059" applyNumberFormat="1" applyFont="1" applyBorder="1" applyAlignment="1">
      <alignment horizontal="left" vertical="top"/>
    </xf>
    <xf numFmtId="0" fontId="267" fillId="0" borderId="0" xfId="2059" applyFont="1" applyFill="1" applyAlignment="1">
      <alignment horizontal="justify" vertical="top" wrapText="1"/>
    </xf>
    <xf numFmtId="0" fontId="147" fillId="0" borderId="0" xfId="2059" applyFont="1" applyFill="1" applyAlignment="1">
      <alignment horizontal="justify" vertical="top" wrapText="1"/>
    </xf>
    <xf numFmtId="0" fontId="147" fillId="0" borderId="35" xfId="2059" applyFont="1" applyFill="1" applyBorder="1" applyAlignment="1">
      <alignment horizontal="justify" vertical="top" wrapText="1"/>
    </xf>
    <xf numFmtId="0" fontId="0" fillId="0" borderId="35" xfId="0" applyFill="1" applyBorder="1" applyAlignment="1">
      <alignment horizontal="justify" vertical="top" wrapText="1"/>
    </xf>
    <xf numFmtId="0" fontId="147" fillId="0" borderId="0" xfId="2059" applyFont="1" applyAlignment="1">
      <alignment horizontal="justify" vertical="top"/>
    </xf>
    <xf numFmtId="0" fontId="146" fillId="0" borderId="9" xfId="0" applyFont="1" applyBorder="1" applyAlignment="1">
      <alignment horizontal="center"/>
    </xf>
    <xf numFmtId="0" fontId="146" fillId="0" borderId="31" xfId="0" applyFont="1" applyBorder="1" applyAlignment="1">
      <alignment horizontal="center"/>
    </xf>
    <xf numFmtId="4" fontId="146" fillId="0" borderId="9" xfId="2059" applyNumberFormat="1" applyFont="1" applyBorder="1" applyAlignment="1">
      <alignment horizontal="center" vertical="top"/>
    </xf>
    <xf numFmtId="4" fontId="146" fillId="0" borderId="31" xfId="2059" applyNumberFormat="1" applyFont="1" applyBorder="1" applyAlignment="1">
      <alignment horizontal="center" vertical="top"/>
    </xf>
    <xf numFmtId="4" fontId="146" fillId="0" borderId="30" xfId="2059" applyNumberFormat="1" applyFont="1" applyBorder="1" applyAlignment="1">
      <alignment horizontal="center" vertical="top"/>
    </xf>
    <xf numFmtId="4" fontId="277" fillId="0" borderId="9" xfId="2059" applyNumberFormat="1" applyFont="1" applyBorder="1" applyAlignment="1">
      <alignment horizontal="center" vertical="top"/>
    </xf>
    <xf numFmtId="4" fontId="277" fillId="0" borderId="31" xfId="2059" applyNumberFormat="1" applyFont="1" applyBorder="1" applyAlignment="1">
      <alignment horizontal="center" vertical="top"/>
    </xf>
    <xf numFmtId="4" fontId="265" fillId="0" borderId="30" xfId="2059" applyNumberFormat="1" applyFont="1" applyBorder="1" applyAlignment="1">
      <alignment horizontal="center" vertical="top"/>
    </xf>
    <xf numFmtId="4" fontId="265" fillId="0" borderId="31" xfId="2059" applyNumberFormat="1" applyFont="1" applyBorder="1" applyAlignment="1">
      <alignment horizontal="center" vertical="top"/>
    </xf>
    <xf numFmtId="0" fontId="232" fillId="0" borderId="0" xfId="1161" applyFont="1" applyAlignment="1">
      <alignment horizontal="center" vertical="justify" wrapText="1"/>
    </xf>
    <xf numFmtId="0" fontId="7" fillId="0" borderId="0" xfId="1161" applyFont="1" applyAlignment="1">
      <alignment horizontal="left" vertical="top" wrapText="1"/>
    </xf>
    <xf numFmtId="0" fontId="201" fillId="0" borderId="0" xfId="1161" applyFont="1" applyAlignment="1">
      <alignment horizontal="left" vertical="top" wrapText="1"/>
    </xf>
    <xf numFmtId="0" fontId="6" fillId="0" borderId="0" xfId="1161" applyAlignment="1">
      <alignment horizontal="left" vertical="top" wrapText="1"/>
    </xf>
    <xf numFmtId="0" fontId="6" fillId="0" borderId="0" xfId="1161" applyAlignment="1">
      <alignment wrapText="1"/>
    </xf>
    <xf numFmtId="0" fontId="202" fillId="0" borderId="0" xfId="1161" applyFont="1" applyAlignment="1">
      <alignment horizontal="center" vertical="top" wrapText="1"/>
    </xf>
    <xf numFmtId="4" fontId="146" fillId="0" borderId="30" xfId="2059" applyNumberFormat="1" applyFont="1" applyBorder="1" applyAlignment="1">
      <alignment horizontal="center"/>
    </xf>
    <xf numFmtId="4" fontId="146" fillId="0" borderId="31" xfId="2059" applyNumberFormat="1" applyFont="1" applyBorder="1" applyAlignment="1">
      <alignment horizontal="center"/>
    </xf>
    <xf numFmtId="0" fontId="6" fillId="0" borderId="0" xfId="1198" applyAlignment="1">
      <alignment horizontal="left" vertical="top" wrapText="1"/>
    </xf>
    <xf numFmtId="0" fontId="207" fillId="0" borderId="0" xfId="1198" applyFont="1" applyBorder="1" applyAlignment="1">
      <alignment horizontal="left"/>
    </xf>
    <xf numFmtId="0" fontId="208" fillId="0" borderId="0" xfId="1198" applyFont="1" applyBorder="1" applyAlignment="1">
      <alignment horizontal="left" vertical="top" wrapText="1"/>
    </xf>
    <xf numFmtId="0" fontId="6" fillId="0" borderId="0" xfId="1198" applyBorder="1" applyAlignment="1">
      <alignment horizontal="center"/>
    </xf>
    <xf numFmtId="0" fontId="201" fillId="0" borderId="0" xfId="1198" applyFont="1" applyBorder="1" applyAlignment="1">
      <alignment horizontal="center" vertical="top" wrapText="1"/>
    </xf>
    <xf numFmtId="0" fontId="14" fillId="0" borderId="0" xfId="1198" applyFont="1" applyAlignment="1">
      <alignment vertical="top" wrapText="1"/>
    </xf>
    <xf numFmtId="0" fontId="210" fillId="0" borderId="0" xfId="1198" applyFont="1" applyAlignment="1">
      <alignment horizontal="left" vertical="top" wrapText="1"/>
    </xf>
    <xf numFmtId="0" fontId="14" fillId="0" borderId="0" xfId="1198" applyFont="1" applyAlignment="1">
      <alignment wrapText="1"/>
    </xf>
    <xf numFmtId="0" fontId="6" fillId="0" borderId="0" xfId="1198" applyBorder="1" applyAlignment="1">
      <alignment vertical="top" wrapText="1"/>
    </xf>
    <xf numFmtId="0" fontId="202" fillId="0" borderId="0" xfId="1198" applyFont="1" applyBorder="1" applyAlignment="1">
      <alignment horizontal="center" vertical="top" wrapText="1"/>
    </xf>
    <xf numFmtId="49" fontId="212" fillId="0" borderId="0" xfId="1895" applyNumberFormat="1" applyFont="1" applyAlignment="1">
      <alignment horizontal="left" vertical="top" wrapText="1"/>
    </xf>
    <xf numFmtId="0" fontId="188" fillId="0" borderId="0" xfId="1162" applyFont="1" applyAlignment="1" applyProtection="1">
      <alignment horizontal="left" vertical="center" wrapText="1"/>
      <protection locked="0"/>
    </xf>
    <xf numFmtId="49" fontId="213" fillId="0" borderId="0" xfId="1895" applyNumberFormat="1" applyFont="1" applyAlignment="1">
      <alignment horizontal="left" vertical="top" wrapText="1"/>
    </xf>
    <xf numFmtId="49" fontId="212" fillId="0" borderId="0" xfId="1895" applyNumberFormat="1" applyFont="1" applyAlignment="1">
      <alignment horizontal="left" vertical="justify" wrapText="1"/>
    </xf>
    <xf numFmtId="0" fontId="213" fillId="0" borderId="0" xfId="2064" applyFont="1" applyAlignment="1" applyProtection="1">
      <alignment horizontal="left" vertical="top" wrapText="1"/>
      <protection hidden="1"/>
    </xf>
    <xf numFmtId="0" fontId="207" fillId="0" borderId="0" xfId="1223" applyFont="1" applyBorder="1" applyAlignment="1">
      <alignment horizontal="left"/>
    </xf>
    <xf numFmtId="0" fontId="208" fillId="0" borderId="0" xfId="1223" applyFont="1" applyBorder="1" applyAlignment="1">
      <alignment horizontal="left" vertical="top" wrapText="1"/>
    </xf>
    <xf numFmtId="0" fontId="6" fillId="0" borderId="0" xfId="1223" applyBorder="1" applyAlignment="1">
      <alignment horizontal="center"/>
    </xf>
    <xf numFmtId="0" fontId="6" fillId="0" borderId="0" xfId="1223" applyAlignment="1">
      <alignment horizontal="left" vertical="top" wrapText="1"/>
    </xf>
    <xf numFmtId="0" fontId="6" fillId="0" borderId="0" xfId="1223" applyBorder="1" applyAlignment="1">
      <alignment vertical="top" wrapText="1"/>
    </xf>
    <xf numFmtId="0" fontId="14" fillId="0" borderId="0" xfId="1223" applyFont="1" applyAlignment="1">
      <alignment vertical="top" wrapText="1"/>
    </xf>
    <xf numFmtId="0" fontId="210" fillId="0" borderId="0" xfId="1223" applyFont="1" applyAlignment="1">
      <alignment horizontal="left" vertical="top" wrapText="1"/>
    </xf>
    <xf numFmtId="0" fontId="14" fillId="0" borderId="0" xfId="1223" applyFont="1" applyAlignment="1">
      <alignment wrapText="1"/>
    </xf>
    <xf numFmtId="0" fontId="202" fillId="0" borderId="0" xfId="1223" applyFont="1" applyBorder="1" applyAlignment="1">
      <alignment horizontal="center" vertical="top" wrapText="1"/>
    </xf>
    <xf numFmtId="0" fontId="201" fillId="0" borderId="0" xfId="1223" applyFont="1" applyBorder="1" applyAlignment="1">
      <alignment horizontal="center" vertical="top" wrapText="1"/>
    </xf>
    <xf numFmtId="49" fontId="212" fillId="0" borderId="0" xfId="1895" applyNumberFormat="1" applyFont="1" applyAlignment="1">
      <alignment horizontal="left" vertical="top"/>
    </xf>
    <xf numFmtId="49" fontId="212" fillId="0" borderId="0" xfId="1895" applyNumberFormat="1" applyFont="1" applyAlignment="1">
      <alignment vertical="top" wrapText="1"/>
    </xf>
    <xf numFmtId="0" fontId="213" fillId="0" borderId="0" xfId="2067" applyFont="1" applyAlignment="1" applyProtection="1">
      <alignment horizontal="left" vertical="top" wrapText="1"/>
      <protection hidden="1"/>
    </xf>
    <xf numFmtId="0" fontId="213" fillId="0" borderId="0" xfId="2068" applyFont="1" applyAlignment="1" applyProtection="1">
      <alignment horizontal="left" vertical="top" wrapText="1"/>
      <protection hidden="1"/>
    </xf>
    <xf numFmtId="0" fontId="213" fillId="0" borderId="0" xfId="2069" applyFont="1" applyAlignment="1" applyProtection="1">
      <alignment horizontal="left" vertical="top" wrapText="1"/>
      <protection hidden="1"/>
    </xf>
    <xf numFmtId="49" fontId="213" fillId="0" borderId="0" xfId="2066" applyNumberFormat="1" applyFont="1" applyAlignment="1">
      <alignment horizontal="left" vertical="top" wrapText="1"/>
    </xf>
    <xf numFmtId="4" fontId="146" fillId="0" borderId="9" xfId="2059" applyNumberFormat="1" applyFont="1" applyBorder="1" applyAlignment="1">
      <alignment horizontal="center"/>
    </xf>
    <xf numFmtId="0" fontId="5" fillId="0" borderId="0" xfId="0" applyFont="1" applyAlignment="1">
      <alignment horizontal="left" vertical="top" wrapText="1"/>
    </xf>
    <xf numFmtId="0" fontId="188" fillId="0" borderId="0" xfId="1161" applyFont="1" applyAlignment="1">
      <alignment horizontal="left" vertical="top" wrapText="1"/>
    </xf>
    <xf numFmtId="0" fontId="5" fillId="0" borderId="0" xfId="1161" applyFont="1" applyAlignment="1">
      <alignment vertical="center" wrapText="1" shrinkToFit="1"/>
    </xf>
    <xf numFmtId="0" fontId="201" fillId="0" borderId="0" xfId="1161" applyFont="1" applyAlignment="1">
      <alignment horizontal="right"/>
    </xf>
    <xf numFmtId="0" fontId="235" fillId="0" borderId="0" xfId="1161" applyFont="1" applyAlignment="1">
      <alignment horizontal="right" vertical="top" wrapText="1"/>
    </xf>
    <xf numFmtId="0" fontId="197" fillId="0" borderId="0" xfId="2074" applyFont="1" applyAlignment="1">
      <alignment horizontal="center" vertical="top" wrapText="1"/>
    </xf>
    <xf numFmtId="0" fontId="192" fillId="0" borderId="0" xfId="2074" applyFont="1" applyAlignment="1">
      <alignment horizontal="center"/>
    </xf>
    <xf numFmtId="0" fontId="190" fillId="0" borderId="0" xfId="2074" applyFont="1" applyAlignment="1">
      <alignment horizontal="center" vertical="top" wrapText="1"/>
    </xf>
    <xf numFmtId="0" fontId="192" fillId="0" borderId="0" xfId="2074" applyFont="1" applyAlignment="1">
      <alignment horizontal="left" wrapText="1"/>
    </xf>
    <xf numFmtId="0" fontId="250" fillId="0" borderId="33" xfId="0" applyFont="1" applyBorder="1" applyAlignment="1">
      <alignment horizontal="center" vertical="top"/>
    </xf>
    <xf numFmtId="0" fontId="250" fillId="0" borderId="17" xfId="0" applyFont="1" applyBorder="1" applyAlignment="1">
      <alignment horizontal="center" vertical="top"/>
    </xf>
    <xf numFmtId="0" fontId="250" fillId="0" borderId="34" xfId="0" applyFont="1" applyBorder="1" applyAlignment="1">
      <alignment horizontal="center" vertical="top"/>
    </xf>
    <xf numFmtId="0" fontId="188" fillId="0" borderId="0" xfId="2082" applyFont="1" applyAlignment="1">
      <alignment horizontal="left" vertical="center" wrapText="1"/>
    </xf>
    <xf numFmtId="0" fontId="200" fillId="0" borderId="0" xfId="2082" applyFont="1" applyAlignment="1">
      <alignment horizontal="center"/>
    </xf>
    <xf numFmtId="0" fontId="199" fillId="0" borderId="0" xfId="2082" applyFont="1" applyAlignment="1">
      <alignment horizontal="center"/>
    </xf>
    <xf numFmtId="0" fontId="250" fillId="0" borderId="33" xfId="0" applyFont="1" applyBorder="1" applyAlignment="1">
      <alignment horizontal="center" vertical="top" wrapText="1"/>
    </xf>
    <xf numFmtId="0" fontId="250" fillId="0" borderId="34" xfId="0" applyFont="1" applyBorder="1" applyAlignment="1">
      <alignment horizontal="center" vertical="top" wrapText="1"/>
    </xf>
    <xf numFmtId="209" fontId="253" fillId="0" borderId="36" xfId="2086" applyNumberFormat="1" applyFont="1" applyBorder="1" applyAlignment="1">
      <alignment horizontal="left" vertical="top" wrapText="1"/>
    </xf>
    <xf numFmtId="209" fontId="253" fillId="0" borderId="4" xfId="2086" applyNumberFormat="1" applyFont="1" applyBorder="1" applyAlignment="1">
      <alignment horizontal="left" vertical="top" wrapText="1"/>
    </xf>
    <xf numFmtId="209" fontId="253" fillId="0" borderId="20" xfId="2086" applyNumberFormat="1" applyFont="1" applyBorder="1" applyAlignment="1">
      <alignment horizontal="left" vertical="top" wrapText="1"/>
    </xf>
    <xf numFmtId="209" fontId="253" fillId="0" borderId="0" xfId="2086" applyNumberFormat="1" applyFont="1" applyBorder="1" applyAlignment="1">
      <alignment horizontal="left" vertical="top" wrapText="1"/>
    </xf>
    <xf numFmtId="4" fontId="253" fillId="90" borderId="0" xfId="2083" applyNumberFormat="1" applyFont="1" applyFill="1" applyAlignment="1">
      <alignment horizontal="center" vertical="center" wrapText="1"/>
    </xf>
    <xf numFmtId="4" fontId="253" fillId="97" borderId="4" xfId="0" applyNumberFormat="1" applyFont="1" applyFill="1" applyBorder="1" applyAlignment="1">
      <alignment horizontal="left" vertical="center" wrapText="1"/>
    </xf>
    <xf numFmtId="0" fontId="255" fillId="96" borderId="4" xfId="0" applyFont="1" applyFill="1" applyBorder="1" applyAlignment="1">
      <alignment horizontal="left"/>
    </xf>
    <xf numFmtId="17" fontId="250" fillId="0" borderId="33" xfId="0" applyNumberFormat="1" applyFont="1" applyBorder="1" applyAlignment="1">
      <alignment horizontal="center" vertical="top"/>
    </xf>
    <xf numFmtId="17" fontId="250" fillId="0" borderId="17" xfId="0" applyNumberFormat="1" applyFont="1" applyBorder="1" applyAlignment="1">
      <alignment horizontal="center" vertical="top"/>
    </xf>
    <xf numFmtId="209" fontId="253" fillId="0" borderId="30" xfId="2085" applyNumberFormat="1" applyFont="1" applyBorder="1" applyAlignment="1">
      <alignment horizontal="left" vertical="top" wrapText="1"/>
    </xf>
    <xf numFmtId="209" fontId="253" fillId="0" borderId="9" xfId="2085" applyNumberFormat="1" applyFont="1" applyBorder="1" applyAlignment="1">
      <alignment horizontal="left" vertical="top" wrapText="1"/>
    </xf>
    <xf numFmtId="209" fontId="253" fillId="0" borderId="31" xfId="2085" applyNumberFormat="1" applyFont="1" applyBorder="1" applyAlignment="1">
      <alignment horizontal="left" vertical="top" wrapText="1"/>
    </xf>
    <xf numFmtId="4" fontId="188" fillId="97" borderId="4" xfId="0" applyNumberFormat="1" applyFont="1" applyFill="1" applyBorder="1" applyAlignment="1">
      <alignment horizontal="center" vertical="center" wrapText="1"/>
    </xf>
    <xf numFmtId="0" fontId="5" fillId="0" borderId="0" xfId="0" applyFont="1" applyAlignment="1">
      <alignment horizontal="left" vertical="center" wrapText="1"/>
    </xf>
  </cellXfs>
  <cellStyles count="2088">
    <cellStyle name="_ANTENE" xfId="1"/>
    <cellStyle name="_DGC-UDOB-025-08  ELLABO - HOTEL MARIJAN" xfId="2"/>
    <cellStyle name="_dvorana sisak novo-PONUDA ELEKTRO " xfId="3"/>
    <cellStyle name="_HOTEL LONE" xfId="4"/>
    <cellStyle name="_Hotel Marjan - TROŠKOVNIK" xfId="5"/>
    <cellStyle name="_Procjena opremanja Busevec - Lekenik" xfId="6"/>
    <cellStyle name="_STAMBENI DIO" xfId="7"/>
    <cellStyle name="_STAMBENI DIO_02_FPZ_borongaj_69 -TENDER_TROŠKOVNIK_ELEKTRO_FAZA_1U_L" xfId="8"/>
    <cellStyle name="_troškovnik" xfId="9"/>
    <cellStyle name="00000" xfId="10"/>
    <cellStyle name="20 % – Poudarek1" xfId="11"/>
    <cellStyle name="20 % – Poudarek2" xfId="12"/>
    <cellStyle name="20 % – Poudarek3" xfId="13"/>
    <cellStyle name="20 % – Poudarek4" xfId="14"/>
    <cellStyle name="20 % – Poudarek5" xfId="15"/>
    <cellStyle name="20 % – Poudarek6" xfId="16"/>
    <cellStyle name="20 % - Accent1" xfId="17"/>
    <cellStyle name="20 % - Accent2" xfId="18"/>
    <cellStyle name="20 % - Accent3" xfId="19"/>
    <cellStyle name="20 % - Accent4" xfId="20"/>
    <cellStyle name="20 % - Accent5" xfId="21"/>
    <cellStyle name="20 % - Accent6" xfId="22"/>
    <cellStyle name="20% - Accent1 10" xfId="23"/>
    <cellStyle name="20% - Accent1 11" xfId="24"/>
    <cellStyle name="20% - Accent1 12" xfId="25"/>
    <cellStyle name="20% - Accent1 13" xfId="26"/>
    <cellStyle name="20% - Accent1 14" xfId="27"/>
    <cellStyle name="20% - Accent1 15" xfId="28"/>
    <cellStyle name="20% - Accent1 16" xfId="29"/>
    <cellStyle name="20% - Accent1 2" xfId="30"/>
    <cellStyle name="20% - Accent1 3" xfId="31"/>
    <cellStyle name="20% - Accent1 4" xfId="32"/>
    <cellStyle name="20% - Accent1 5" xfId="33"/>
    <cellStyle name="20% - Accent1 6" xfId="34"/>
    <cellStyle name="20% - Accent1 7" xfId="35"/>
    <cellStyle name="20% - Accent1 8" xfId="36"/>
    <cellStyle name="20% - Accent1 9" xfId="37"/>
    <cellStyle name="20% - Accent2 10" xfId="38"/>
    <cellStyle name="20% - Accent2 11" xfId="39"/>
    <cellStyle name="20% - Accent2 12" xfId="40"/>
    <cellStyle name="20% - Accent2 13" xfId="41"/>
    <cellStyle name="20% - Accent2 14" xfId="42"/>
    <cellStyle name="20% - Accent2 15" xfId="43"/>
    <cellStyle name="20% - Accent2 16" xfId="44"/>
    <cellStyle name="20% - Accent2 2" xfId="45"/>
    <cellStyle name="20% - Accent2 3" xfId="46"/>
    <cellStyle name="20% - Accent2 4" xfId="47"/>
    <cellStyle name="20% - Accent2 5" xfId="48"/>
    <cellStyle name="20% - Accent2 6" xfId="49"/>
    <cellStyle name="20% - Accent2 7" xfId="50"/>
    <cellStyle name="20% - Accent2 8" xfId="51"/>
    <cellStyle name="20% - Accent2 9" xfId="52"/>
    <cellStyle name="20% - Accent3 10" xfId="53"/>
    <cellStyle name="20% - Accent3 11" xfId="54"/>
    <cellStyle name="20% - Accent3 12" xfId="55"/>
    <cellStyle name="20% - Accent3 13" xfId="56"/>
    <cellStyle name="20% - Accent3 14" xfId="57"/>
    <cellStyle name="20% - Accent3 15" xfId="58"/>
    <cellStyle name="20% - Accent3 16" xfId="59"/>
    <cellStyle name="20% - Accent3 2" xfId="60"/>
    <cellStyle name="20% - Accent3 3" xfId="61"/>
    <cellStyle name="20% - Accent3 4" xfId="62"/>
    <cellStyle name="20% - Accent3 5" xfId="63"/>
    <cellStyle name="20% - Accent3 6" xfId="64"/>
    <cellStyle name="20% - Accent3 7" xfId="65"/>
    <cellStyle name="20% - Accent3 8" xfId="66"/>
    <cellStyle name="20% - Accent3 9" xfId="67"/>
    <cellStyle name="20% - Accent4 10" xfId="68"/>
    <cellStyle name="20% - Accent4 11" xfId="69"/>
    <cellStyle name="20% - Accent4 12" xfId="70"/>
    <cellStyle name="20% - Accent4 13" xfId="71"/>
    <cellStyle name="20% - Accent4 14" xfId="72"/>
    <cellStyle name="20% - Accent4 15" xfId="73"/>
    <cellStyle name="20% - Accent4 16" xfId="74"/>
    <cellStyle name="20% - Accent4 2" xfId="75"/>
    <cellStyle name="20% - Accent4 3" xfId="76"/>
    <cellStyle name="20% - Accent4 4" xfId="77"/>
    <cellStyle name="20% - Accent4 5" xfId="78"/>
    <cellStyle name="20% - Accent4 6" xfId="79"/>
    <cellStyle name="20% - Accent4 7" xfId="80"/>
    <cellStyle name="20% - Accent4 8" xfId="81"/>
    <cellStyle name="20% - Accent4 9" xfId="82"/>
    <cellStyle name="20% - Accent5 10" xfId="83"/>
    <cellStyle name="20% - Accent5 11" xfId="84"/>
    <cellStyle name="20% - Accent5 12" xfId="85"/>
    <cellStyle name="20% - Accent5 13" xfId="86"/>
    <cellStyle name="20% - Accent5 14" xfId="87"/>
    <cellStyle name="20% - Accent5 15" xfId="88"/>
    <cellStyle name="20% - Accent5 16" xfId="89"/>
    <cellStyle name="20% - Accent5 2" xfId="90"/>
    <cellStyle name="20% - Accent5 3" xfId="91"/>
    <cellStyle name="20% - Accent5 4" xfId="92"/>
    <cellStyle name="20% - Accent5 5" xfId="93"/>
    <cellStyle name="20% - Accent5 6" xfId="94"/>
    <cellStyle name="20% - Accent5 7" xfId="95"/>
    <cellStyle name="20% - Accent5 8" xfId="96"/>
    <cellStyle name="20% - Accent5 9" xfId="97"/>
    <cellStyle name="20% - Accent6 10" xfId="98"/>
    <cellStyle name="20% - Accent6 11" xfId="99"/>
    <cellStyle name="20% - Accent6 12" xfId="100"/>
    <cellStyle name="20% - Accent6 13" xfId="101"/>
    <cellStyle name="20% - Accent6 14" xfId="102"/>
    <cellStyle name="20% - Accent6 15" xfId="103"/>
    <cellStyle name="20% - Accent6 16" xfId="104"/>
    <cellStyle name="20% - Accent6 2" xfId="105"/>
    <cellStyle name="20% - Accent6 3" xfId="106"/>
    <cellStyle name="20% - Accent6 4" xfId="107"/>
    <cellStyle name="20% - Accent6 5" xfId="108"/>
    <cellStyle name="20% - Accent6 6" xfId="109"/>
    <cellStyle name="20% - Accent6 7" xfId="110"/>
    <cellStyle name="20% - Accent6 8" xfId="111"/>
    <cellStyle name="20% - Accent6 9" xfId="112"/>
    <cellStyle name="20% - Akzent1" xfId="113"/>
    <cellStyle name="20% - Akzent1 2" xfId="114"/>
    <cellStyle name="20% - Akzent2" xfId="115"/>
    <cellStyle name="20% - Akzent2 2" xfId="116"/>
    <cellStyle name="20% - Akzent3" xfId="117"/>
    <cellStyle name="20% - Akzent3 2" xfId="118"/>
    <cellStyle name="20% - Akzent4" xfId="119"/>
    <cellStyle name="20% - Akzent4 2" xfId="120"/>
    <cellStyle name="20% - Akzent5" xfId="121"/>
    <cellStyle name="20% - Akzent5 2" xfId="122"/>
    <cellStyle name="20% - Akzent6" xfId="123"/>
    <cellStyle name="20% - Akzent6 2" xfId="124"/>
    <cellStyle name="20% - Isticanje1 2" xfId="125"/>
    <cellStyle name="20% - Isticanje1 2 2" xfId="126"/>
    <cellStyle name="20% - Isticanje1 2 3" xfId="127"/>
    <cellStyle name="20% - Isticanje1 3" xfId="128"/>
    <cellStyle name="20% - Isticanje1 4" xfId="129"/>
    <cellStyle name="20% - Isticanje1 5" xfId="130"/>
    <cellStyle name="20% - Isticanje1 6" xfId="131"/>
    <cellStyle name="20% - Isticanje2 2" xfId="132"/>
    <cellStyle name="20% - Isticanje2 2 2" xfId="133"/>
    <cellStyle name="20% - Isticanje2 2 3" xfId="134"/>
    <cellStyle name="20% - Isticanje2 3" xfId="135"/>
    <cellStyle name="20% - Isticanje2 4" xfId="136"/>
    <cellStyle name="20% - Isticanje2 5" xfId="137"/>
    <cellStyle name="20% - Isticanje2 6" xfId="138"/>
    <cellStyle name="20% - Isticanje3 2" xfId="139"/>
    <cellStyle name="20% - Isticanje3 2 2" xfId="140"/>
    <cellStyle name="20% - Isticanje3 2 3" xfId="141"/>
    <cellStyle name="20% - Isticanje3 3" xfId="142"/>
    <cellStyle name="20% - Isticanje3 4" xfId="143"/>
    <cellStyle name="20% - Isticanje3 5" xfId="144"/>
    <cellStyle name="20% - Isticanje3 6" xfId="145"/>
    <cellStyle name="20% - Isticanje4 2" xfId="146"/>
    <cellStyle name="20% - Isticanje4 2 2" xfId="147"/>
    <cellStyle name="20% - Isticanje4 2 3" xfId="148"/>
    <cellStyle name="20% - Isticanje4 3" xfId="149"/>
    <cellStyle name="20% - Isticanje4 4" xfId="150"/>
    <cellStyle name="20% - Isticanje4 5" xfId="151"/>
    <cellStyle name="20% - Isticanje4 6" xfId="152"/>
    <cellStyle name="20% - Isticanje5 2" xfId="153"/>
    <cellStyle name="20% - Isticanje5 2 2" xfId="154"/>
    <cellStyle name="20% - Isticanje5 3" xfId="155"/>
    <cellStyle name="20% - Isticanje5 4" xfId="156"/>
    <cellStyle name="20% - Isticanje5 5" xfId="157"/>
    <cellStyle name="20% - Isticanje5 6" xfId="158"/>
    <cellStyle name="20% - Isticanje6 2" xfId="159"/>
    <cellStyle name="20% - Isticanje6 2 2" xfId="160"/>
    <cellStyle name="20% - Isticanje6 2 3" xfId="161"/>
    <cellStyle name="20% - Isticanje6 3" xfId="162"/>
    <cellStyle name="20% - Isticanje6 4" xfId="163"/>
    <cellStyle name="20% - Isticanje6 5" xfId="164"/>
    <cellStyle name="20% - Isticanje6 6" xfId="165"/>
    <cellStyle name="3-pitanje" xfId="166"/>
    <cellStyle name="40 % – Poudarek1" xfId="167"/>
    <cellStyle name="40 % – Poudarek2" xfId="168"/>
    <cellStyle name="40 % – Poudarek3" xfId="169"/>
    <cellStyle name="40 % – Poudarek4" xfId="170"/>
    <cellStyle name="40 % – Poudarek5" xfId="171"/>
    <cellStyle name="40 % – Poudarek6" xfId="172"/>
    <cellStyle name="40 % - Accent1" xfId="173"/>
    <cellStyle name="40 % - Accent2" xfId="174"/>
    <cellStyle name="40 % - Accent3" xfId="175"/>
    <cellStyle name="40 % - Accent4" xfId="176"/>
    <cellStyle name="40 % - Accent5" xfId="177"/>
    <cellStyle name="40 % - Accent6" xfId="178"/>
    <cellStyle name="40% - Accent1 10" xfId="179"/>
    <cellStyle name="40% - Accent1 11" xfId="180"/>
    <cellStyle name="40% - Accent1 12" xfId="181"/>
    <cellStyle name="40% - Accent1 13" xfId="182"/>
    <cellStyle name="40% - Accent1 14" xfId="183"/>
    <cellStyle name="40% - Accent1 15" xfId="184"/>
    <cellStyle name="40% - Accent1 16" xfId="185"/>
    <cellStyle name="40% - Accent1 2" xfId="186"/>
    <cellStyle name="40% - Accent1 3" xfId="187"/>
    <cellStyle name="40% - Accent1 4" xfId="188"/>
    <cellStyle name="40% - Accent1 5" xfId="189"/>
    <cellStyle name="40% - Accent1 6" xfId="190"/>
    <cellStyle name="40% - Accent1 7" xfId="191"/>
    <cellStyle name="40% - Accent1 8" xfId="192"/>
    <cellStyle name="40% - Accent1 9" xfId="193"/>
    <cellStyle name="40% - Accent2 10" xfId="194"/>
    <cellStyle name="40% - Accent2 11" xfId="195"/>
    <cellStyle name="40% - Accent2 12" xfId="196"/>
    <cellStyle name="40% - Accent2 13" xfId="197"/>
    <cellStyle name="40% - Accent2 14" xfId="198"/>
    <cellStyle name="40% - Accent2 15" xfId="199"/>
    <cellStyle name="40% - Accent2 16" xfId="200"/>
    <cellStyle name="40% - Accent2 2" xfId="201"/>
    <cellStyle name="40% - Accent2 3" xfId="202"/>
    <cellStyle name="40% - Accent2 4" xfId="203"/>
    <cellStyle name="40% - Accent2 5" xfId="204"/>
    <cellStyle name="40% - Accent2 6" xfId="205"/>
    <cellStyle name="40% - Accent2 7" xfId="206"/>
    <cellStyle name="40% - Accent2 8" xfId="207"/>
    <cellStyle name="40% - Accent2 9" xfId="208"/>
    <cellStyle name="40% - Accent3 10" xfId="209"/>
    <cellStyle name="40% - Accent3 11" xfId="210"/>
    <cellStyle name="40% - Accent3 12" xfId="211"/>
    <cellStyle name="40% - Accent3 13" xfId="212"/>
    <cellStyle name="40% - Accent3 14" xfId="213"/>
    <cellStyle name="40% - Accent3 15" xfId="214"/>
    <cellStyle name="40% - Accent3 16" xfId="215"/>
    <cellStyle name="40% - Accent3 2" xfId="216"/>
    <cellStyle name="40% - Accent3 3" xfId="217"/>
    <cellStyle name="40% - Accent3 4" xfId="218"/>
    <cellStyle name="40% - Accent3 5" xfId="219"/>
    <cellStyle name="40% - Accent3 6" xfId="220"/>
    <cellStyle name="40% - Accent3 7" xfId="221"/>
    <cellStyle name="40% - Accent3 8" xfId="222"/>
    <cellStyle name="40% - Accent3 9" xfId="223"/>
    <cellStyle name="40% - Accent4 10" xfId="224"/>
    <cellStyle name="40% - Accent4 11" xfId="225"/>
    <cellStyle name="40% - Accent4 12" xfId="226"/>
    <cellStyle name="40% - Accent4 13" xfId="227"/>
    <cellStyle name="40% - Accent4 14" xfId="228"/>
    <cellStyle name="40% - Accent4 15" xfId="229"/>
    <cellStyle name="40% - Accent4 16" xfId="230"/>
    <cellStyle name="40% - Accent4 2" xfId="231"/>
    <cellStyle name="40% - Accent4 3" xfId="232"/>
    <cellStyle name="40% - Accent4 4" xfId="233"/>
    <cellStyle name="40% - Accent4 5" xfId="234"/>
    <cellStyle name="40% - Accent4 6" xfId="235"/>
    <cellStyle name="40% - Accent4 7" xfId="236"/>
    <cellStyle name="40% - Accent4 8" xfId="237"/>
    <cellStyle name="40% - Accent4 9" xfId="238"/>
    <cellStyle name="40% - Accent5 10" xfId="239"/>
    <cellStyle name="40% - Accent5 11" xfId="240"/>
    <cellStyle name="40% - Accent5 12" xfId="241"/>
    <cellStyle name="40% - Accent5 13" xfId="242"/>
    <cellStyle name="40% - Accent5 14" xfId="243"/>
    <cellStyle name="40% - Accent5 15" xfId="244"/>
    <cellStyle name="40% - Accent5 16" xfId="245"/>
    <cellStyle name="40% - Accent5 2" xfId="246"/>
    <cellStyle name="40% - Accent5 3" xfId="247"/>
    <cellStyle name="40% - Accent5 4" xfId="248"/>
    <cellStyle name="40% - Accent5 5" xfId="249"/>
    <cellStyle name="40% - Accent5 6" xfId="250"/>
    <cellStyle name="40% - Accent5 7" xfId="251"/>
    <cellStyle name="40% - Accent5 8" xfId="252"/>
    <cellStyle name="40% - Accent5 9" xfId="253"/>
    <cellStyle name="40% - Accent6 10" xfId="254"/>
    <cellStyle name="40% - Accent6 11" xfId="255"/>
    <cellStyle name="40% - Accent6 12" xfId="256"/>
    <cellStyle name="40% - Accent6 13" xfId="257"/>
    <cellStyle name="40% - Accent6 14" xfId="258"/>
    <cellStyle name="40% - Accent6 15" xfId="259"/>
    <cellStyle name="40% - Accent6 16" xfId="260"/>
    <cellStyle name="40% - Accent6 2" xfId="261"/>
    <cellStyle name="40% - Accent6 3" xfId="262"/>
    <cellStyle name="40% - Accent6 4" xfId="263"/>
    <cellStyle name="40% - Accent6 5" xfId="264"/>
    <cellStyle name="40% - Accent6 6" xfId="265"/>
    <cellStyle name="40% - Accent6 7" xfId="266"/>
    <cellStyle name="40% - Accent6 8" xfId="267"/>
    <cellStyle name="40% - Accent6 9" xfId="268"/>
    <cellStyle name="40% - Akzent1" xfId="269"/>
    <cellStyle name="40% - Akzent1 2" xfId="270"/>
    <cellStyle name="40% - Akzent2" xfId="271"/>
    <cellStyle name="40% - Akzent2 2" xfId="272"/>
    <cellStyle name="40% - Akzent3" xfId="273"/>
    <cellStyle name="40% - Akzent3 2" xfId="274"/>
    <cellStyle name="40% - Akzent4" xfId="275"/>
    <cellStyle name="40% - Akzent4 2" xfId="276"/>
    <cellStyle name="40% - Akzent5" xfId="277"/>
    <cellStyle name="40% - Akzent5 2" xfId="278"/>
    <cellStyle name="40% - Akzent6" xfId="279"/>
    <cellStyle name="40% - Akzent6 2" xfId="280"/>
    <cellStyle name="40% - Isticanje1" xfId="281"/>
    <cellStyle name="40% - Isticanje1 2" xfId="282"/>
    <cellStyle name="40% - Isticanje1 3" xfId="283"/>
    <cellStyle name="40% - Isticanje1 4" xfId="284"/>
    <cellStyle name="40% - Isticanje2 2" xfId="285"/>
    <cellStyle name="40% - Isticanje2 2 2" xfId="286"/>
    <cellStyle name="40% - Isticanje2 3" xfId="287"/>
    <cellStyle name="40% - Isticanje2 4" xfId="288"/>
    <cellStyle name="40% - Isticanje2 5" xfId="289"/>
    <cellStyle name="40% - Isticanje2 6" xfId="290"/>
    <cellStyle name="40% - Isticanje3 2" xfId="291"/>
    <cellStyle name="40% - Isticanje3 2 2" xfId="292"/>
    <cellStyle name="40% - Isticanje3 2 3" xfId="293"/>
    <cellStyle name="40% - Isticanje3 3" xfId="294"/>
    <cellStyle name="40% - Isticanje3 4" xfId="295"/>
    <cellStyle name="40% - Isticanje3 5" xfId="296"/>
    <cellStyle name="40% - Isticanje3 6" xfId="297"/>
    <cellStyle name="40% - Isticanje4 2" xfId="298"/>
    <cellStyle name="40% - Isticanje4 2 2" xfId="299"/>
    <cellStyle name="40% - Isticanje4 2 3" xfId="300"/>
    <cellStyle name="40% - Isticanje4 3" xfId="301"/>
    <cellStyle name="40% - Isticanje4 4" xfId="302"/>
    <cellStyle name="40% - Isticanje4 5" xfId="303"/>
    <cellStyle name="40% - Isticanje4 6" xfId="304"/>
    <cellStyle name="40% - Isticanje5 2" xfId="305"/>
    <cellStyle name="40% - Isticanje5 2 2" xfId="306"/>
    <cellStyle name="40% - Isticanje5 2 3" xfId="307"/>
    <cellStyle name="40% - Isticanje5 3" xfId="308"/>
    <cellStyle name="40% - Isticanje5 4" xfId="309"/>
    <cellStyle name="40% - Isticanje5 5" xfId="310"/>
    <cellStyle name="40% - Isticanje5 6" xfId="311"/>
    <cellStyle name="40% - Isticanje5 7" xfId="312"/>
    <cellStyle name="40% - Isticanje6 2" xfId="313"/>
    <cellStyle name="40% - Isticanje6 2 2" xfId="314"/>
    <cellStyle name="40% - Isticanje6 2 3" xfId="315"/>
    <cellStyle name="40% - Isticanje6 3" xfId="316"/>
    <cellStyle name="40% - Isticanje6 4" xfId="317"/>
    <cellStyle name="40% - Isticanje6 5" xfId="318"/>
    <cellStyle name="40% - Isticanje6 6" xfId="319"/>
    <cellStyle name="40% - Naglasak1 2" xfId="320"/>
    <cellStyle name="40% - Naglasak1 2 2" xfId="321"/>
    <cellStyle name="40% - Naglasak1 3" xfId="322"/>
    <cellStyle name="40% - Naglasak1 4" xfId="323"/>
    <cellStyle name="40% - Naglasak1 5" xfId="324"/>
    <cellStyle name="60 % – Poudarek1" xfId="325"/>
    <cellStyle name="60 % – Poudarek2" xfId="326"/>
    <cellStyle name="60 % – Poudarek3" xfId="327"/>
    <cellStyle name="60 % – Poudarek4" xfId="328"/>
    <cellStyle name="60 % – Poudarek5" xfId="329"/>
    <cellStyle name="60 % – Poudarek6" xfId="330"/>
    <cellStyle name="60 % - Accent1" xfId="331"/>
    <cellStyle name="60 % - Accent2" xfId="332"/>
    <cellStyle name="60 % - Accent3" xfId="333"/>
    <cellStyle name="60 % - Accent4" xfId="334"/>
    <cellStyle name="60 % - Accent5" xfId="335"/>
    <cellStyle name="60 % - Accent6" xfId="336"/>
    <cellStyle name="60% - Accent1 10" xfId="337"/>
    <cellStyle name="60% - Accent1 11" xfId="338"/>
    <cellStyle name="60% - Accent1 12" xfId="339"/>
    <cellStyle name="60% - Accent1 13" xfId="340"/>
    <cellStyle name="60% - Accent1 14" xfId="341"/>
    <cellStyle name="60% - Accent1 2" xfId="342"/>
    <cellStyle name="60% - Accent1 3" xfId="343"/>
    <cellStyle name="60% - Accent1 4" xfId="344"/>
    <cellStyle name="60% - Accent1 5" xfId="345"/>
    <cellStyle name="60% - Accent1 6" xfId="346"/>
    <cellStyle name="60% - Accent1 7" xfId="347"/>
    <cellStyle name="60% - Accent1 8" xfId="348"/>
    <cellStyle name="60% - Accent1 9" xfId="349"/>
    <cellStyle name="60% - Accent2 10" xfId="350"/>
    <cellStyle name="60% - Accent2 11" xfId="351"/>
    <cellStyle name="60% - Accent2 12" xfId="352"/>
    <cellStyle name="60% - Accent2 13" xfId="353"/>
    <cellStyle name="60% - Accent2 14" xfId="354"/>
    <cellStyle name="60% - Accent2 2" xfId="355"/>
    <cellStyle name="60% - Accent2 3" xfId="356"/>
    <cellStyle name="60% - Accent2 4" xfId="357"/>
    <cellStyle name="60% - Accent2 5" xfId="358"/>
    <cellStyle name="60% - Accent2 6" xfId="359"/>
    <cellStyle name="60% - Accent2 7" xfId="360"/>
    <cellStyle name="60% - Accent2 8" xfId="361"/>
    <cellStyle name="60% - Accent2 9" xfId="362"/>
    <cellStyle name="60% - Accent3 10" xfId="363"/>
    <cellStyle name="60% - Accent3 11" xfId="364"/>
    <cellStyle name="60% - Accent3 12" xfId="365"/>
    <cellStyle name="60% - Accent3 13" xfId="366"/>
    <cellStyle name="60% - Accent3 14" xfId="367"/>
    <cellStyle name="60% - Accent3 2" xfId="368"/>
    <cellStyle name="60% - Accent3 3" xfId="369"/>
    <cellStyle name="60% - Accent3 4" xfId="370"/>
    <cellStyle name="60% - Accent3 5" xfId="371"/>
    <cellStyle name="60% - Accent3 6" xfId="372"/>
    <cellStyle name="60% - Accent3 7" xfId="373"/>
    <cellStyle name="60% - Accent3 8" xfId="374"/>
    <cellStyle name="60% - Accent3 9" xfId="375"/>
    <cellStyle name="60% - Accent4 10" xfId="376"/>
    <cellStyle name="60% - Accent4 11" xfId="377"/>
    <cellStyle name="60% - Accent4 12" xfId="378"/>
    <cellStyle name="60% - Accent4 13" xfId="379"/>
    <cellStyle name="60% - Accent4 14" xfId="380"/>
    <cellStyle name="60% - Accent4 2" xfId="381"/>
    <cellStyle name="60% - Accent4 3" xfId="382"/>
    <cellStyle name="60% - Accent4 4" xfId="383"/>
    <cellStyle name="60% - Accent4 5" xfId="384"/>
    <cellStyle name="60% - Accent4 6" xfId="385"/>
    <cellStyle name="60% - Accent4 7" xfId="386"/>
    <cellStyle name="60% - Accent4 8" xfId="387"/>
    <cellStyle name="60% - Accent4 9" xfId="388"/>
    <cellStyle name="60% - Accent5 10" xfId="389"/>
    <cellStyle name="60% - Accent5 11" xfId="390"/>
    <cellStyle name="60% - Accent5 12" xfId="391"/>
    <cellStyle name="60% - Accent5 13" xfId="392"/>
    <cellStyle name="60% - Accent5 14" xfId="393"/>
    <cellStyle name="60% - Accent5 2" xfId="394"/>
    <cellStyle name="60% - Accent5 3" xfId="395"/>
    <cellStyle name="60% - Accent5 4" xfId="396"/>
    <cellStyle name="60% - Accent5 5" xfId="397"/>
    <cellStyle name="60% - Accent5 6" xfId="398"/>
    <cellStyle name="60% - Accent5 7" xfId="399"/>
    <cellStyle name="60% - Accent5 8" xfId="400"/>
    <cellStyle name="60% - Accent5 9" xfId="401"/>
    <cellStyle name="60% - Accent6 10" xfId="402"/>
    <cellStyle name="60% - Accent6 11" xfId="403"/>
    <cellStyle name="60% - Accent6 12" xfId="404"/>
    <cellStyle name="60% - Accent6 13" xfId="405"/>
    <cellStyle name="60% - Accent6 14" xfId="406"/>
    <cellStyle name="60% - Accent6 2" xfId="407"/>
    <cellStyle name="60% - Accent6 3" xfId="408"/>
    <cellStyle name="60% - Accent6 4" xfId="409"/>
    <cellStyle name="60% - Accent6 5" xfId="410"/>
    <cellStyle name="60% - Accent6 6" xfId="411"/>
    <cellStyle name="60% - Accent6 7" xfId="412"/>
    <cellStyle name="60% - Accent6 8" xfId="413"/>
    <cellStyle name="60% - Accent6 9" xfId="414"/>
    <cellStyle name="60% - Akzent1" xfId="415"/>
    <cellStyle name="60% - Akzent1 2" xfId="416"/>
    <cellStyle name="60% - Akzent2" xfId="417"/>
    <cellStyle name="60% - Akzent2 2" xfId="418"/>
    <cellStyle name="60% - Akzent3" xfId="419"/>
    <cellStyle name="60% - Akzent3 2" xfId="420"/>
    <cellStyle name="60% - Akzent4" xfId="421"/>
    <cellStyle name="60% - Akzent4 2" xfId="422"/>
    <cellStyle name="60% - Akzent5" xfId="423"/>
    <cellStyle name="60% - Akzent5 2" xfId="424"/>
    <cellStyle name="60% - Akzent6" xfId="425"/>
    <cellStyle name="60% - Akzent6 2" xfId="426"/>
    <cellStyle name="60% - Isticanje1 2" xfId="427"/>
    <cellStyle name="60% - Isticanje1 3" xfId="428"/>
    <cellStyle name="60% - Isticanje2 2" xfId="429"/>
    <cellStyle name="60% - Isticanje2 3" xfId="430"/>
    <cellStyle name="60% - Isticanje3 2" xfId="431"/>
    <cellStyle name="60% - Isticanje3 3" xfId="432"/>
    <cellStyle name="60% - Isticanje4 2" xfId="433"/>
    <cellStyle name="60% - Isticanje4 3" xfId="434"/>
    <cellStyle name="60% - Isticanje5 2" xfId="435"/>
    <cellStyle name="60% - Isticanje5 3" xfId="436"/>
    <cellStyle name="60% - Isticanje6 2" xfId="437"/>
    <cellStyle name="60% - Isticanje6 3" xfId="438"/>
    <cellStyle name="A4 Small 210 x 297 mm" xfId="439"/>
    <cellStyle name="A4 Small 210 x 297 mm 10" xfId="440"/>
    <cellStyle name="A4 Small 210 x 297 mm 10 2" xfId="441"/>
    <cellStyle name="A4 Small 210 x 297 mm 10 3" xfId="442"/>
    <cellStyle name="A4 Small 210 x 297 mm 10_BURE COMMERCE" xfId="443"/>
    <cellStyle name="A4 Small 210 x 297 mm 11" xfId="444"/>
    <cellStyle name="A4 Small 210 x 297 mm 11 2" xfId="445"/>
    <cellStyle name="A4 Small 210 x 297 mm 11 3" xfId="446"/>
    <cellStyle name="A4 Small 210 x 297 mm 11_BURE COMMERCE" xfId="447"/>
    <cellStyle name="A4 Small 210 x 297 mm 12" xfId="448"/>
    <cellStyle name="A4 Small 210 x 297 mm 12 2" xfId="449"/>
    <cellStyle name="A4 Small 210 x 297 mm 12 3" xfId="450"/>
    <cellStyle name="A4 Small 210 x 297 mm 12_BURE COMMERCE" xfId="451"/>
    <cellStyle name="A4 Small 210 x 297 mm 13" xfId="452"/>
    <cellStyle name="A4 Small 210 x 297 mm 13 2" xfId="453"/>
    <cellStyle name="A4 Small 210 x 297 mm 13 3" xfId="454"/>
    <cellStyle name="A4 Small 210 x 297 mm 13_BURE COMMERCE" xfId="455"/>
    <cellStyle name="A4 Small 210 x 297 mm 14" xfId="456"/>
    <cellStyle name="A4 Small 210 x 297 mm 15" xfId="457"/>
    <cellStyle name="A4 Small 210 x 297 mm 2" xfId="458"/>
    <cellStyle name="A4 Small 210 x 297 mm 2 2" xfId="459"/>
    <cellStyle name="A4 Small 210 x 297 mm 2 3" xfId="460"/>
    <cellStyle name="A4 Small 210 x 297 mm 2_BURE COMMERCE" xfId="461"/>
    <cellStyle name="A4 Small 210 x 297 mm 3" xfId="462"/>
    <cellStyle name="A4 Small 210 x 297 mm 3 2" xfId="463"/>
    <cellStyle name="A4 Small 210 x 297 mm 3 3" xfId="464"/>
    <cellStyle name="A4 Small 210 x 297 mm 3_BURE COMMERCE" xfId="465"/>
    <cellStyle name="A4 Small 210 x 297 mm 4" xfId="466"/>
    <cellStyle name="A4 Small 210 x 297 mm 4 2" xfId="467"/>
    <cellStyle name="A4 Small 210 x 297 mm 4 3" xfId="468"/>
    <cellStyle name="A4 Small 210 x 297 mm 4_BURE COMMERCE" xfId="469"/>
    <cellStyle name="A4 Small 210 x 297 mm 5" xfId="470"/>
    <cellStyle name="A4 Small 210 x 297 mm 5 2" xfId="471"/>
    <cellStyle name="A4 Small 210 x 297 mm 5 3" xfId="472"/>
    <cellStyle name="A4 Small 210 x 297 mm 5_BURE COMMERCE" xfId="473"/>
    <cellStyle name="A4 Small 210 x 297 mm 6" xfId="474"/>
    <cellStyle name="A4 Small 210 x 297 mm 6 2" xfId="475"/>
    <cellStyle name="A4 Small 210 x 297 mm 6 3" xfId="476"/>
    <cellStyle name="A4 Small 210 x 297 mm 6_BURE COMMERCE" xfId="477"/>
    <cellStyle name="A4 Small 210 x 297 mm 7" xfId="478"/>
    <cellStyle name="A4 Small 210 x 297 mm 7 2" xfId="479"/>
    <cellStyle name="A4 Small 210 x 297 mm 7 3" xfId="480"/>
    <cellStyle name="A4 Small 210 x 297 mm 7_BURE COMMERCE" xfId="481"/>
    <cellStyle name="A4 Small 210 x 297 mm 8" xfId="482"/>
    <cellStyle name="A4 Small 210 x 297 mm 8 2" xfId="483"/>
    <cellStyle name="A4 Small 210 x 297 mm 8 3" xfId="484"/>
    <cellStyle name="A4 Small 210 x 297 mm 8_BURE COMMERCE" xfId="485"/>
    <cellStyle name="A4 Small 210 x 297 mm 9" xfId="486"/>
    <cellStyle name="A4 Small 210 x 297 mm 9 2" xfId="487"/>
    <cellStyle name="A4 Small 210 x 297 mm 9 3" xfId="488"/>
    <cellStyle name="A4 Small 210 x 297 mm 9_BURE COMMERCE" xfId="489"/>
    <cellStyle name="A4 Small 210 x 297 mm_8-PODNO GRIJANJE" xfId="490"/>
    <cellStyle name="Accent1 - 20%" xfId="491"/>
    <cellStyle name="Accent1 - 40%" xfId="492"/>
    <cellStyle name="Accent1 - 60%" xfId="493"/>
    <cellStyle name="Accent1 10" xfId="494"/>
    <cellStyle name="Accent1 11" xfId="495"/>
    <cellStyle name="Accent1 12" xfId="496"/>
    <cellStyle name="Accent1 13" xfId="497"/>
    <cellStyle name="Accent1 14" xfId="498"/>
    <cellStyle name="Accent1 2" xfId="499"/>
    <cellStyle name="Accent1 3" xfId="500"/>
    <cellStyle name="Accent1 4" xfId="501"/>
    <cellStyle name="Accent1 5" xfId="502"/>
    <cellStyle name="Accent1 6" xfId="503"/>
    <cellStyle name="Accent1 7" xfId="504"/>
    <cellStyle name="Accent1 8" xfId="505"/>
    <cellStyle name="Accent1 9" xfId="506"/>
    <cellStyle name="Accent2 - 20%" xfId="507"/>
    <cellStyle name="Accent2 - 40%" xfId="508"/>
    <cellStyle name="Accent2 - 60%" xfId="509"/>
    <cellStyle name="Accent2 10" xfId="510"/>
    <cellStyle name="Accent2 11" xfId="511"/>
    <cellStyle name="Accent2 12" xfId="512"/>
    <cellStyle name="Accent2 13" xfId="513"/>
    <cellStyle name="Accent2 14" xfId="514"/>
    <cellStyle name="Accent2 2" xfId="515"/>
    <cellStyle name="Accent2 3" xfId="516"/>
    <cellStyle name="Accent2 4" xfId="517"/>
    <cellStyle name="Accent2 5" xfId="518"/>
    <cellStyle name="Accent2 6" xfId="519"/>
    <cellStyle name="Accent2 7" xfId="520"/>
    <cellStyle name="Accent2 8" xfId="521"/>
    <cellStyle name="Accent2 9" xfId="522"/>
    <cellStyle name="Accent3 - 20%" xfId="523"/>
    <cellStyle name="Accent3 - 40%" xfId="524"/>
    <cellStyle name="Accent3 - 60%" xfId="525"/>
    <cellStyle name="Accent3 10" xfId="526"/>
    <cellStyle name="Accent3 11" xfId="527"/>
    <cellStyle name="Accent3 12" xfId="528"/>
    <cellStyle name="Accent3 13" xfId="529"/>
    <cellStyle name="Accent3 14" xfId="530"/>
    <cellStyle name="Accent3 2" xfId="531"/>
    <cellStyle name="Accent3 3" xfId="532"/>
    <cellStyle name="Accent3 4" xfId="533"/>
    <cellStyle name="Accent3 5" xfId="534"/>
    <cellStyle name="Accent3 6" xfId="535"/>
    <cellStyle name="Accent3 7" xfId="536"/>
    <cellStyle name="Accent3 8" xfId="537"/>
    <cellStyle name="Accent3 9" xfId="538"/>
    <cellStyle name="Accent4 - 20%" xfId="539"/>
    <cellStyle name="Accent4 - 40%" xfId="540"/>
    <cellStyle name="Accent4 - 60%" xfId="541"/>
    <cellStyle name="Accent4 10" xfId="542"/>
    <cellStyle name="Accent4 11" xfId="543"/>
    <cellStyle name="Accent4 12" xfId="544"/>
    <cellStyle name="Accent4 13" xfId="545"/>
    <cellStyle name="Accent4 14" xfId="546"/>
    <cellStyle name="Accent4 2" xfId="547"/>
    <cellStyle name="Accent4 3" xfId="548"/>
    <cellStyle name="Accent4 4" xfId="549"/>
    <cellStyle name="Accent4 5" xfId="550"/>
    <cellStyle name="Accent4 6" xfId="551"/>
    <cellStyle name="Accent4 7" xfId="552"/>
    <cellStyle name="Accent4 8" xfId="553"/>
    <cellStyle name="Accent4 9" xfId="554"/>
    <cellStyle name="Accent5 - 20%" xfId="555"/>
    <cellStyle name="Accent5 - 40%" xfId="556"/>
    <cellStyle name="Accent5 - 60%" xfId="557"/>
    <cellStyle name="Accent5 10" xfId="558"/>
    <cellStyle name="Accent5 11" xfId="559"/>
    <cellStyle name="Accent5 12" xfId="560"/>
    <cellStyle name="Accent5 13" xfId="561"/>
    <cellStyle name="Accent5 14" xfId="562"/>
    <cellStyle name="Accent5 2" xfId="563"/>
    <cellStyle name="Accent5 3" xfId="564"/>
    <cellStyle name="Accent5 4" xfId="565"/>
    <cellStyle name="Accent5 5" xfId="566"/>
    <cellStyle name="Accent5 6" xfId="567"/>
    <cellStyle name="Accent5 7" xfId="568"/>
    <cellStyle name="Accent5 8" xfId="569"/>
    <cellStyle name="Accent5 9" xfId="570"/>
    <cellStyle name="Accent6 - 20%" xfId="571"/>
    <cellStyle name="Accent6 - 40%" xfId="572"/>
    <cellStyle name="Accent6 - 60%" xfId="573"/>
    <cellStyle name="Accent6 10" xfId="574"/>
    <cellStyle name="Accent6 11" xfId="575"/>
    <cellStyle name="Accent6 12" xfId="576"/>
    <cellStyle name="Accent6 13" xfId="577"/>
    <cellStyle name="Accent6 14" xfId="578"/>
    <cellStyle name="Accent6 2" xfId="579"/>
    <cellStyle name="Accent6 3" xfId="580"/>
    <cellStyle name="Accent6 4" xfId="581"/>
    <cellStyle name="Accent6 5" xfId="582"/>
    <cellStyle name="Accent6 6" xfId="583"/>
    <cellStyle name="Accent6 7" xfId="584"/>
    <cellStyle name="Accent6 8" xfId="585"/>
    <cellStyle name="Accent6 9" xfId="586"/>
    <cellStyle name="Akzent1" xfId="587"/>
    <cellStyle name="Akzent1 2" xfId="588"/>
    <cellStyle name="Akzent2" xfId="589"/>
    <cellStyle name="Akzent2 2" xfId="590"/>
    <cellStyle name="Akzent3" xfId="591"/>
    <cellStyle name="Akzent3 2" xfId="592"/>
    <cellStyle name="Akzent4" xfId="593"/>
    <cellStyle name="Akzent4 2" xfId="594"/>
    <cellStyle name="Akzent5" xfId="595"/>
    <cellStyle name="Akzent5 2" xfId="596"/>
    <cellStyle name="Akzent6" xfId="597"/>
    <cellStyle name="Akzent6 2" xfId="598"/>
    <cellStyle name="Ausgabe" xfId="599"/>
    <cellStyle name="Ausgabe 2" xfId="600"/>
    <cellStyle name="Avertissement" xfId="601"/>
    <cellStyle name="Bad 10" xfId="602"/>
    <cellStyle name="Bad 11" xfId="603"/>
    <cellStyle name="Bad 12" xfId="604"/>
    <cellStyle name="Bad 13" xfId="605"/>
    <cellStyle name="Bad 14" xfId="606"/>
    <cellStyle name="Bad 2" xfId="607"/>
    <cellStyle name="Bad 3" xfId="608"/>
    <cellStyle name="Bad 4" xfId="609"/>
    <cellStyle name="Bad 5" xfId="610"/>
    <cellStyle name="Bad 6" xfId="611"/>
    <cellStyle name="Bad 7" xfId="612"/>
    <cellStyle name="Bad 8" xfId="613"/>
    <cellStyle name="Bad 9" xfId="614"/>
    <cellStyle name="Berechnung" xfId="615"/>
    <cellStyle name="Berechnung 2" xfId="616"/>
    <cellStyle name="Besuchter Hyperlink" xfId="617"/>
    <cellStyle name="Bilješka 10" xfId="618"/>
    <cellStyle name="Bilješka 2" xfId="619"/>
    <cellStyle name="Bilješka 2 2" xfId="620"/>
    <cellStyle name="Bilješka 2 3" xfId="621"/>
    <cellStyle name="Bilješka 3" xfId="622"/>
    <cellStyle name="Bilješka 4" xfId="623"/>
    <cellStyle name="Bilješka 5" xfId="624"/>
    <cellStyle name="Bilješka 6" xfId="625"/>
    <cellStyle name="Bilješka 7" xfId="626"/>
    <cellStyle name="Bilješka 8" xfId="627"/>
    <cellStyle name="Bilješka 9" xfId="628"/>
    <cellStyle name="Border" xfId="629"/>
    <cellStyle name="Calc Currency (0)" xfId="630"/>
    <cellStyle name="Calc Currency (2)" xfId="631"/>
    <cellStyle name="Calc Percent (0)" xfId="632"/>
    <cellStyle name="Calc Percent (1)" xfId="633"/>
    <cellStyle name="Calc Percent (2)" xfId="634"/>
    <cellStyle name="Calc Units (0)" xfId="635"/>
    <cellStyle name="Calc Units (1)" xfId="636"/>
    <cellStyle name="Calc Units (2)" xfId="637"/>
    <cellStyle name="Calcul" xfId="638"/>
    <cellStyle name="Calculation 10" xfId="639"/>
    <cellStyle name="Calculation 11" xfId="640"/>
    <cellStyle name="Calculation 12" xfId="641"/>
    <cellStyle name="Calculation 13" xfId="642"/>
    <cellStyle name="Calculation 14" xfId="643"/>
    <cellStyle name="Calculation 2" xfId="644"/>
    <cellStyle name="Calculation 3" xfId="645"/>
    <cellStyle name="Calculation 4" xfId="646"/>
    <cellStyle name="Calculation 5" xfId="647"/>
    <cellStyle name="Calculation 6" xfId="648"/>
    <cellStyle name="Calculation 7" xfId="649"/>
    <cellStyle name="Calculation 8" xfId="650"/>
    <cellStyle name="Calculation 9" xfId="651"/>
    <cellStyle name="Cellule liée" xfId="652"/>
    <cellStyle name="Check Cell 10" xfId="653"/>
    <cellStyle name="Check Cell 11" xfId="654"/>
    <cellStyle name="Check Cell 12" xfId="655"/>
    <cellStyle name="Check Cell 13" xfId="656"/>
    <cellStyle name="Check Cell 14" xfId="657"/>
    <cellStyle name="Check Cell 2" xfId="658"/>
    <cellStyle name="Check Cell 3" xfId="659"/>
    <cellStyle name="Check Cell 4" xfId="660"/>
    <cellStyle name="Check Cell 5" xfId="661"/>
    <cellStyle name="Check Cell 6" xfId="662"/>
    <cellStyle name="Check Cell 7" xfId="663"/>
    <cellStyle name="Check Cell 8" xfId="664"/>
    <cellStyle name="Check Cell 9" xfId="665"/>
    <cellStyle name="ColStyle1" xfId="666"/>
    <cellStyle name="ColStyle2" xfId="667"/>
    <cellStyle name="ColStyle3" xfId="668"/>
    <cellStyle name="ColStyle4" xfId="669"/>
    <cellStyle name="ColStyle5" xfId="670"/>
    <cellStyle name="Comma" xfId="2060" builtinId="3"/>
    <cellStyle name="Comma [0] 2" xfId="671"/>
    <cellStyle name="Comma [00]" xfId="672"/>
    <cellStyle name="Comma 10" xfId="673"/>
    <cellStyle name="Comma 10 2" xfId="674"/>
    <cellStyle name="Comma 10 3" xfId="2075"/>
    <cellStyle name="Comma 11" xfId="675"/>
    <cellStyle name="Comma 11 2" xfId="676"/>
    <cellStyle name="Comma 12" xfId="677"/>
    <cellStyle name="Comma 12 2" xfId="678"/>
    <cellStyle name="Comma 13" xfId="679"/>
    <cellStyle name="Comma 13 2" xfId="680"/>
    <cellStyle name="Comma 14" xfId="681"/>
    <cellStyle name="Comma 14 2" xfId="682"/>
    <cellStyle name="Comma 15" xfId="683"/>
    <cellStyle name="Comma 15 2" xfId="684"/>
    <cellStyle name="Comma 16" xfId="685"/>
    <cellStyle name="Comma 16 2" xfId="686"/>
    <cellStyle name="Comma 17" xfId="687"/>
    <cellStyle name="Comma 17 2" xfId="688"/>
    <cellStyle name="Comma 18" xfId="689"/>
    <cellStyle name="Comma 18 2" xfId="690"/>
    <cellStyle name="Comma 19" xfId="691"/>
    <cellStyle name="Comma 19 2" xfId="692"/>
    <cellStyle name="Comma 2" xfId="693"/>
    <cellStyle name="Comma 2 2" xfId="694"/>
    <cellStyle name="Comma 2 2 2" xfId="695"/>
    <cellStyle name="Comma 2 2 3" xfId="696"/>
    <cellStyle name="Comma 2 3" xfId="697"/>
    <cellStyle name="Comma 2 3 2" xfId="698"/>
    <cellStyle name="Comma 2 4" xfId="699"/>
    <cellStyle name="Comma 2 5" xfId="700"/>
    <cellStyle name="Comma 2_201_GL_Eden wellness_troskovnik_11-11-14" xfId="701"/>
    <cellStyle name="Comma 20" xfId="702"/>
    <cellStyle name="Comma 20 2" xfId="703"/>
    <cellStyle name="Comma 21" xfId="704"/>
    <cellStyle name="Comma 21 2" xfId="705"/>
    <cellStyle name="Comma 22" xfId="706"/>
    <cellStyle name="Comma 22 2" xfId="707"/>
    <cellStyle name="Comma 23" xfId="708"/>
    <cellStyle name="Comma 23 2" xfId="709"/>
    <cellStyle name="Comma 24" xfId="710"/>
    <cellStyle name="Comma 24 2" xfId="711"/>
    <cellStyle name="Comma 25" xfId="712"/>
    <cellStyle name="Comma 25 2" xfId="713"/>
    <cellStyle name="Comma 26" xfId="714"/>
    <cellStyle name="Comma 26 2" xfId="715"/>
    <cellStyle name="Comma 27" xfId="716"/>
    <cellStyle name="Comma 27 2" xfId="717"/>
    <cellStyle name="Comma 28" xfId="718"/>
    <cellStyle name="Comma 29" xfId="719"/>
    <cellStyle name="Comma 29 2" xfId="720"/>
    <cellStyle name="Comma 3" xfId="721"/>
    <cellStyle name="Comma 3 2" xfId="722"/>
    <cellStyle name="Comma 3 2 2" xfId="723"/>
    <cellStyle name="Comma 3 3" xfId="724"/>
    <cellStyle name="Comma 3 4" xfId="725"/>
    <cellStyle name="Comma 3_elektroinstalacije" xfId="726"/>
    <cellStyle name="Comma 30" xfId="727"/>
    <cellStyle name="Comma 31" xfId="728"/>
    <cellStyle name="Comma 31 2" xfId="729"/>
    <cellStyle name="Comma 32" xfId="730"/>
    <cellStyle name="Comma 33" xfId="731"/>
    <cellStyle name="Comma 33 2" xfId="732"/>
    <cellStyle name="Comma 34" xfId="733"/>
    <cellStyle name="Comma 34 2" xfId="734"/>
    <cellStyle name="Comma 35" xfId="735"/>
    <cellStyle name="Comma 36" xfId="736"/>
    <cellStyle name="Comma 37" xfId="2061"/>
    <cellStyle name="Comma 4" xfId="737"/>
    <cellStyle name="Comma 4 2" xfId="738"/>
    <cellStyle name="Comma 4 3" xfId="739"/>
    <cellStyle name="Comma 4 4" xfId="740"/>
    <cellStyle name="Comma 4 5" xfId="2057"/>
    <cellStyle name="Comma 4_elektroinstalacije" xfId="741"/>
    <cellStyle name="Comma 5" xfId="742"/>
    <cellStyle name="Comma 5 2" xfId="743"/>
    <cellStyle name="Comma 5 2 2" xfId="744"/>
    <cellStyle name="Comma 5 3" xfId="745"/>
    <cellStyle name="Comma 6" xfId="746"/>
    <cellStyle name="Comma 6 2" xfId="747"/>
    <cellStyle name="Comma 6 3" xfId="748"/>
    <cellStyle name="Comma 6 4" xfId="749"/>
    <cellStyle name="Comma 6 5" xfId="750"/>
    <cellStyle name="Comma 7" xfId="751"/>
    <cellStyle name="Comma 7 2" xfId="752"/>
    <cellStyle name="Comma 7 3" xfId="753"/>
    <cellStyle name="Comma 8" xfId="754"/>
    <cellStyle name="Comma 8 2" xfId="755"/>
    <cellStyle name="Comma 9" xfId="756"/>
    <cellStyle name="Comma 9 2" xfId="757"/>
    <cellStyle name="Comma 9 3" xfId="758"/>
    <cellStyle name="Comma0" xfId="759"/>
    <cellStyle name="Commentaire" xfId="760"/>
    <cellStyle name="Currency [00]" xfId="761"/>
    <cellStyle name="Currency 10" xfId="762"/>
    <cellStyle name="Currency 10 2" xfId="763"/>
    <cellStyle name="Currency 11" xfId="764"/>
    <cellStyle name="Currency 11 2" xfId="765"/>
    <cellStyle name="Currency 12" xfId="766"/>
    <cellStyle name="Currency 12 2" xfId="767"/>
    <cellStyle name="Currency 13" xfId="768"/>
    <cellStyle name="Currency 13 2" xfId="769"/>
    <cellStyle name="Currency 14" xfId="770"/>
    <cellStyle name="Currency 14 2" xfId="771"/>
    <cellStyle name="Currency 15" xfId="772"/>
    <cellStyle name="Currency 15 2" xfId="773"/>
    <cellStyle name="Currency 16" xfId="774"/>
    <cellStyle name="Currency 16 2" xfId="775"/>
    <cellStyle name="Currency 17" xfId="776"/>
    <cellStyle name="Currency 17 2" xfId="777"/>
    <cellStyle name="Currency 18" xfId="778"/>
    <cellStyle name="Currency 19" xfId="2062"/>
    <cellStyle name="Currency 2" xfId="779"/>
    <cellStyle name="Currency 2 2" xfId="780"/>
    <cellStyle name="Currency 2 3" xfId="781"/>
    <cellStyle name="Currency 3" xfId="782"/>
    <cellStyle name="Currency 3 2" xfId="783"/>
    <cellStyle name="Currency 3 3" xfId="784"/>
    <cellStyle name="Currency 4" xfId="785"/>
    <cellStyle name="Currency 4 2" xfId="786"/>
    <cellStyle name="Currency 4 2 2" xfId="787"/>
    <cellStyle name="Currency 4 2 3" xfId="788"/>
    <cellStyle name="Currency 4 2 4" xfId="789"/>
    <cellStyle name="Currency 5" xfId="790"/>
    <cellStyle name="Currency 5 2" xfId="791"/>
    <cellStyle name="Currency 5 3" xfId="792"/>
    <cellStyle name="Currency 5 4" xfId="793"/>
    <cellStyle name="Currency 6" xfId="794"/>
    <cellStyle name="Currency 6 2" xfId="795"/>
    <cellStyle name="Currency 7" xfId="796"/>
    <cellStyle name="Currency 7 2" xfId="797"/>
    <cellStyle name="Currency 8" xfId="798"/>
    <cellStyle name="Currency 8 2" xfId="799"/>
    <cellStyle name="Currency 9" xfId="800"/>
    <cellStyle name="Currency 9 2" xfId="801"/>
    <cellStyle name="Currency0" xfId="802"/>
    <cellStyle name="Date Short" xfId="803"/>
    <cellStyle name="Default_Uvuceni" xfId="804"/>
    <cellStyle name="Dezimal [0]_Fagr" xfId="805"/>
    <cellStyle name="Dezimal_Fagr" xfId="806"/>
    <cellStyle name="Dobro 2" xfId="807"/>
    <cellStyle name="Dobro 3" xfId="808"/>
    <cellStyle name="Eingabe" xfId="809"/>
    <cellStyle name="Eingabe 2" xfId="810"/>
    <cellStyle name="Emphasis 1" xfId="811"/>
    <cellStyle name="Emphasis 2" xfId="812"/>
    <cellStyle name="Emphasis 3" xfId="813"/>
    <cellStyle name="Enter Currency (0)" xfId="814"/>
    <cellStyle name="Enter Currency (2)" xfId="815"/>
    <cellStyle name="Enter Units (0)" xfId="816"/>
    <cellStyle name="Enter Units (1)" xfId="817"/>
    <cellStyle name="Enter Units (2)" xfId="818"/>
    <cellStyle name="Entrée" xfId="819"/>
    <cellStyle name="Ergebnis" xfId="820"/>
    <cellStyle name="Erklärender Text" xfId="821"/>
    <cellStyle name="Euro" xfId="822"/>
    <cellStyle name="Euro 10" xfId="823"/>
    <cellStyle name="Euro 10 2" xfId="824"/>
    <cellStyle name="Euro 10 3" xfId="825"/>
    <cellStyle name="Euro 11" xfId="826"/>
    <cellStyle name="Euro 11 2" xfId="827"/>
    <cellStyle name="Euro 11 3" xfId="828"/>
    <cellStyle name="Euro 12" xfId="829"/>
    <cellStyle name="Euro 12 2" xfId="830"/>
    <cellStyle name="Euro 12 3" xfId="831"/>
    <cellStyle name="Euro 13" xfId="832"/>
    <cellStyle name="Euro 13 2" xfId="833"/>
    <cellStyle name="Euro 13 3" xfId="834"/>
    <cellStyle name="Euro 14" xfId="835"/>
    <cellStyle name="Euro 15" xfId="836"/>
    <cellStyle name="Euro 16" xfId="837"/>
    <cellStyle name="Euro 2" xfId="838"/>
    <cellStyle name="Euro 2 2" xfId="839"/>
    <cellStyle name="Euro 2 3" xfId="840"/>
    <cellStyle name="Euro 3" xfId="841"/>
    <cellStyle name="Euro 3 2" xfId="842"/>
    <cellStyle name="Euro 3 3" xfId="843"/>
    <cellStyle name="Euro 4" xfId="844"/>
    <cellStyle name="Euro 4 2" xfId="845"/>
    <cellStyle name="Euro 4 3" xfId="846"/>
    <cellStyle name="Euro 5" xfId="847"/>
    <cellStyle name="Euro 5 2" xfId="848"/>
    <cellStyle name="Euro 5 3" xfId="849"/>
    <cellStyle name="Euro 6" xfId="850"/>
    <cellStyle name="Euro 6 2" xfId="851"/>
    <cellStyle name="Euro 6 3" xfId="852"/>
    <cellStyle name="Euro 7" xfId="853"/>
    <cellStyle name="Euro 7 2" xfId="854"/>
    <cellStyle name="Euro 7 3" xfId="855"/>
    <cellStyle name="Euro 8" xfId="856"/>
    <cellStyle name="Euro 8 2" xfId="857"/>
    <cellStyle name="Euro 8 3" xfId="858"/>
    <cellStyle name="Euro 9" xfId="859"/>
    <cellStyle name="Euro 9 2" xfId="860"/>
    <cellStyle name="Euro 9 3" xfId="861"/>
    <cellStyle name="Euro_ELEKTRO" xfId="862"/>
    <cellStyle name="Excel Built-in Normal" xfId="863"/>
    <cellStyle name="Excel Built-in Normal 1" xfId="864"/>
    <cellStyle name="Excel Built-in Normal 2" xfId="865"/>
    <cellStyle name="Excel_BuiltIn_Normal 3" xfId="866"/>
    <cellStyle name="Explanatory Text 10" xfId="867"/>
    <cellStyle name="Explanatory Text 11" xfId="868"/>
    <cellStyle name="Explanatory Text 12" xfId="869"/>
    <cellStyle name="Explanatory Text 13" xfId="870"/>
    <cellStyle name="Explanatory Text 14" xfId="871"/>
    <cellStyle name="Explanatory Text 15" xfId="2081"/>
    <cellStyle name="Explanatory Text 2" xfId="872"/>
    <cellStyle name="Explanatory Text 3" xfId="873"/>
    <cellStyle name="Explanatory Text 4" xfId="874"/>
    <cellStyle name="Explanatory Text 5" xfId="875"/>
    <cellStyle name="Explanatory Text 6" xfId="876"/>
    <cellStyle name="Explanatory Text 7" xfId="877"/>
    <cellStyle name="Explanatory Text 8" xfId="878"/>
    <cellStyle name="Explanatory Text 9" xfId="879"/>
    <cellStyle name="Good 10" xfId="880"/>
    <cellStyle name="Good 11" xfId="881"/>
    <cellStyle name="Good 12" xfId="882"/>
    <cellStyle name="Good 13" xfId="883"/>
    <cellStyle name="Good 14" xfId="884"/>
    <cellStyle name="Good 2" xfId="885"/>
    <cellStyle name="Good 3" xfId="886"/>
    <cellStyle name="Good 4" xfId="887"/>
    <cellStyle name="Good 5" xfId="888"/>
    <cellStyle name="Good 6" xfId="889"/>
    <cellStyle name="Good 7" xfId="890"/>
    <cellStyle name="Good 8" xfId="891"/>
    <cellStyle name="Good 9" xfId="892"/>
    <cellStyle name="Grey" xfId="893"/>
    <cellStyle name="Gut" xfId="894"/>
    <cellStyle name="Gut 2" xfId="895"/>
    <cellStyle name="Header1" xfId="896"/>
    <cellStyle name="Header2" xfId="897"/>
    <cellStyle name="Heading 1 10" xfId="898"/>
    <cellStyle name="Heading 1 11" xfId="899"/>
    <cellStyle name="Heading 1 12" xfId="900"/>
    <cellStyle name="Heading 1 13" xfId="901"/>
    <cellStyle name="Heading 1 14" xfId="902"/>
    <cellStyle name="Heading 1 2" xfId="903"/>
    <cellStyle name="Heading 1 3" xfId="904"/>
    <cellStyle name="Heading 1 4" xfId="905"/>
    <cellStyle name="Heading 1 5" xfId="906"/>
    <cellStyle name="Heading 1 6" xfId="907"/>
    <cellStyle name="Heading 1 7" xfId="908"/>
    <cellStyle name="Heading 1 8" xfId="909"/>
    <cellStyle name="Heading 1 9" xfId="910"/>
    <cellStyle name="Heading 2 10" xfId="911"/>
    <cellStyle name="Heading 2 11" xfId="912"/>
    <cellStyle name="Heading 2 12" xfId="913"/>
    <cellStyle name="Heading 2 13" xfId="914"/>
    <cellStyle name="Heading 2 14" xfId="915"/>
    <cellStyle name="Heading 2 2" xfId="916"/>
    <cellStyle name="Heading 2 3" xfId="917"/>
    <cellStyle name="Heading 2 4" xfId="918"/>
    <cellStyle name="Heading 2 5" xfId="919"/>
    <cellStyle name="Heading 2 6" xfId="920"/>
    <cellStyle name="Heading 2 7" xfId="921"/>
    <cellStyle name="Heading 2 8" xfId="922"/>
    <cellStyle name="Heading 2 9" xfId="923"/>
    <cellStyle name="Heading 3 10" xfId="924"/>
    <cellStyle name="Heading 3 11" xfId="925"/>
    <cellStyle name="Heading 3 12" xfId="926"/>
    <cellStyle name="Heading 3 13" xfId="927"/>
    <cellStyle name="Heading 3 14" xfId="928"/>
    <cellStyle name="Heading 3 2" xfId="929"/>
    <cellStyle name="Heading 3 3" xfId="930"/>
    <cellStyle name="Heading 3 4" xfId="931"/>
    <cellStyle name="Heading 3 5" xfId="932"/>
    <cellStyle name="Heading 3 6" xfId="933"/>
    <cellStyle name="Heading 3 7" xfId="934"/>
    <cellStyle name="Heading 3 8" xfId="935"/>
    <cellStyle name="Heading 3 9" xfId="936"/>
    <cellStyle name="Heading 4 10" xfId="937"/>
    <cellStyle name="Heading 4 11" xfId="938"/>
    <cellStyle name="Heading 4 12" xfId="939"/>
    <cellStyle name="Heading 4 13" xfId="940"/>
    <cellStyle name="Heading 4 14" xfId="941"/>
    <cellStyle name="Heading 4 2" xfId="942"/>
    <cellStyle name="Heading 4 3" xfId="943"/>
    <cellStyle name="Heading 4 4" xfId="944"/>
    <cellStyle name="Heading 4 5" xfId="945"/>
    <cellStyle name="Heading 4 6" xfId="946"/>
    <cellStyle name="Heading 4 7" xfId="947"/>
    <cellStyle name="Heading 4 8" xfId="948"/>
    <cellStyle name="Heading 4 9" xfId="949"/>
    <cellStyle name="Hiperveza 2" xfId="950"/>
    <cellStyle name="Hiperveza 2 2" xfId="951"/>
    <cellStyle name="Hyperlink 2" xfId="952"/>
    <cellStyle name="Input [yellow]" xfId="953"/>
    <cellStyle name="Input 10" xfId="954"/>
    <cellStyle name="Input 11" xfId="955"/>
    <cellStyle name="Input 12" xfId="956"/>
    <cellStyle name="Input 13" xfId="957"/>
    <cellStyle name="Input 14" xfId="958"/>
    <cellStyle name="Input 15" xfId="959"/>
    <cellStyle name="Input 16" xfId="960"/>
    <cellStyle name="Input 17" xfId="961"/>
    <cellStyle name="Input 18" xfId="962"/>
    <cellStyle name="Input 19" xfId="963"/>
    <cellStyle name="Input 2" xfId="964"/>
    <cellStyle name="Input 20" xfId="965"/>
    <cellStyle name="Input 21" xfId="966"/>
    <cellStyle name="Input 22" xfId="967"/>
    <cellStyle name="Input 23" xfId="968"/>
    <cellStyle name="Input 24" xfId="969"/>
    <cellStyle name="Input 3" xfId="970"/>
    <cellStyle name="Input 4" xfId="971"/>
    <cellStyle name="Input 5" xfId="972"/>
    <cellStyle name="Input 6" xfId="973"/>
    <cellStyle name="Input 7" xfId="974"/>
    <cellStyle name="Input 8" xfId="975"/>
    <cellStyle name="Input 9" xfId="976"/>
    <cellStyle name="Insatisfaisant" xfId="977"/>
    <cellStyle name="Isticanje1 2" xfId="978"/>
    <cellStyle name="Isticanje1 3" xfId="979"/>
    <cellStyle name="Isticanje2 2" xfId="980"/>
    <cellStyle name="Isticanje2 3" xfId="981"/>
    <cellStyle name="Isticanje3 2" xfId="982"/>
    <cellStyle name="Isticanje3 3" xfId="983"/>
    <cellStyle name="Isticanje4 2" xfId="984"/>
    <cellStyle name="Isticanje4 3" xfId="985"/>
    <cellStyle name="Isticanje5 2" xfId="986"/>
    <cellStyle name="Isticanje5 3" xfId="987"/>
    <cellStyle name="Isticanje6 2" xfId="988"/>
    <cellStyle name="Isticanje6 3" xfId="989"/>
    <cellStyle name="Izhod" xfId="990"/>
    <cellStyle name="Izlaz 2" xfId="991"/>
    <cellStyle name="Izlaz 3" xfId="992"/>
    <cellStyle name="Izračun 2" xfId="993"/>
    <cellStyle name="Izračun 3" xfId="994"/>
    <cellStyle name="Keš" xfId="995"/>
    <cellStyle name="kolona A" xfId="996"/>
    <cellStyle name="kolona B" xfId="997"/>
    <cellStyle name="kolona C" xfId="998"/>
    <cellStyle name="kolona D" xfId="999"/>
    <cellStyle name="kolona E" xfId="1000"/>
    <cellStyle name="kolona F" xfId="1001"/>
    <cellStyle name="kolona G" xfId="1002"/>
    <cellStyle name="kolona H" xfId="1003"/>
    <cellStyle name="LEGENDA" xfId="1004"/>
    <cellStyle name="Link Currency (0)" xfId="1005"/>
    <cellStyle name="Link Currency (2)" xfId="1006"/>
    <cellStyle name="Link Units (0)" xfId="1007"/>
    <cellStyle name="Link Units (1)" xfId="1008"/>
    <cellStyle name="Link Units (2)" xfId="1009"/>
    <cellStyle name="Linked Cell 10" xfId="1010"/>
    <cellStyle name="Linked Cell 11" xfId="1011"/>
    <cellStyle name="Linked Cell 12" xfId="1012"/>
    <cellStyle name="Linked Cell 13" xfId="1013"/>
    <cellStyle name="Linked Cell 14" xfId="1014"/>
    <cellStyle name="Linked Cell 2" xfId="1015"/>
    <cellStyle name="Linked Cell 3" xfId="1016"/>
    <cellStyle name="Linked Cell 4" xfId="1017"/>
    <cellStyle name="Linked Cell 5" xfId="1018"/>
    <cellStyle name="Linked Cell 6" xfId="1019"/>
    <cellStyle name="Linked Cell 7" xfId="1020"/>
    <cellStyle name="Linked Cell 8" xfId="1021"/>
    <cellStyle name="Linked Cell 9" xfId="1022"/>
    <cellStyle name="Loše 2" xfId="1023"/>
    <cellStyle name="Loše 3" xfId="1024"/>
    <cellStyle name="Milliers [0]_laroux" xfId="1025"/>
    <cellStyle name="Milliers_laroux" xfId="1026"/>
    <cellStyle name="Naslov 1 2" xfId="1027"/>
    <cellStyle name="Naslov 1 3" xfId="1028"/>
    <cellStyle name="NASLOV 10" xfId="1029"/>
    <cellStyle name="Naslov 100" xfId="1030"/>
    <cellStyle name="Naslov 101" xfId="1031"/>
    <cellStyle name="Naslov 102" xfId="1032"/>
    <cellStyle name="Naslov 103" xfId="1033"/>
    <cellStyle name="Naslov 104" xfId="1034"/>
    <cellStyle name="Naslov 105" xfId="1035"/>
    <cellStyle name="Naslov 106" xfId="1036"/>
    <cellStyle name="Naslov 107" xfId="1037"/>
    <cellStyle name="Naslov 108" xfId="1038"/>
    <cellStyle name="NASLOV 11" xfId="1039"/>
    <cellStyle name="NASLOV 12" xfId="1040"/>
    <cellStyle name="NASLOV 13" xfId="1041"/>
    <cellStyle name="NASLOV 14" xfId="1042"/>
    <cellStyle name="NASLOV 15" xfId="1043"/>
    <cellStyle name="NASLOV 16" xfId="1044"/>
    <cellStyle name="NASLOV 17" xfId="1045"/>
    <cellStyle name="NASLOV 18" xfId="1046"/>
    <cellStyle name="NASLOV 19" xfId="1047"/>
    <cellStyle name="Naslov 2 2" xfId="1048"/>
    <cellStyle name="Naslov 2 3" xfId="1049"/>
    <cellStyle name="Naslov 20" xfId="1050"/>
    <cellStyle name="Naslov 21" xfId="1051"/>
    <cellStyle name="Naslov 22" xfId="1052"/>
    <cellStyle name="Naslov 23" xfId="1053"/>
    <cellStyle name="Naslov 24" xfId="1054"/>
    <cellStyle name="Naslov 25" xfId="1055"/>
    <cellStyle name="Naslov 26" xfId="1056"/>
    <cellStyle name="Naslov 27" xfId="1057"/>
    <cellStyle name="Naslov 28" xfId="1058"/>
    <cellStyle name="Naslov 29" xfId="1059"/>
    <cellStyle name="Naslov 3 2" xfId="1060"/>
    <cellStyle name="Naslov 3 3" xfId="1061"/>
    <cellStyle name="Naslov 30" xfId="1062"/>
    <cellStyle name="Naslov 31" xfId="1063"/>
    <cellStyle name="Naslov 32" xfId="1064"/>
    <cellStyle name="Naslov 33" xfId="1065"/>
    <cellStyle name="Naslov 34" xfId="1066"/>
    <cellStyle name="Naslov 35" xfId="1067"/>
    <cellStyle name="Naslov 36" xfId="1068"/>
    <cellStyle name="Naslov 37" xfId="1069"/>
    <cellStyle name="Naslov 38" xfId="1070"/>
    <cellStyle name="Naslov 39" xfId="1071"/>
    <cellStyle name="Naslov 4 2" xfId="1072"/>
    <cellStyle name="Naslov 4 3" xfId="1073"/>
    <cellStyle name="Naslov 40" xfId="1074"/>
    <cellStyle name="Naslov 41" xfId="1075"/>
    <cellStyle name="Naslov 42" xfId="1076"/>
    <cellStyle name="Naslov 43" xfId="1077"/>
    <cellStyle name="Naslov 44" xfId="1078"/>
    <cellStyle name="Naslov 45" xfId="1079"/>
    <cellStyle name="Naslov 46" xfId="1080"/>
    <cellStyle name="Naslov 47" xfId="1081"/>
    <cellStyle name="Naslov 48" xfId="1082"/>
    <cellStyle name="Naslov 49" xfId="1083"/>
    <cellStyle name="Naslov 5" xfId="1084"/>
    <cellStyle name="NASLOV 5 2" xfId="1085"/>
    <cellStyle name="Naslov 50" xfId="1086"/>
    <cellStyle name="Naslov 51" xfId="1087"/>
    <cellStyle name="Naslov 52" xfId="1088"/>
    <cellStyle name="Naslov 53" xfId="1089"/>
    <cellStyle name="Naslov 54" xfId="1090"/>
    <cellStyle name="Naslov 55" xfId="1091"/>
    <cellStyle name="Naslov 56" xfId="1092"/>
    <cellStyle name="Naslov 57" xfId="1093"/>
    <cellStyle name="Naslov 58" xfId="1094"/>
    <cellStyle name="Naslov 59" xfId="1095"/>
    <cellStyle name="Naslov 6" xfId="1096"/>
    <cellStyle name="Naslov 60" xfId="1097"/>
    <cellStyle name="Naslov 61" xfId="1098"/>
    <cellStyle name="Naslov 62" xfId="1099"/>
    <cellStyle name="Naslov 63" xfId="1100"/>
    <cellStyle name="Naslov 64" xfId="1101"/>
    <cellStyle name="Naslov 65" xfId="1102"/>
    <cellStyle name="Naslov 66" xfId="1103"/>
    <cellStyle name="Naslov 67" xfId="1104"/>
    <cellStyle name="Naslov 68" xfId="1105"/>
    <cellStyle name="Naslov 69" xfId="1106"/>
    <cellStyle name="NASLOV 7" xfId="1107"/>
    <cellStyle name="Naslov 70" xfId="1108"/>
    <cellStyle name="Naslov 71" xfId="1109"/>
    <cellStyle name="Naslov 72" xfId="1110"/>
    <cellStyle name="Naslov 73" xfId="1111"/>
    <cellStyle name="Naslov 74" xfId="1112"/>
    <cellStyle name="Naslov 75" xfId="1113"/>
    <cellStyle name="Naslov 76" xfId="1114"/>
    <cellStyle name="Naslov 77" xfId="1115"/>
    <cellStyle name="Naslov 78" xfId="1116"/>
    <cellStyle name="Naslov 79" xfId="1117"/>
    <cellStyle name="NASLOV 8" xfId="1118"/>
    <cellStyle name="Naslov 80" xfId="1119"/>
    <cellStyle name="Naslov 81" xfId="1120"/>
    <cellStyle name="Naslov 82" xfId="1121"/>
    <cellStyle name="Naslov 83" xfId="1122"/>
    <cellStyle name="Naslov 84" xfId="1123"/>
    <cellStyle name="Naslov 85" xfId="1124"/>
    <cellStyle name="Naslov 86" xfId="1125"/>
    <cellStyle name="Naslov 87" xfId="1126"/>
    <cellStyle name="Naslov 88" xfId="1127"/>
    <cellStyle name="Naslov 89" xfId="1128"/>
    <cellStyle name="NASLOV 9" xfId="1129"/>
    <cellStyle name="Naslov 90" xfId="1130"/>
    <cellStyle name="Naslov 91" xfId="1131"/>
    <cellStyle name="Naslov 92" xfId="1132"/>
    <cellStyle name="Naslov 93" xfId="1133"/>
    <cellStyle name="Naslov 94" xfId="1134"/>
    <cellStyle name="Naslov 95" xfId="1135"/>
    <cellStyle name="Naslov 96" xfId="1136"/>
    <cellStyle name="Naslov 97" xfId="1137"/>
    <cellStyle name="Naslov 98" xfId="1138"/>
    <cellStyle name="Naslov 99" xfId="1139"/>
    <cellStyle name="Navadno 3" xfId="1140"/>
    <cellStyle name="Navadno_BoQ-SE" xfId="1141"/>
    <cellStyle name="Neutral 10" xfId="1142"/>
    <cellStyle name="Neutral 11" xfId="1143"/>
    <cellStyle name="Neutral 12" xfId="1144"/>
    <cellStyle name="Neutral 13" xfId="1145"/>
    <cellStyle name="Neutral 14" xfId="1146"/>
    <cellStyle name="Neutral 2" xfId="1147"/>
    <cellStyle name="Neutral 3" xfId="1148"/>
    <cellStyle name="Neutral 4" xfId="1149"/>
    <cellStyle name="Neutral 5" xfId="1150"/>
    <cellStyle name="Neutral 6" xfId="1151"/>
    <cellStyle name="Neutral 7" xfId="1152"/>
    <cellStyle name="Neutral 8" xfId="1153"/>
    <cellStyle name="Neutral 9" xfId="1154"/>
    <cellStyle name="Neutralno 2" xfId="1155"/>
    <cellStyle name="Neutralno 3" xfId="1156"/>
    <cellStyle name="Neutre" xfId="1157"/>
    <cellStyle name="Nevtralno" xfId="1158"/>
    <cellStyle name="Normal" xfId="0" builtinId="0"/>
    <cellStyle name="Normal - Style1" xfId="1159"/>
    <cellStyle name="Normal 10" xfId="1160"/>
    <cellStyle name="Normal 10 10" xfId="1161"/>
    <cellStyle name="Normal 10 2" xfId="1162"/>
    <cellStyle name="Normal 10 2 2" xfId="1163"/>
    <cellStyle name="Normal 10 2 30" xfId="2071"/>
    <cellStyle name="Normal 10 2 5" xfId="2080"/>
    <cellStyle name="Normal 10 3" xfId="1164"/>
    <cellStyle name="Normal 10 4" xfId="1165"/>
    <cellStyle name="Normal 10 6" xfId="1166"/>
    <cellStyle name="Normal 10 7" xfId="1167"/>
    <cellStyle name="Normal 10_TRO_restoran_ Oleandar_otklj" xfId="1168"/>
    <cellStyle name="Normal 11" xfId="1169"/>
    <cellStyle name="Normal 11 2" xfId="1170"/>
    <cellStyle name="Normal 12" xfId="1171"/>
    <cellStyle name="Normal 12 2" xfId="1172"/>
    <cellStyle name="Normal 12 3" xfId="1173"/>
    <cellStyle name="Normal 12 4" xfId="1174"/>
    <cellStyle name="Normal 12 5" xfId="1175"/>
    <cellStyle name="Normal 13" xfId="1176"/>
    <cellStyle name="Normal 13 2" xfId="1177"/>
    <cellStyle name="Normal 13 2 2" xfId="1178"/>
    <cellStyle name="Normal 13 3" xfId="1179"/>
    <cellStyle name="Normal 14" xfId="1180"/>
    <cellStyle name="Normal 14 2" xfId="1181"/>
    <cellStyle name="Normal 15" xfId="1182"/>
    <cellStyle name="Normal 15 2" xfId="1183"/>
    <cellStyle name="Normal 16" xfId="1184"/>
    <cellStyle name="Normal 16 2" xfId="1185"/>
    <cellStyle name="Normal 16 4" xfId="1186"/>
    <cellStyle name="Normal 16_elektroinstalacije" xfId="1187"/>
    <cellStyle name="Normal 17" xfId="1188"/>
    <cellStyle name="Normal 17 2" xfId="1189"/>
    <cellStyle name="Normal 18" xfId="1190"/>
    <cellStyle name="Normal 18 2" xfId="1191"/>
    <cellStyle name="Normal 18 3" xfId="1192"/>
    <cellStyle name="Normal 19" xfId="1193"/>
    <cellStyle name="Normal 19 2" xfId="1194"/>
    <cellStyle name="Normal 19 2 2" xfId="1195"/>
    <cellStyle name="Normal 19 2 3" xfId="2073"/>
    <cellStyle name="Normal 19 2 4" xfId="2076"/>
    <cellStyle name="Normal 19 3" xfId="1196"/>
    <cellStyle name="Normal 19_elektroinstalacije" xfId="1197"/>
    <cellStyle name="Normal 2" xfId="1198"/>
    <cellStyle name="Normal 2 10" xfId="1199"/>
    <cellStyle name="Normal 2 10 2" xfId="1200"/>
    <cellStyle name="Normal 2 10 3" xfId="1201"/>
    <cellStyle name="Normal 2 10_BURE COMMERCE" xfId="1202"/>
    <cellStyle name="Normal 2 11" xfId="1203"/>
    <cellStyle name="Normal 2 11 2" xfId="1204"/>
    <cellStyle name="Normal 2 11 3" xfId="1205"/>
    <cellStyle name="Normal 2 11_BURE COMMERCE" xfId="1206"/>
    <cellStyle name="Normal 2 12" xfId="1207"/>
    <cellStyle name="Normal 2 12 2" xfId="1208"/>
    <cellStyle name="Normal 2 12 3" xfId="1209"/>
    <cellStyle name="Normal 2 12_BURE COMMERCE" xfId="1210"/>
    <cellStyle name="Normal 2 13" xfId="1211"/>
    <cellStyle name="Normal 2 13 2" xfId="1212"/>
    <cellStyle name="Normal 2 13 3" xfId="1213"/>
    <cellStyle name="Normal 2 13_BURE COMMERCE" xfId="1214"/>
    <cellStyle name="Normal 2 14" xfId="1215"/>
    <cellStyle name="Normal 2 15" xfId="1216"/>
    <cellStyle name="Normal 2 15 2" xfId="1217"/>
    <cellStyle name="Normal 2 16" xfId="1218"/>
    <cellStyle name="Normal 2 17" xfId="1219"/>
    <cellStyle name="Normal 2 18" xfId="1220"/>
    <cellStyle name="Normal 2 19" xfId="1221"/>
    <cellStyle name="Normal 2 2" xfId="1222"/>
    <cellStyle name="Normal 2 2 2" xfId="1223"/>
    <cellStyle name="Normal 2 2 3" xfId="1224"/>
    <cellStyle name="Normal 2 2 3 3" xfId="2077"/>
    <cellStyle name="Normal 2 2 4" xfId="1225"/>
    <cellStyle name="Normal 2 2 5" xfId="1226"/>
    <cellStyle name="Normal 2 2 6" xfId="1227"/>
    <cellStyle name="Normal 2 2_123_IZ_troskovnik_rasvjeta_120320_telektra" xfId="1228"/>
    <cellStyle name="Normal 2 20" xfId="1229"/>
    <cellStyle name="Normal 2 21" xfId="1230"/>
    <cellStyle name="Normal 2 22" xfId="1231"/>
    <cellStyle name="Normal 2 23" xfId="1232"/>
    <cellStyle name="Normal 2 24" xfId="1233"/>
    <cellStyle name="Normal 2 25" xfId="1234"/>
    <cellStyle name="Normal 2 26" xfId="1235"/>
    <cellStyle name="Normal 2 27" xfId="1236"/>
    <cellStyle name="Normal 2 28" xfId="1237"/>
    <cellStyle name="Normal 2 29" xfId="1238"/>
    <cellStyle name="Normal 2 3" xfId="1239"/>
    <cellStyle name="Normal 2 3 2" xfId="1240"/>
    <cellStyle name="Normal 2 3 3" xfId="1241"/>
    <cellStyle name="Normal 2 3 4" xfId="1242"/>
    <cellStyle name="Normal 2 3 5" xfId="2082"/>
    <cellStyle name="Normal 2 3_BURE COMMERCE" xfId="1243"/>
    <cellStyle name="Normal 2 30" xfId="1244"/>
    <cellStyle name="Normal 2 31" xfId="1245"/>
    <cellStyle name="Normal 2 32" xfId="1246"/>
    <cellStyle name="Normal 2 33" xfId="1247"/>
    <cellStyle name="Normal 2 34" xfId="1248"/>
    <cellStyle name="Normal 2 35" xfId="1249"/>
    <cellStyle name="Normal 2 36" xfId="1250"/>
    <cellStyle name="Normal 2 4" xfId="1251"/>
    <cellStyle name="Normal 2 4 2" xfId="1252"/>
    <cellStyle name="Normal 2 4 3" xfId="1253"/>
    <cellStyle name="Normal 2 4_BURE COMMERCE" xfId="1254"/>
    <cellStyle name="Normal 2 41" xfId="2055"/>
    <cellStyle name="Normal 2 5" xfId="1255"/>
    <cellStyle name="Normal 2 5 2" xfId="1256"/>
    <cellStyle name="Normal 2 5 3" xfId="1257"/>
    <cellStyle name="Normal 2 5 3 2" xfId="1258"/>
    <cellStyle name="Normal 2 5 4" xfId="1259"/>
    <cellStyle name="Normal 2 5_123_IZ_troskovnik_rasvjeta_120320_telektra" xfId="1260"/>
    <cellStyle name="Normal 2 6" xfId="1261"/>
    <cellStyle name="Normal 2 6 2" xfId="1262"/>
    <cellStyle name="Normal 2 6 3" xfId="1263"/>
    <cellStyle name="Normal 2 6 4" xfId="1264"/>
    <cellStyle name="Normal 2 6_BURE COMMERCE" xfId="1265"/>
    <cellStyle name="Normal 2 7" xfId="1266"/>
    <cellStyle name="Normal 2 7 2" xfId="1267"/>
    <cellStyle name="Normal 2 7 3" xfId="1268"/>
    <cellStyle name="Normal 2 7_BURE COMMERCE" xfId="1269"/>
    <cellStyle name="Normal 2 8" xfId="1270"/>
    <cellStyle name="Normal 2 8 2" xfId="1271"/>
    <cellStyle name="Normal 2 8 3" xfId="1272"/>
    <cellStyle name="Normal 2 8_BURE COMMERCE" xfId="1273"/>
    <cellStyle name="Normal 2 9" xfId="1274"/>
    <cellStyle name="Normal 2 9 2" xfId="1275"/>
    <cellStyle name="Normal 2 9 3" xfId="1276"/>
    <cellStyle name="Normal 2 9_BURE COMMERCE" xfId="1277"/>
    <cellStyle name="Normal 2_02_FPZ_borongaj_69 -TENDER_TROŠKOVNIK_ELEKTRO_FAZA_1U_L" xfId="1278"/>
    <cellStyle name="Normal 20" xfId="1279"/>
    <cellStyle name="Normal 20 2" xfId="1280"/>
    <cellStyle name="Normal 20 3" xfId="1281"/>
    <cellStyle name="Normal 20_elektroinstalacije" xfId="1282"/>
    <cellStyle name="Normal 21" xfId="1283"/>
    <cellStyle name="Normal 21 2" xfId="1284"/>
    <cellStyle name="Normal 21 3" xfId="1285"/>
    <cellStyle name="Normal 21 4" xfId="1286"/>
    <cellStyle name="Normal 22" xfId="1287"/>
    <cellStyle name="Normal 22 2" xfId="1288"/>
    <cellStyle name="Normal 23" xfId="1289"/>
    <cellStyle name="Normal 23 2" xfId="1290"/>
    <cellStyle name="Normal 24" xfId="1291"/>
    <cellStyle name="Normal 24 2" xfId="1292"/>
    <cellStyle name="Normal 25" xfId="1293"/>
    <cellStyle name="Normal 25 2" xfId="1294"/>
    <cellStyle name="Normal 26" xfId="1295"/>
    <cellStyle name="Normal 26 2" xfId="1296"/>
    <cellStyle name="Normal 27" xfId="1297"/>
    <cellStyle name="Normal 27 2" xfId="1298"/>
    <cellStyle name="Normal 28" xfId="1299"/>
    <cellStyle name="Normal 28 2" xfId="1300"/>
    <cellStyle name="Normal 28 3" xfId="1301"/>
    <cellStyle name="Normal 28 4" xfId="1302"/>
    <cellStyle name="Normal 29" xfId="1303"/>
    <cellStyle name="Normal 29 2" xfId="1304"/>
    <cellStyle name="Normal 3" xfId="1305"/>
    <cellStyle name="Normal 3 10" xfId="1306"/>
    <cellStyle name="Normal 3 10 2" xfId="1307"/>
    <cellStyle name="Normal 3 10 3" xfId="1308"/>
    <cellStyle name="Normal 3 10_BURE COMMERCE" xfId="1309"/>
    <cellStyle name="Normal 3 11" xfId="1310"/>
    <cellStyle name="Normal 3 11 2" xfId="1311"/>
    <cellStyle name="Normal 3 11 3" xfId="1312"/>
    <cellStyle name="Normal 3 11_BURE COMMERCE" xfId="1313"/>
    <cellStyle name="Normal 3 12" xfId="1314"/>
    <cellStyle name="Normal 3 12 2" xfId="1315"/>
    <cellStyle name="Normal 3 12 3" xfId="1316"/>
    <cellStyle name="Normal 3 12_BURE COMMERCE" xfId="1317"/>
    <cellStyle name="Normal 3 13" xfId="1318"/>
    <cellStyle name="Normal 3 13 2" xfId="1319"/>
    <cellStyle name="Normal 3 13 3" xfId="1320"/>
    <cellStyle name="Normal 3 13_BURE COMMERCE" xfId="1321"/>
    <cellStyle name="Normal 3 14" xfId="1322"/>
    <cellStyle name="Normal 3 15" xfId="1323"/>
    <cellStyle name="Normal 3 15 2" xfId="1324"/>
    <cellStyle name="Normal 3 16" xfId="1325"/>
    <cellStyle name="Normal 3 17" xfId="1326"/>
    <cellStyle name="Normal 3 18" xfId="1327"/>
    <cellStyle name="Normal 3 19" xfId="1328"/>
    <cellStyle name="Normal 3 2" xfId="1329"/>
    <cellStyle name="Normal 3 2 2" xfId="1330"/>
    <cellStyle name="Normal 3 2 2 2" xfId="1331"/>
    <cellStyle name="Normal 3 2 3" xfId="1332"/>
    <cellStyle name="Normal 3 2 4" xfId="1333"/>
    <cellStyle name="Normal 3 2 5" xfId="2070"/>
    <cellStyle name="Normal 3 2_BURE COMMERCE" xfId="1334"/>
    <cellStyle name="Normal 3 20" xfId="1335"/>
    <cellStyle name="Normal 3 21" xfId="1336"/>
    <cellStyle name="Normal 3 22" xfId="1337"/>
    <cellStyle name="Normal 3 23" xfId="1338"/>
    <cellStyle name="Normal 3 24" xfId="1339"/>
    <cellStyle name="Normal 3 25" xfId="1340"/>
    <cellStyle name="Normal 3 26" xfId="1341"/>
    <cellStyle name="Normal 3 27" xfId="1342"/>
    <cellStyle name="Normal 3 28" xfId="1343"/>
    <cellStyle name="Normal 3 29" xfId="1344"/>
    <cellStyle name="Normal 3 3" xfId="1345"/>
    <cellStyle name="Normal 3 3 2" xfId="1346"/>
    <cellStyle name="Normal 3 3 3" xfId="1347"/>
    <cellStyle name="Normal 3 3 4" xfId="1348"/>
    <cellStyle name="Normal 3 3_BURE COMMERCE" xfId="1349"/>
    <cellStyle name="Normal 3 30" xfId="1350"/>
    <cellStyle name="Normal 3 31" xfId="1351"/>
    <cellStyle name="Normal 3 32" xfId="1352"/>
    <cellStyle name="Normal 3 33" xfId="1353"/>
    <cellStyle name="Normal 3 34" xfId="1354"/>
    <cellStyle name="Normal 3 35" xfId="1355"/>
    <cellStyle name="Normal 3 36" xfId="1356"/>
    <cellStyle name="Normal 3 37" xfId="1357"/>
    <cellStyle name="Normal 3 4" xfId="1358"/>
    <cellStyle name="Normal 3 4 2" xfId="1359"/>
    <cellStyle name="Normal 3 4 3" xfId="1360"/>
    <cellStyle name="Normal 3 4 4" xfId="1361"/>
    <cellStyle name="Normal 3 4 5" xfId="1362"/>
    <cellStyle name="Normal 3 4_BURE COMMERCE" xfId="1363"/>
    <cellStyle name="Normal 3 5" xfId="1364"/>
    <cellStyle name="Normal 3 5 2" xfId="1365"/>
    <cellStyle name="Normal 3 5 3" xfId="1366"/>
    <cellStyle name="Normal 3 5 4" xfId="1367"/>
    <cellStyle name="Normal 3 5_BURE COMMERCE" xfId="1368"/>
    <cellStyle name="Normal 3 6" xfId="1369"/>
    <cellStyle name="Normal 3 6 2" xfId="1370"/>
    <cellStyle name="Normal 3 6 3" xfId="1371"/>
    <cellStyle name="Normal 3 6 4" xfId="1372"/>
    <cellStyle name="Normal 3 6_BURE COMMERCE" xfId="1373"/>
    <cellStyle name="Normal 3 7" xfId="1374"/>
    <cellStyle name="Normal 3 7 2" xfId="1375"/>
    <cellStyle name="Normal 3 7 3" xfId="1376"/>
    <cellStyle name="Normal 3 7_BURE COMMERCE" xfId="1377"/>
    <cellStyle name="Normal 3 8" xfId="1378"/>
    <cellStyle name="Normal 3 8 2" xfId="1379"/>
    <cellStyle name="Normal 3 8 3" xfId="1380"/>
    <cellStyle name="Normal 3 8_BURE COMMERCE" xfId="1381"/>
    <cellStyle name="Normal 3 9" xfId="1382"/>
    <cellStyle name="Normal 3 9 2" xfId="1383"/>
    <cellStyle name="Normal 3 9 3" xfId="1384"/>
    <cellStyle name="Normal 3 9_BURE COMMERCE" xfId="1385"/>
    <cellStyle name="Normal 3_BKA_TR_BAUMAX-X_091221" xfId="1386"/>
    <cellStyle name="Normal 30" xfId="1387"/>
    <cellStyle name="Normal 30 2" xfId="1388"/>
    <cellStyle name="Normal 31" xfId="1389"/>
    <cellStyle name="Normal 31 2" xfId="1390"/>
    <cellStyle name="Normal 32" xfId="1391"/>
    <cellStyle name="Normal 32 2" xfId="1392"/>
    <cellStyle name="Normal 33" xfId="1393"/>
    <cellStyle name="Normal 33 2" xfId="1394"/>
    <cellStyle name="Normal 34" xfId="1395"/>
    <cellStyle name="Normal 34 2" xfId="1396"/>
    <cellStyle name="Normal 35" xfId="1397"/>
    <cellStyle name="Normal 35 2" xfId="1398"/>
    <cellStyle name="Normal 36" xfId="1399"/>
    <cellStyle name="Normal 37" xfId="1400"/>
    <cellStyle name="Normal 38" xfId="1401"/>
    <cellStyle name="Normal 39" xfId="1402"/>
    <cellStyle name="Normal 4" xfId="1403"/>
    <cellStyle name="Normal 4 2" xfId="1404"/>
    <cellStyle name="Normal 4 2 2" xfId="1405"/>
    <cellStyle name="Normal 4 3" xfId="1406"/>
    <cellStyle name="Normal 4 4" xfId="1407"/>
    <cellStyle name="Normal 4_elektroinstalacije" xfId="1408"/>
    <cellStyle name="Normal 40" xfId="1409"/>
    <cellStyle name="Normal 41" xfId="1410"/>
    <cellStyle name="Normal 42" xfId="1411"/>
    <cellStyle name="Normal 43" xfId="1412"/>
    <cellStyle name="Normal 44" xfId="1413"/>
    <cellStyle name="Normal 45" xfId="2058"/>
    <cellStyle name="Normal 46" xfId="2059"/>
    <cellStyle name="Normal 47" xfId="2074"/>
    <cellStyle name="Normal 48" xfId="2083"/>
    <cellStyle name="Normal 49" xfId="2056"/>
    <cellStyle name="Normal 5" xfId="1414"/>
    <cellStyle name="Normal 5 2" xfId="1415"/>
    <cellStyle name="Normal 5 3" xfId="1416"/>
    <cellStyle name="Normal 5 4" xfId="1417"/>
    <cellStyle name="Normal 5 5" xfId="1418"/>
    <cellStyle name="Normal 5 6" xfId="1419"/>
    <cellStyle name="Normal 5 7" xfId="1420"/>
    <cellStyle name="Normal 5 8" xfId="1421"/>
    <cellStyle name="Normal 5 9" xfId="2054"/>
    <cellStyle name="Normal 52" xfId="2064"/>
    <cellStyle name="Normal 53" xfId="2067"/>
    <cellStyle name="Normal 54" xfId="1422"/>
    <cellStyle name="Normal 55" xfId="2068"/>
    <cellStyle name="Normal 56" xfId="2069"/>
    <cellStyle name="Normal 57" xfId="1423"/>
    <cellStyle name="Normal 6" xfId="1424"/>
    <cellStyle name="Normal 6 2" xfId="1425"/>
    <cellStyle name="Normal 6 2 2" xfId="1426"/>
    <cellStyle name="Normal 6 3" xfId="1427"/>
    <cellStyle name="Normal 6 4" xfId="1428"/>
    <cellStyle name="Normal 6 5" xfId="1429"/>
    <cellStyle name="Normal 6 6" xfId="1430"/>
    <cellStyle name="Normal 6 7" xfId="1431"/>
    <cellStyle name="Normal 6 8" xfId="1432"/>
    <cellStyle name="Normal 6_Kopija 2012-01-19 Troskovnici-ukupni-KNJIGA 6-ISPRAVLJENO" xfId="1433"/>
    <cellStyle name="Normal 7" xfId="1434"/>
    <cellStyle name="Normal 7 2" xfId="1435"/>
    <cellStyle name="Normal 7 2 2" xfId="1436"/>
    <cellStyle name="Normal 7 2 3" xfId="2079"/>
    <cellStyle name="Normal 7 3" xfId="1437"/>
    <cellStyle name="Normal 7 4" xfId="1438"/>
    <cellStyle name="Normal 7 5" xfId="1439"/>
    <cellStyle name="Normal 7 6" xfId="1440"/>
    <cellStyle name="Normal 7 7" xfId="1441"/>
    <cellStyle name="Normal 7 8" xfId="1442"/>
    <cellStyle name="Normal 8" xfId="1443"/>
    <cellStyle name="Normal 8 2" xfId="1444"/>
    <cellStyle name="Normal 8 3" xfId="1445"/>
    <cellStyle name="Normal 8_elektroinstalacije" xfId="1446"/>
    <cellStyle name="Normal 9" xfId="1447"/>
    <cellStyle name="Normal 9 10" xfId="1448"/>
    <cellStyle name="Normal 9 2" xfId="1449"/>
    <cellStyle name="Normal 9 3" xfId="1450"/>
    <cellStyle name="Normal 9_elektroinstalacije" xfId="1451"/>
    <cellStyle name="Normal_5183-1 sprinkler Garaža Budmanijeva-Zoranićeva" xfId="2086"/>
    <cellStyle name="Normal_5183-1 sprinkler Garaža Budmanijeva-Zoranićeva 2" xfId="2085"/>
    <cellStyle name="Normal_Kaptol nivo+1" xfId="2084"/>
    <cellStyle name="Normal_Konzum VG elektro troskovnik" xfId="2087"/>
    <cellStyle name="Normal_TROŠKOVNIK - KAM - ŽUTO" xfId="2065"/>
    <cellStyle name="Normal_TROSKOVNIK-revizija2" xfId="2072"/>
    <cellStyle name="Normal1" xfId="1452"/>
    <cellStyle name="Normal1 2" xfId="1453"/>
    <cellStyle name="Normal1 3" xfId="1454"/>
    <cellStyle name="Normal1 4" xfId="1455"/>
    <cellStyle name="Normal2" xfId="1456"/>
    <cellStyle name="Normal2 2" xfId="1457"/>
    <cellStyle name="Normal3" xfId="1458"/>
    <cellStyle name="Normale_694JAN2007-versione1-20061204" xfId="1459"/>
    <cellStyle name="Normalno 2" xfId="1460"/>
    <cellStyle name="Normalno 2 2" xfId="1461"/>
    <cellStyle name="Normalno 2 3" xfId="1462"/>
    <cellStyle name="Normalno 3" xfId="1463"/>
    <cellStyle name="Normalno 3 2" xfId="1464"/>
    <cellStyle name="Normalno 3 3" xfId="1465"/>
    <cellStyle name="Normalno 3 4" xfId="2078"/>
    <cellStyle name="Normalno 4" xfId="1466"/>
    <cellStyle name="Normalno 4 2" xfId="1467"/>
    <cellStyle name="Normalno 4 3" xfId="1468"/>
    <cellStyle name="Normalno 5" xfId="1469"/>
    <cellStyle name="Normalno 5 2" xfId="1470"/>
    <cellStyle name="Normalno 5 3" xfId="1471"/>
    <cellStyle name="Normalno 6" xfId="1472"/>
    <cellStyle name="Normalno 7" xfId="1473"/>
    <cellStyle name="Normalno 8" xfId="1474"/>
    <cellStyle name="Normalno 9" xfId="1475"/>
    <cellStyle name="Normalno 9 2" xfId="1476"/>
    <cellStyle name="Note 10" xfId="1477"/>
    <cellStyle name="Note 10 2" xfId="1478"/>
    <cellStyle name="Note 10 3" xfId="1479"/>
    <cellStyle name="Note 10_BURE COMMERCE" xfId="1480"/>
    <cellStyle name="Note 11" xfId="1481"/>
    <cellStyle name="Note 11 2" xfId="1482"/>
    <cellStyle name="Note 11 3" xfId="1483"/>
    <cellStyle name="Note 11_BURE COMMERCE" xfId="1484"/>
    <cellStyle name="Note 12" xfId="1485"/>
    <cellStyle name="Note 12 2" xfId="1486"/>
    <cellStyle name="Note 12 3" xfId="1487"/>
    <cellStyle name="Note 12_BURE COMMERCE" xfId="1488"/>
    <cellStyle name="Note 13" xfId="1489"/>
    <cellStyle name="Note 13 2" xfId="1490"/>
    <cellStyle name="Note 13 3" xfId="1491"/>
    <cellStyle name="Note 13_BURE COMMERCE" xfId="1492"/>
    <cellStyle name="Note 14" xfId="1493"/>
    <cellStyle name="Note 14 2" xfId="1494"/>
    <cellStyle name="Note 14 3" xfId="1495"/>
    <cellStyle name="Note 14_BURE COMMERCE" xfId="1496"/>
    <cellStyle name="Note 15" xfId="1497"/>
    <cellStyle name="Note 2" xfId="1498"/>
    <cellStyle name="Note 2 2" xfId="1499"/>
    <cellStyle name="Note 2 3" xfId="1500"/>
    <cellStyle name="Note 2 4" xfId="1501"/>
    <cellStyle name="Note 2 5" xfId="1502"/>
    <cellStyle name="Note 2_BURE COMMERCE" xfId="1503"/>
    <cellStyle name="Note 3" xfId="1504"/>
    <cellStyle name="Note 3 2" xfId="1505"/>
    <cellStyle name="Note 3 3" xfId="1506"/>
    <cellStyle name="Note 3 4" xfId="1507"/>
    <cellStyle name="Note 3_BURE COMMERCE" xfId="1508"/>
    <cellStyle name="Note 4" xfId="1509"/>
    <cellStyle name="Note 4 2" xfId="1510"/>
    <cellStyle name="Note 4 3" xfId="1511"/>
    <cellStyle name="Note 4_BURE COMMERCE" xfId="1512"/>
    <cellStyle name="Note 5" xfId="1513"/>
    <cellStyle name="Note 5 2" xfId="1514"/>
    <cellStyle name="Note 5 3" xfId="1515"/>
    <cellStyle name="Note 5_BURE COMMERCE" xfId="1516"/>
    <cellStyle name="Note 6" xfId="1517"/>
    <cellStyle name="Note 6 2" xfId="1518"/>
    <cellStyle name="Note 6 3" xfId="1519"/>
    <cellStyle name="Note 6_BURE COMMERCE" xfId="1520"/>
    <cellStyle name="Note 7" xfId="1521"/>
    <cellStyle name="Note 7 2" xfId="1522"/>
    <cellStyle name="Note 7 3" xfId="1523"/>
    <cellStyle name="Note 7_BURE COMMERCE" xfId="1524"/>
    <cellStyle name="Note 8" xfId="1525"/>
    <cellStyle name="Note 8 2" xfId="1526"/>
    <cellStyle name="Note 8 3" xfId="1527"/>
    <cellStyle name="Note 8_BURE COMMERCE" xfId="1528"/>
    <cellStyle name="Note 9" xfId="1529"/>
    <cellStyle name="Note 9 2" xfId="1530"/>
    <cellStyle name="Note 9 3" xfId="1531"/>
    <cellStyle name="Note 9_BURE COMMERCE" xfId="1532"/>
    <cellStyle name="Notiz" xfId="1533"/>
    <cellStyle name="Notiz 2" xfId="1534"/>
    <cellStyle name="Notiz 3" xfId="1535"/>
    <cellStyle name="Notiz 4" xfId="1536"/>
    <cellStyle name="Notiz 4 2" xfId="1537"/>
    <cellStyle name="Notiz 4 3" xfId="1538"/>
    <cellStyle name="Notiz 4 4" xfId="1539"/>
    <cellStyle name="Notiz 5" xfId="1540"/>
    <cellStyle name="Obično 10" xfId="1541"/>
    <cellStyle name="Obično 10 2" xfId="1542"/>
    <cellStyle name="Obično 10 3" xfId="1543"/>
    <cellStyle name="Obično 10 4" xfId="1544"/>
    <cellStyle name="Obično 11" xfId="1545"/>
    <cellStyle name="Obično 11 2" xfId="1546"/>
    <cellStyle name="Obično 11 3" xfId="1547"/>
    <cellStyle name="Obično 12" xfId="1548"/>
    <cellStyle name="Obično 12 2" xfId="1549"/>
    <cellStyle name="Obično 13" xfId="1550"/>
    <cellStyle name="Obično 13 2" xfId="1551"/>
    <cellStyle name="Obično 13 3" xfId="1552"/>
    <cellStyle name="Obično 13 4" xfId="1553"/>
    <cellStyle name="Obično 14" xfId="1554"/>
    <cellStyle name="Obično 14 2" xfId="1555"/>
    <cellStyle name="Obično 15" xfId="1556"/>
    <cellStyle name="Obično 15 2" xfId="1557"/>
    <cellStyle name="Obično 16" xfId="1558"/>
    <cellStyle name="Obično 17" xfId="1559"/>
    <cellStyle name="Obično 17 2" xfId="1560"/>
    <cellStyle name="Obično 17 3" xfId="1561"/>
    <cellStyle name="Obično 18" xfId="1562"/>
    <cellStyle name="Obično 18 2" xfId="1563"/>
    <cellStyle name="Obično 183" xfId="1564"/>
    <cellStyle name="Obično 183 2" xfId="1565"/>
    <cellStyle name="Obično 19" xfId="1566"/>
    <cellStyle name="Obično 19 2" xfId="1567"/>
    <cellStyle name="Obično 2" xfId="1568"/>
    <cellStyle name="Obično 2 10" xfId="1569"/>
    <cellStyle name="Obično 2 11" xfId="1570"/>
    <cellStyle name="Obično 2 12" xfId="1571"/>
    <cellStyle name="Obično 2 13" xfId="1572"/>
    <cellStyle name="Obično 2 14" xfId="1573"/>
    <cellStyle name="Obično 2 15" xfId="1574"/>
    <cellStyle name="Obično 2 16" xfId="1575"/>
    <cellStyle name="Obično 2 17" xfId="1576"/>
    <cellStyle name="Obično 2 18" xfId="1577"/>
    <cellStyle name="Obično 2 19" xfId="1578"/>
    <cellStyle name="Obično 2 2" xfId="1579"/>
    <cellStyle name="Obično 2 2 10" xfId="1580"/>
    <cellStyle name="Obično 2 2 10 2" xfId="1581"/>
    <cellStyle name="Obično 2 2 10 3" xfId="1582"/>
    <cellStyle name="Obično 2 2 11" xfId="1583"/>
    <cellStyle name="Obično 2 2 11 2" xfId="1584"/>
    <cellStyle name="Obično 2 2 11 3" xfId="1585"/>
    <cellStyle name="Obično 2 2 12" xfId="1586"/>
    <cellStyle name="Obično 2 2 12 2" xfId="1587"/>
    <cellStyle name="Obično 2 2 12 3" xfId="1588"/>
    <cellStyle name="Obično 2 2 13" xfId="1589"/>
    <cellStyle name="Obično 2 2 13 2" xfId="1590"/>
    <cellStyle name="Obično 2 2 13 3" xfId="1591"/>
    <cellStyle name="Obično 2 2 14" xfId="1592"/>
    <cellStyle name="Obično 2 2 14 2" xfId="1593"/>
    <cellStyle name="Obično 2 2 14 3" xfId="1594"/>
    <cellStyle name="Obično 2 2 15" xfId="1595"/>
    <cellStyle name="Obično 2 2 15 2" xfId="1596"/>
    <cellStyle name="Obično 2 2 15 3" xfId="1597"/>
    <cellStyle name="Obično 2 2 16" xfId="1598"/>
    <cellStyle name="Obično 2 2 16 2" xfId="1599"/>
    <cellStyle name="Obično 2 2 16 3" xfId="1600"/>
    <cellStyle name="Obično 2 2 17" xfId="1601"/>
    <cellStyle name="Obično 2 2 17 2" xfId="1602"/>
    <cellStyle name="Obično 2 2 17 3" xfId="1603"/>
    <cellStyle name="Obično 2 2 18" xfId="1604"/>
    <cellStyle name="Obično 2 2 18 2" xfId="1605"/>
    <cellStyle name="Obično 2 2 18 3" xfId="1606"/>
    <cellStyle name="Obično 2 2 19" xfId="1607"/>
    <cellStyle name="Obično 2 2 19 2" xfId="1608"/>
    <cellStyle name="Obično 2 2 19 3" xfId="1609"/>
    <cellStyle name="Obično 2 2 2" xfId="1610"/>
    <cellStyle name="Obično 2 2 2 10" xfId="1611"/>
    <cellStyle name="Obično 2 2 2 11" xfId="1612"/>
    <cellStyle name="Obično 2 2 2 12" xfId="1613"/>
    <cellStyle name="Obično 2 2 2 13" xfId="1614"/>
    <cellStyle name="Obično 2 2 2 14" xfId="1615"/>
    <cellStyle name="Obično 2 2 2 15" xfId="1616"/>
    <cellStyle name="Obično 2 2 2 16" xfId="1617"/>
    <cellStyle name="Obično 2 2 2 17" xfId="1618"/>
    <cellStyle name="Obično 2 2 2 18" xfId="1619"/>
    <cellStyle name="Obično 2 2 2 19" xfId="1620"/>
    <cellStyle name="Obično 2 2 2 2" xfId="1621"/>
    <cellStyle name="Obično 2 2 2 2 10" xfId="1622"/>
    <cellStyle name="Obično 2 2 2 2 10 2" xfId="1623"/>
    <cellStyle name="Obično 2 2 2 2 10 3" xfId="1624"/>
    <cellStyle name="Obično 2 2 2 2 11" xfId="1625"/>
    <cellStyle name="Obično 2 2 2 2 11 2" xfId="1626"/>
    <cellStyle name="Obično 2 2 2 2 11 3" xfId="1627"/>
    <cellStyle name="Obično 2 2 2 2 12" xfId="1628"/>
    <cellStyle name="Obično 2 2 2 2 12 2" xfId="1629"/>
    <cellStyle name="Obično 2 2 2 2 12 3" xfId="1630"/>
    <cellStyle name="Obično 2 2 2 2 13" xfId="1631"/>
    <cellStyle name="Obično 2 2 2 2 13 2" xfId="1632"/>
    <cellStyle name="Obično 2 2 2 2 13 3" xfId="1633"/>
    <cellStyle name="Obično 2 2 2 2 14" xfId="1634"/>
    <cellStyle name="Obično 2 2 2 2 14 2" xfId="1635"/>
    <cellStyle name="Obično 2 2 2 2 14 3" xfId="1636"/>
    <cellStyle name="Obično 2 2 2 2 15" xfId="1637"/>
    <cellStyle name="Obično 2 2 2 2 15 2" xfId="1638"/>
    <cellStyle name="Obično 2 2 2 2 15 3" xfId="1639"/>
    <cellStyle name="Obično 2 2 2 2 16" xfId="1640"/>
    <cellStyle name="Obično 2 2 2 2 17" xfId="1641"/>
    <cellStyle name="Obično 2 2 2 2 2" xfId="1642"/>
    <cellStyle name="Obično 2 2 2 2 2 2" xfId="1643"/>
    <cellStyle name="Obično 2 2 2 2 2 3" xfId="1644"/>
    <cellStyle name="Obično 2 2 2 2 3" xfId="1645"/>
    <cellStyle name="Obično 2 2 2 2 3 2" xfId="1646"/>
    <cellStyle name="Obično 2 2 2 2 3 3" xfId="1647"/>
    <cellStyle name="Obično 2 2 2 2 4" xfId="1648"/>
    <cellStyle name="Obično 2 2 2 2 4 2" xfId="1649"/>
    <cellStyle name="Obično 2 2 2 2 4 3" xfId="1650"/>
    <cellStyle name="Obično 2 2 2 2 5" xfId="1651"/>
    <cellStyle name="Obično 2 2 2 2 5 2" xfId="1652"/>
    <cellStyle name="Obično 2 2 2 2 5 3" xfId="1653"/>
    <cellStyle name="Obično 2 2 2 2 6" xfId="1654"/>
    <cellStyle name="Obično 2 2 2 2 6 2" xfId="1655"/>
    <cellStyle name="Obično 2 2 2 2 6 3" xfId="1656"/>
    <cellStyle name="Obično 2 2 2 2 7" xfId="1657"/>
    <cellStyle name="Obično 2 2 2 2 7 2" xfId="1658"/>
    <cellStyle name="Obično 2 2 2 2 7 3" xfId="1659"/>
    <cellStyle name="Obično 2 2 2 2 8" xfId="1660"/>
    <cellStyle name="Obično 2 2 2 2 8 2" xfId="1661"/>
    <cellStyle name="Obično 2 2 2 2 8 3" xfId="1662"/>
    <cellStyle name="Obično 2 2 2 2 9" xfId="1663"/>
    <cellStyle name="Obično 2 2 2 2 9 2" xfId="1664"/>
    <cellStyle name="Obično 2 2 2 2 9 3" xfId="1665"/>
    <cellStyle name="Obično 2 2 2 3" xfId="1666"/>
    <cellStyle name="Obično 2 2 2 3 2" xfId="1667"/>
    <cellStyle name="Obično 2 2 2 3 3" xfId="1668"/>
    <cellStyle name="Obično 2 2 2 3 4" xfId="1669"/>
    <cellStyle name="Obično 2 2 2 4" xfId="1670"/>
    <cellStyle name="Obično 2 2 2 5" xfId="1671"/>
    <cellStyle name="Obično 2 2 2 6" xfId="1672"/>
    <cellStyle name="Obično 2 2 2 7" xfId="1673"/>
    <cellStyle name="Obično 2 2 2 8" xfId="1674"/>
    <cellStyle name="Obično 2 2 2 9" xfId="1675"/>
    <cellStyle name="Obično 2 2 20" xfId="1676"/>
    <cellStyle name="Obično 2 2 20 2" xfId="1677"/>
    <cellStyle name="Obično 2 2 20 3" xfId="1678"/>
    <cellStyle name="Obično 2 2 21" xfId="1679"/>
    <cellStyle name="Obično 2 2 22" xfId="1680"/>
    <cellStyle name="Obično 2 2 23" xfId="1681"/>
    <cellStyle name="Obično 2 2 3" xfId="1682"/>
    <cellStyle name="Obično 2 2 3 2" xfId="1683"/>
    <cellStyle name="Obično 2 2 3 3" xfId="1684"/>
    <cellStyle name="Obično 2 2 4" xfId="1685"/>
    <cellStyle name="Obično 2 2 4 2" xfId="1686"/>
    <cellStyle name="Obično 2 2 4 3" xfId="1687"/>
    <cellStyle name="Obično 2 2 5" xfId="1688"/>
    <cellStyle name="Obično 2 2 5 2" xfId="1689"/>
    <cellStyle name="Obično 2 2 5 3" xfId="1690"/>
    <cellStyle name="Obično 2 2 6" xfId="1691"/>
    <cellStyle name="Obično 2 2 6 2" xfId="1692"/>
    <cellStyle name="Obično 2 2 6 3" xfId="1693"/>
    <cellStyle name="Obično 2 2 7" xfId="1694"/>
    <cellStyle name="Obično 2 2 8" xfId="1695"/>
    <cellStyle name="Obično 2 2 8 2" xfId="1696"/>
    <cellStyle name="Obično 2 2 8 3" xfId="1697"/>
    <cellStyle name="Obično 2 2 9" xfId="1698"/>
    <cellStyle name="Obično 2 2 9 2" xfId="1699"/>
    <cellStyle name="Obično 2 2 9 3" xfId="1700"/>
    <cellStyle name="Obično 2 2_10_Agregat" xfId="1701"/>
    <cellStyle name="Obično 2 20" xfId="1702"/>
    <cellStyle name="Obično 2 21" xfId="1703"/>
    <cellStyle name="Obično 2 22" xfId="1704"/>
    <cellStyle name="Obično 2 23" xfId="1705"/>
    <cellStyle name="Obično 2 24" xfId="1706"/>
    <cellStyle name="Obično 2 25" xfId="2063"/>
    <cellStyle name="Obično 2 26" xfId="2066"/>
    <cellStyle name="Obično 2 3" xfId="1707"/>
    <cellStyle name="Obično 2 3 2" xfId="1708"/>
    <cellStyle name="Obično 2 3 3" xfId="1709"/>
    <cellStyle name="Obično 2 4" xfId="1710"/>
    <cellStyle name="Obično 2 4 2" xfId="1711"/>
    <cellStyle name="Obično 2 5" xfId="1712"/>
    <cellStyle name="Obično 2 5 2" xfId="1713"/>
    <cellStyle name="Obično 2 6" xfId="1714"/>
    <cellStyle name="Obično 2 7" xfId="1715"/>
    <cellStyle name="Obično 2 7 2" xfId="1716"/>
    <cellStyle name="Obično 2 7 3" xfId="1717"/>
    <cellStyle name="Obično 2 8" xfId="1718"/>
    <cellStyle name="Obično 2 9" xfId="1719"/>
    <cellStyle name="Obično 2_10_Agregat" xfId="1720"/>
    <cellStyle name="Obično 20" xfId="1721"/>
    <cellStyle name="Obično 20 2" xfId="1722"/>
    <cellStyle name="Obično 21" xfId="1723"/>
    <cellStyle name="Obično 21 2" xfId="1724"/>
    <cellStyle name="Obično 22" xfId="1725"/>
    <cellStyle name="Obično 22 2" xfId="1726"/>
    <cellStyle name="Obično 23" xfId="1727"/>
    <cellStyle name="Obično 24" xfId="1728"/>
    <cellStyle name="Obično 25" xfId="1729"/>
    <cellStyle name="Obično 26" xfId="1730"/>
    <cellStyle name="Obično 27" xfId="1731"/>
    <cellStyle name="Obično 28" xfId="1732"/>
    <cellStyle name="Obično 3" xfId="1733"/>
    <cellStyle name="Obično 3 2" xfId="1734"/>
    <cellStyle name="Obično 3 2 2" xfId="1735"/>
    <cellStyle name="Obično 3 2 2 2" xfId="1736"/>
    <cellStyle name="Obično 3 2 2 2 2" xfId="1737"/>
    <cellStyle name="Obično 3 2 2 2 3" xfId="1738"/>
    <cellStyle name="Obično 3 2 2 3" xfId="1739"/>
    <cellStyle name="Obično 3 2 2 3 2" xfId="1740"/>
    <cellStyle name="Obično 3 2 2 3 3" xfId="1741"/>
    <cellStyle name="Obično 3 2 2 4" xfId="1742"/>
    <cellStyle name="Obično 3 2 2 4 2" xfId="1743"/>
    <cellStyle name="Obično 3 2 2 5" xfId="1744"/>
    <cellStyle name="Obično 3 2 2 6" xfId="1745"/>
    <cellStyle name="Obično 3 2 3" xfId="1746"/>
    <cellStyle name="Obično 3 2 3 2" xfId="1747"/>
    <cellStyle name="Obično 3 2 3 2 2" xfId="1748"/>
    <cellStyle name="Obično 3 2 3 2 3" xfId="1749"/>
    <cellStyle name="Obično 3 2 3 3" xfId="1750"/>
    <cellStyle name="Obično 3 2 3 3 2" xfId="1751"/>
    <cellStyle name="Obično 3 2 3 4" xfId="1752"/>
    <cellStyle name="Obično 3 2 3 5" xfId="1753"/>
    <cellStyle name="Obično 3 2 4" xfId="1754"/>
    <cellStyle name="Obično 3 2 4 2" xfId="1755"/>
    <cellStyle name="Obično 3 2 4 3" xfId="1756"/>
    <cellStyle name="Obično 3 2 5" xfId="1757"/>
    <cellStyle name="Obično 3 2 5 2" xfId="1758"/>
    <cellStyle name="Obično 3 2 6" xfId="1759"/>
    <cellStyle name="Obično 3 2 7" xfId="1760"/>
    <cellStyle name="Obično 3 2 8" xfId="1761"/>
    <cellStyle name="Obično 3 3" xfId="1762"/>
    <cellStyle name="Obično 3 3 2" xfId="1763"/>
    <cellStyle name="Obično 3 3 2 2" xfId="1764"/>
    <cellStyle name="Obično 3 3 2 2 2" xfId="1765"/>
    <cellStyle name="Obično 3 3 2 2 3" xfId="1766"/>
    <cellStyle name="Obično 3 3 2 3" xfId="1767"/>
    <cellStyle name="Obično 3 3 2 3 2" xfId="1768"/>
    <cellStyle name="Obično 3 3 2 3 3" xfId="1769"/>
    <cellStyle name="Obično 3 3 2 4" xfId="1770"/>
    <cellStyle name="Obično 3 3 2 4 2" xfId="1771"/>
    <cellStyle name="Obično 3 3 2 5" xfId="1772"/>
    <cellStyle name="Obično 3 3 2 6" xfId="1773"/>
    <cellStyle name="Obično 3 3 3" xfId="1774"/>
    <cellStyle name="Obično 3 3 3 2" xfId="1775"/>
    <cellStyle name="Obično 3 3 3 2 2" xfId="1776"/>
    <cellStyle name="Obično 3 3 3 2 3" xfId="1777"/>
    <cellStyle name="Obično 3 3 3 3" xfId="1778"/>
    <cellStyle name="Obično 3 3 3 3 2" xfId="1779"/>
    <cellStyle name="Obično 3 3 3 4" xfId="1780"/>
    <cellStyle name="Obično 3 3 3 5" xfId="1781"/>
    <cellStyle name="Obično 3 3 4" xfId="1782"/>
    <cellStyle name="Obično 3 3 4 2" xfId="1783"/>
    <cellStyle name="Obično 3 3 4 3" xfId="1784"/>
    <cellStyle name="Obično 3 3 5" xfId="1785"/>
    <cellStyle name="Obično 3 3 5 2" xfId="1786"/>
    <cellStyle name="Obično 3 3 6" xfId="1787"/>
    <cellStyle name="Obično 3 3 7" xfId="1788"/>
    <cellStyle name="Obično 3 3 8" xfId="1789"/>
    <cellStyle name="Obično 3 4" xfId="1790"/>
    <cellStyle name="Obično 3 5" xfId="1791"/>
    <cellStyle name="Obično 3 6" xfId="1792"/>
    <cellStyle name="Obično 3 7" xfId="1793"/>
    <cellStyle name="Obično 3_ELEKTRO" xfId="1794"/>
    <cellStyle name="Obično 31" xfId="1795"/>
    <cellStyle name="Obično 32" xfId="1796"/>
    <cellStyle name="Obično 33" xfId="1797"/>
    <cellStyle name="Obično 35" xfId="1798"/>
    <cellStyle name="Obično 37" xfId="1799"/>
    <cellStyle name="Obično 38" xfId="1800"/>
    <cellStyle name="Obično 39" xfId="1801"/>
    <cellStyle name="Obično 39 2" xfId="1802"/>
    <cellStyle name="Obično 4" xfId="1803"/>
    <cellStyle name="Obično 4 2" xfId="1804"/>
    <cellStyle name="Obično 4 3" xfId="1805"/>
    <cellStyle name="Obično 4 4" xfId="1806"/>
    <cellStyle name="Obično 4 5" xfId="1807"/>
    <cellStyle name="Obično 5" xfId="1808"/>
    <cellStyle name="Obično 5 2" xfId="1809"/>
    <cellStyle name="Obično 5 3" xfId="1810"/>
    <cellStyle name="Obično 5 4" xfId="1811"/>
    <cellStyle name="Obično 5 4 2" xfId="1812"/>
    <cellStyle name="Obično 5 5" xfId="1813"/>
    <cellStyle name="Obično 5_ELEKTRO" xfId="1814"/>
    <cellStyle name="Obično 6" xfId="1815"/>
    <cellStyle name="Obično 6 2" xfId="1816"/>
    <cellStyle name="Obično 6 3" xfId="1817"/>
    <cellStyle name="Obično 7" xfId="1818"/>
    <cellStyle name="Obično 7 2" xfId="1819"/>
    <cellStyle name="Obično 7 3" xfId="1820"/>
    <cellStyle name="Obično 7 4" xfId="1821"/>
    <cellStyle name="Obično 8" xfId="1822"/>
    <cellStyle name="Obično 8 2" xfId="1823"/>
    <cellStyle name="Obično 8 3" xfId="1824"/>
    <cellStyle name="Obično 8 4" xfId="1825"/>
    <cellStyle name="Obično 8 5" xfId="1826"/>
    <cellStyle name="Obično 9" xfId="1827"/>
    <cellStyle name="Obično 9 2" xfId="1828"/>
    <cellStyle name="Obično 9 3" xfId="1829"/>
    <cellStyle name="Obično 9_ELEKTRO" xfId="1830"/>
    <cellStyle name="Obično_KauflandRI 2" xfId="1831"/>
    <cellStyle name="Obracun" xfId="1832"/>
    <cellStyle name="Opis NASLOV" xfId="1833"/>
    <cellStyle name="Opomba" xfId="1834"/>
    <cellStyle name="Opozorilo" xfId="1835"/>
    <cellStyle name="Output 10" xfId="1836"/>
    <cellStyle name="Output 11" xfId="1837"/>
    <cellStyle name="Output 12" xfId="1838"/>
    <cellStyle name="Output 13" xfId="1839"/>
    <cellStyle name="Output 14" xfId="1840"/>
    <cellStyle name="Output 2" xfId="1841"/>
    <cellStyle name="Output 3" xfId="1842"/>
    <cellStyle name="Output 4" xfId="1843"/>
    <cellStyle name="Output 5" xfId="1844"/>
    <cellStyle name="Output 6" xfId="1845"/>
    <cellStyle name="Output 7" xfId="1846"/>
    <cellStyle name="Output 8" xfId="1847"/>
    <cellStyle name="Output 9" xfId="1848"/>
    <cellStyle name="Percent [0]" xfId="1849"/>
    <cellStyle name="Percent [00]" xfId="1850"/>
    <cellStyle name="Percent [2]" xfId="1851"/>
    <cellStyle name="Percent 2" xfId="1852"/>
    <cellStyle name="Percent 2 2" xfId="1853"/>
    <cellStyle name="Percent 2 2 2" xfId="1854"/>
    <cellStyle name="Percent 2 3" xfId="1855"/>
    <cellStyle name="Percent 2 4" xfId="1856"/>
    <cellStyle name="Percent 2 5" xfId="1857"/>
    <cellStyle name="Percent 3" xfId="1858"/>
    <cellStyle name="Percent 3 2" xfId="1859"/>
    <cellStyle name="Percent 4" xfId="1860"/>
    <cellStyle name="PODNASLOV" xfId="1861"/>
    <cellStyle name="Pojasnjevalno besedilo" xfId="1862"/>
    <cellStyle name="Postotak 2" xfId="1863"/>
    <cellStyle name="Postotak 3" xfId="1864"/>
    <cellStyle name="Postotak 4" xfId="1865"/>
    <cellStyle name="Poudarek1" xfId="1866"/>
    <cellStyle name="Poudarek2" xfId="1867"/>
    <cellStyle name="Poudarek3" xfId="1868"/>
    <cellStyle name="Poudarek4" xfId="1869"/>
    <cellStyle name="Poudarek5" xfId="1870"/>
    <cellStyle name="Poudarek6" xfId="1871"/>
    <cellStyle name="Povezana celica" xfId="1872"/>
    <cellStyle name="Povezana ćelija 2" xfId="1873"/>
    <cellStyle name="Povezana ćelija 3" xfId="1874"/>
    <cellStyle name="PrePop Currency (0)" xfId="1875"/>
    <cellStyle name="PrePop Currency (2)" xfId="1876"/>
    <cellStyle name="PrePop Units (0)" xfId="1877"/>
    <cellStyle name="PrePop Units (1)" xfId="1878"/>
    <cellStyle name="PrePop Units (2)" xfId="1879"/>
    <cellStyle name="Preveri celico" xfId="1880"/>
    <cellStyle name="Provjera ćelije 2" xfId="1881"/>
    <cellStyle name="Provjera ćelije 3" xfId="1882"/>
    <cellStyle name="Računanje" xfId="1883"/>
    <cellStyle name="SADRŽAJ" xfId="1884"/>
    <cellStyle name="Satisfaisant" xfId="1885"/>
    <cellStyle name="Schlecht" xfId="1886"/>
    <cellStyle name="Schlecht 2" xfId="1887"/>
    <cellStyle name="Sheet Title" xfId="1888"/>
    <cellStyle name="Slabo" xfId="1889"/>
    <cellStyle name="Sortie" xfId="1890"/>
    <cellStyle name="Standard" xfId="1891"/>
    <cellStyle name="Standard 2" xfId="1892"/>
    <cellStyle name="Stavka kolicina" xfId="1893"/>
    <cellStyle name="Stavka OPIS" xfId="1894"/>
    <cellStyle name="Stil 1" xfId="1895"/>
    <cellStyle name="Stil 1 2" xfId="1896"/>
    <cellStyle name="Style 1" xfId="1897"/>
    <cellStyle name="Style 1 2" xfId="1898"/>
    <cellStyle name="Style 1 2 2" xfId="1899"/>
    <cellStyle name="Style 1 2 3" xfId="1900"/>
    <cellStyle name="Style 1 3" xfId="1901"/>
    <cellStyle name="Style 1 4" xfId="1902"/>
    <cellStyle name="Style 1_07. FIRE PROTECTION_SPRINKLERver14" xfId="1903"/>
    <cellStyle name="Tekst objašnjenja 2" xfId="1904"/>
    <cellStyle name="Tekst objašnjenja 3" xfId="1905"/>
    <cellStyle name="Tekst upozorenja 2" xfId="1906"/>
    <cellStyle name="Tekst upozorenja 3" xfId="1907"/>
    <cellStyle name="tekst-levo" xfId="1908"/>
    <cellStyle name="Text Indent A" xfId="1909"/>
    <cellStyle name="Text Indent B" xfId="1910"/>
    <cellStyle name="Text Indent C" xfId="1911"/>
    <cellStyle name="Texte explicatif" xfId="1912"/>
    <cellStyle name="Title 2" xfId="1913"/>
    <cellStyle name="Titre" xfId="1914"/>
    <cellStyle name="Titre 1" xfId="1915"/>
    <cellStyle name="Titre 2" xfId="1916"/>
    <cellStyle name="Titre 3" xfId="1917"/>
    <cellStyle name="Titre 4" xfId="1918"/>
    <cellStyle name="Total 10" xfId="1919"/>
    <cellStyle name="Total 11" xfId="1920"/>
    <cellStyle name="Total 12" xfId="1921"/>
    <cellStyle name="Total 13" xfId="1922"/>
    <cellStyle name="Total 14" xfId="1923"/>
    <cellStyle name="Total 2" xfId="1924"/>
    <cellStyle name="Total 3" xfId="1925"/>
    <cellStyle name="Total 4" xfId="1926"/>
    <cellStyle name="Total 5" xfId="1927"/>
    <cellStyle name="Total 6" xfId="1928"/>
    <cellStyle name="Total 7" xfId="1929"/>
    <cellStyle name="Total 8" xfId="1930"/>
    <cellStyle name="Total 9" xfId="1931"/>
    <cellStyle name="TRO©KOVNIK" xfId="1932"/>
    <cellStyle name="Überschrift" xfId="1933"/>
    <cellStyle name="Überschrift 1" xfId="1934"/>
    <cellStyle name="Überschrift 1 2" xfId="1935"/>
    <cellStyle name="Überschrift 2" xfId="1936"/>
    <cellStyle name="Überschrift 2 2" xfId="1937"/>
    <cellStyle name="Überschrift 3" xfId="1938"/>
    <cellStyle name="Überschrift 3 2" xfId="1939"/>
    <cellStyle name="Überschrift 4" xfId="1940"/>
    <cellStyle name="Überschrift 4 2" xfId="1941"/>
    <cellStyle name="Überschrift 5" xfId="1942"/>
    <cellStyle name="Überschrift_05_SUPERNOVA_TROSKOVNIK_JAKE I SLABE STRUJE_OBI" xfId="1943"/>
    <cellStyle name="Ukupni zbroj 2" xfId="1944"/>
    <cellStyle name="Ukupni zbroj 3" xfId="1945"/>
    <cellStyle name="Ukupno" xfId="1946"/>
    <cellStyle name="Ukupno 2" xfId="1947"/>
    <cellStyle name="Ukupno_1051-3_1_UPU-6_1_dio_Projektantski troskovnici bez cijena" xfId="1948"/>
    <cellStyle name="Unos 2" xfId="1949"/>
    <cellStyle name="Unos 3" xfId="1950"/>
    <cellStyle name="Valuta 2" xfId="1951"/>
    <cellStyle name="Valuta 3" xfId="1952"/>
    <cellStyle name="Vérification" xfId="1953"/>
    <cellStyle name="Verknüpfte Zelle" xfId="1954"/>
    <cellStyle name="Verknüpfte Zelle 2" xfId="1955"/>
    <cellStyle name="Vnos" xfId="1956"/>
    <cellStyle name="Vsota" xfId="1957"/>
    <cellStyle name="Währung [0]_Fagr" xfId="1958"/>
    <cellStyle name="Währung_Fagr" xfId="1959"/>
    <cellStyle name="Warnender Text" xfId="1960"/>
    <cellStyle name="Warning Text 10" xfId="1961"/>
    <cellStyle name="Warning Text 11" xfId="1962"/>
    <cellStyle name="Warning Text 12" xfId="1963"/>
    <cellStyle name="Warning Text 13" xfId="1964"/>
    <cellStyle name="Warning Text 14" xfId="1965"/>
    <cellStyle name="Warning Text 2" xfId="1966"/>
    <cellStyle name="Warning Text 3" xfId="1967"/>
    <cellStyle name="Warning Text 4" xfId="1968"/>
    <cellStyle name="Warning Text 5" xfId="1969"/>
    <cellStyle name="Warning Text 6" xfId="1970"/>
    <cellStyle name="Warning Text 7" xfId="1971"/>
    <cellStyle name="Warning Text 8" xfId="1972"/>
    <cellStyle name="Warning Text 8 4" xfId="1973"/>
    <cellStyle name="Warning Text 9" xfId="1974"/>
    <cellStyle name="zadnja" xfId="1975"/>
    <cellStyle name="Zarez 10" xfId="1976"/>
    <cellStyle name="Zarez 10 2" xfId="1977"/>
    <cellStyle name="Zarez 10 3" xfId="1978"/>
    <cellStyle name="Zarez 11" xfId="1979"/>
    <cellStyle name="Zarez 12" xfId="1980"/>
    <cellStyle name="Zarez 13" xfId="1981"/>
    <cellStyle name="Zarez 14" xfId="1982"/>
    <cellStyle name="Zarez 15" xfId="1983"/>
    <cellStyle name="Zarez 18" xfId="1984"/>
    <cellStyle name="Zarez 18 2" xfId="1985"/>
    <cellStyle name="Zarez 2" xfId="1986"/>
    <cellStyle name="Zarez 2 10" xfId="1987"/>
    <cellStyle name="Zarez 2 10 2" xfId="1988"/>
    <cellStyle name="Zarez 2 10 3" xfId="1989"/>
    <cellStyle name="Zarez 2 11" xfId="1990"/>
    <cellStyle name="Zarez 2 11 2" xfId="1991"/>
    <cellStyle name="Zarez 2 11 3" xfId="1992"/>
    <cellStyle name="Zarez 2 12" xfId="1993"/>
    <cellStyle name="Zarez 2 12 2" xfId="1994"/>
    <cellStyle name="Zarez 2 12 3" xfId="1995"/>
    <cellStyle name="Zarez 2 13" xfId="1996"/>
    <cellStyle name="Zarez 2 13 2" xfId="1997"/>
    <cellStyle name="Zarez 2 13 3" xfId="1998"/>
    <cellStyle name="Zarez 2 14" xfId="1999"/>
    <cellStyle name="Zarez 2 14 2" xfId="2000"/>
    <cellStyle name="Zarez 2 14 3" xfId="2001"/>
    <cellStyle name="Zarez 2 15" xfId="2002"/>
    <cellStyle name="Zarez 2 15 2" xfId="2003"/>
    <cellStyle name="Zarez 2 15 3" xfId="2004"/>
    <cellStyle name="Zarez 2 16" xfId="2005"/>
    <cellStyle name="Zarez 2 17" xfId="2006"/>
    <cellStyle name="Zarez 2 2" xfId="2007"/>
    <cellStyle name="Zarez 2 2 2" xfId="2008"/>
    <cellStyle name="Zarez 2 2 3" xfId="2009"/>
    <cellStyle name="Zarez 2 2 4" xfId="2010"/>
    <cellStyle name="Zarez 2 2 5" xfId="2011"/>
    <cellStyle name="Zarez 2 3" xfId="2012"/>
    <cellStyle name="Zarez 2 3 2" xfId="2013"/>
    <cellStyle name="Zarez 2 3 3" xfId="2014"/>
    <cellStyle name="Zarez 2 3 4" xfId="2015"/>
    <cellStyle name="Zarez 2 4" xfId="2016"/>
    <cellStyle name="Zarez 2 4 2" xfId="2017"/>
    <cellStyle name="Zarez 2 4 3" xfId="2018"/>
    <cellStyle name="Zarez 2 4 4" xfId="2019"/>
    <cellStyle name="Zarez 2 5" xfId="2020"/>
    <cellStyle name="Zarez 2 5 2" xfId="2021"/>
    <cellStyle name="Zarez 2 5 3" xfId="2022"/>
    <cellStyle name="Zarez 2 5 4" xfId="2023"/>
    <cellStyle name="Zarez 2 6" xfId="2024"/>
    <cellStyle name="Zarez 2 6 2" xfId="2025"/>
    <cellStyle name="Zarez 2 6 3" xfId="2026"/>
    <cellStyle name="Zarez 2 7" xfId="2027"/>
    <cellStyle name="Zarez 2 7 2" xfId="2028"/>
    <cellStyle name="Zarez 2 7 3" xfId="2029"/>
    <cellStyle name="Zarez 2 8" xfId="2030"/>
    <cellStyle name="Zarez 2 8 2" xfId="2031"/>
    <cellStyle name="Zarez 2 8 3" xfId="2032"/>
    <cellStyle name="Zarez 2 9" xfId="2033"/>
    <cellStyle name="Zarez 2 9 2" xfId="2034"/>
    <cellStyle name="Zarez 2 9 3" xfId="2035"/>
    <cellStyle name="Zarez 2_Knjiga 5 TROŠKOVNIK Instalaterski radovi dio 1" xfId="2036"/>
    <cellStyle name="Zarez 3" xfId="2037"/>
    <cellStyle name="Zarez 3 2" xfId="2038"/>
    <cellStyle name="Zarez 3 2 2" xfId="2039"/>
    <cellStyle name="Zarez 3 3" xfId="2040"/>
    <cellStyle name="Zarez 3 4" xfId="2041"/>
    <cellStyle name="Zarez 3_Knjiga 5 TROŠKOVNIK Instalaterski radovi dio 1" xfId="2042"/>
    <cellStyle name="Zarez 4" xfId="2043"/>
    <cellStyle name="Zarez 4 2" xfId="2044"/>
    <cellStyle name="Zarez 5" xfId="2045"/>
    <cellStyle name="Zarez 5 2" xfId="2046"/>
    <cellStyle name="Zarez 5 3" xfId="2047"/>
    <cellStyle name="Zarez 6" xfId="2048"/>
    <cellStyle name="Zarez 7" xfId="2049"/>
    <cellStyle name="Zarez 8" xfId="2050"/>
    <cellStyle name="Zarez 9" xfId="2051"/>
    <cellStyle name="Zelle überprüfen" xfId="2052"/>
    <cellStyle name="Zelle überprüfen 2" xfId="205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19050</xdr:colOff>
      <xdr:row>45</xdr:row>
      <xdr:rowOff>0</xdr:rowOff>
    </xdr:from>
    <xdr:ext cx="28854" cy="132665"/>
    <xdr:sp macro="" textlink="">
      <xdr:nvSpPr>
        <xdr:cNvPr id="2" name="Rectangle 238">
          <a:extLst>
            <a:ext uri="{FF2B5EF4-FFF2-40B4-BE49-F238E27FC236}">
              <a16:creationId xmlns:a16="http://schemas.microsoft.com/office/drawing/2014/main" xmlns="" id="{CAA64966-5C54-46B6-B56E-A0DFF42F96B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 name="Rectangle 249">
          <a:extLst>
            <a:ext uri="{FF2B5EF4-FFF2-40B4-BE49-F238E27FC236}">
              <a16:creationId xmlns:a16="http://schemas.microsoft.com/office/drawing/2014/main" xmlns="" id="{6E278E0D-ECBC-421D-AF8F-A577252F83DB}"/>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 name="Rectangle 251">
          <a:extLst>
            <a:ext uri="{FF2B5EF4-FFF2-40B4-BE49-F238E27FC236}">
              <a16:creationId xmlns:a16="http://schemas.microsoft.com/office/drawing/2014/main" xmlns="" id="{1A453438-2964-4D34-8457-C84C5FDA0980}"/>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5" name="Rectangle 253">
          <a:extLst>
            <a:ext uri="{FF2B5EF4-FFF2-40B4-BE49-F238E27FC236}">
              <a16:creationId xmlns:a16="http://schemas.microsoft.com/office/drawing/2014/main" xmlns="" id="{8D740B5E-F848-42E0-B632-17D06403D0B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6" name="Rectangle 254">
          <a:extLst>
            <a:ext uri="{FF2B5EF4-FFF2-40B4-BE49-F238E27FC236}">
              <a16:creationId xmlns:a16="http://schemas.microsoft.com/office/drawing/2014/main" xmlns="" id="{A1369206-A958-4044-B017-913DAB73E11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7" name="Rectangle 255">
          <a:extLst>
            <a:ext uri="{FF2B5EF4-FFF2-40B4-BE49-F238E27FC236}">
              <a16:creationId xmlns:a16="http://schemas.microsoft.com/office/drawing/2014/main" xmlns="" id="{A32ACFD2-D286-4971-A807-4CDCC76E2FA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8" name="Rectangle 257">
          <a:extLst>
            <a:ext uri="{FF2B5EF4-FFF2-40B4-BE49-F238E27FC236}">
              <a16:creationId xmlns:a16="http://schemas.microsoft.com/office/drawing/2014/main" xmlns="" id="{D35FA268-6222-4341-94FF-5FF299DF4A50}"/>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9" name="Rectangle 258">
          <a:extLst>
            <a:ext uri="{FF2B5EF4-FFF2-40B4-BE49-F238E27FC236}">
              <a16:creationId xmlns:a16="http://schemas.microsoft.com/office/drawing/2014/main" xmlns="" id="{465497AC-6C60-4FD9-A035-B2C96558F85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0" name="Rectangle 259">
          <a:extLst>
            <a:ext uri="{FF2B5EF4-FFF2-40B4-BE49-F238E27FC236}">
              <a16:creationId xmlns:a16="http://schemas.microsoft.com/office/drawing/2014/main" xmlns="" id="{1C66B996-FD4D-4D8F-BC22-C9E9A5CFF6F1}"/>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1" name="Rectangle 260">
          <a:extLst>
            <a:ext uri="{FF2B5EF4-FFF2-40B4-BE49-F238E27FC236}">
              <a16:creationId xmlns:a16="http://schemas.microsoft.com/office/drawing/2014/main" xmlns="" id="{BE8E0264-C6ED-45B8-B821-F77D27C2A480}"/>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2" name="Rectangle 261">
          <a:extLst>
            <a:ext uri="{FF2B5EF4-FFF2-40B4-BE49-F238E27FC236}">
              <a16:creationId xmlns:a16="http://schemas.microsoft.com/office/drawing/2014/main" xmlns="" id="{8058AC22-C12D-47C2-ACD1-0DC94CAD18C4}"/>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3" name="Rectangle 262">
          <a:extLst>
            <a:ext uri="{FF2B5EF4-FFF2-40B4-BE49-F238E27FC236}">
              <a16:creationId xmlns:a16="http://schemas.microsoft.com/office/drawing/2014/main" xmlns="" id="{E1A2C5C7-F29B-4344-8344-9574A4C61B3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45</xdr:row>
      <xdr:rowOff>0</xdr:rowOff>
    </xdr:from>
    <xdr:ext cx="28854" cy="132665"/>
    <xdr:sp macro="" textlink="">
      <xdr:nvSpPr>
        <xdr:cNvPr id="14" name="Rectangle 263">
          <a:extLst>
            <a:ext uri="{FF2B5EF4-FFF2-40B4-BE49-F238E27FC236}">
              <a16:creationId xmlns:a16="http://schemas.microsoft.com/office/drawing/2014/main" xmlns="" id="{51FF144B-1E87-457A-96E5-D9D190A41837}"/>
            </a:ext>
          </a:extLst>
        </xdr:cNvPr>
        <xdr:cNvSpPr>
          <a:spLocks noChangeArrowheads="1"/>
        </xdr:cNvSpPr>
      </xdr:nvSpPr>
      <xdr:spPr bwMode="auto">
        <a:xfrm>
          <a:off x="72390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5" name="Rectangle 264">
          <a:extLst>
            <a:ext uri="{FF2B5EF4-FFF2-40B4-BE49-F238E27FC236}">
              <a16:creationId xmlns:a16="http://schemas.microsoft.com/office/drawing/2014/main" xmlns="" id="{D560E90C-3AF1-4C71-B6BD-16B921356D5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6" name="Rectangle 265">
          <a:extLst>
            <a:ext uri="{FF2B5EF4-FFF2-40B4-BE49-F238E27FC236}">
              <a16:creationId xmlns:a16="http://schemas.microsoft.com/office/drawing/2014/main" xmlns="" id="{64B482CD-67EA-4565-ACD7-6DB815131BC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7" name="Rectangle 266">
          <a:extLst>
            <a:ext uri="{FF2B5EF4-FFF2-40B4-BE49-F238E27FC236}">
              <a16:creationId xmlns:a16="http://schemas.microsoft.com/office/drawing/2014/main" xmlns="" id="{55C8249E-AA9B-4575-99AF-37D7EE0B046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8" name="Rectangle 267">
          <a:extLst>
            <a:ext uri="{FF2B5EF4-FFF2-40B4-BE49-F238E27FC236}">
              <a16:creationId xmlns:a16="http://schemas.microsoft.com/office/drawing/2014/main" xmlns="" id="{BCADDD2C-1B55-4DF7-9C31-61C05F15482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9" name="Rectangle 268">
          <a:extLst>
            <a:ext uri="{FF2B5EF4-FFF2-40B4-BE49-F238E27FC236}">
              <a16:creationId xmlns:a16="http://schemas.microsoft.com/office/drawing/2014/main" xmlns="" id="{C5FD3D98-E983-4797-B398-73266A0B8ADE}"/>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0" name="Rectangle 269">
          <a:extLst>
            <a:ext uri="{FF2B5EF4-FFF2-40B4-BE49-F238E27FC236}">
              <a16:creationId xmlns:a16="http://schemas.microsoft.com/office/drawing/2014/main" xmlns="" id="{14A286CC-FE45-4166-A929-E7ACC1538F8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1" name="Rectangle 270">
          <a:extLst>
            <a:ext uri="{FF2B5EF4-FFF2-40B4-BE49-F238E27FC236}">
              <a16:creationId xmlns:a16="http://schemas.microsoft.com/office/drawing/2014/main" xmlns="" id="{F7E31F76-1C00-4621-8498-DAB8EBF921B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2" name="Rectangle 271">
          <a:extLst>
            <a:ext uri="{FF2B5EF4-FFF2-40B4-BE49-F238E27FC236}">
              <a16:creationId xmlns:a16="http://schemas.microsoft.com/office/drawing/2014/main" xmlns="" id="{0D5D00EF-C51A-43F6-B7D0-DBEB0E0A097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3" name="Rectangle 272">
          <a:extLst>
            <a:ext uri="{FF2B5EF4-FFF2-40B4-BE49-F238E27FC236}">
              <a16:creationId xmlns:a16="http://schemas.microsoft.com/office/drawing/2014/main" xmlns="" id="{22A323E9-6DB2-4916-82FB-078C5E535EA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4" name="Rectangle 273">
          <a:extLst>
            <a:ext uri="{FF2B5EF4-FFF2-40B4-BE49-F238E27FC236}">
              <a16:creationId xmlns:a16="http://schemas.microsoft.com/office/drawing/2014/main" xmlns="" id="{A5E322C0-F6F9-49DC-AB58-346096E9C1E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5" name="Rectangle 274">
          <a:extLst>
            <a:ext uri="{FF2B5EF4-FFF2-40B4-BE49-F238E27FC236}">
              <a16:creationId xmlns:a16="http://schemas.microsoft.com/office/drawing/2014/main" xmlns="" id="{08619F97-FAC6-4758-919E-2F60A0E9CF7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6" name="Rectangle 275">
          <a:extLst>
            <a:ext uri="{FF2B5EF4-FFF2-40B4-BE49-F238E27FC236}">
              <a16:creationId xmlns:a16="http://schemas.microsoft.com/office/drawing/2014/main" xmlns="" id="{8D45CDC0-89F4-4295-B564-65B2E357BD3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28575</xdr:colOff>
      <xdr:row>45</xdr:row>
      <xdr:rowOff>0</xdr:rowOff>
    </xdr:from>
    <xdr:ext cx="28854" cy="132665"/>
    <xdr:sp macro="" textlink="">
      <xdr:nvSpPr>
        <xdr:cNvPr id="27" name="Rectangle 276">
          <a:extLst>
            <a:ext uri="{FF2B5EF4-FFF2-40B4-BE49-F238E27FC236}">
              <a16:creationId xmlns:a16="http://schemas.microsoft.com/office/drawing/2014/main" xmlns="" id="{09F6F2DC-0EFF-4F4C-9D13-48419F32A3F1}"/>
            </a:ext>
          </a:extLst>
        </xdr:cNvPr>
        <xdr:cNvSpPr>
          <a:spLocks noChangeArrowheads="1"/>
        </xdr:cNvSpPr>
      </xdr:nvSpPr>
      <xdr:spPr bwMode="auto">
        <a:xfrm>
          <a:off x="714375"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8" name="Rectangle 277">
          <a:extLst>
            <a:ext uri="{FF2B5EF4-FFF2-40B4-BE49-F238E27FC236}">
              <a16:creationId xmlns:a16="http://schemas.microsoft.com/office/drawing/2014/main" xmlns="" id="{8545CE63-5CBB-4228-959C-EC8DA26751E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9" name="Rectangle 278">
          <a:extLst>
            <a:ext uri="{FF2B5EF4-FFF2-40B4-BE49-F238E27FC236}">
              <a16:creationId xmlns:a16="http://schemas.microsoft.com/office/drawing/2014/main" xmlns="" id="{037E3F49-25C5-4DF4-8A64-A4CA549D8F0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0" name="Rectangle 279">
          <a:extLst>
            <a:ext uri="{FF2B5EF4-FFF2-40B4-BE49-F238E27FC236}">
              <a16:creationId xmlns:a16="http://schemas.microsoft.com/office/drawing/2014/main" xmlns="" id="{1F132B06-809B-4332-A0C9-63D4A6E348F4}"/>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1" name="Rectangle 280">
          <a:extLst>
            <a:ext uri="{FF2B5EF4-FFF2-40B4-BE49-F238E27FC236}">
              <a16:creationId xmlns:a16="http://schemas.microsoft.com/office/drawing/2014/main" xmlns="" id="{D96BD080-7149-4FA0-B7C7-37075FFF112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2" name="Rectangle 281">
          <a:extLst>
            <a:ext uri="{FF2B5EF4-FFF2-40B4-BE49-F238E27FC236}">
              <a16:creationId xmlns:a16="http://schemas.microsoft.com/office/drawing/2014/main" xmlns="" id="{03A5A246-C170-46E0-8E38-2B66FBB283F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3" name="Rectangle 282">
          <a:extLst>
            <a:ext uri="{FF2B5EF4-FFF2-40B4-BE49-F238E27FC236}">
              <a16:creationId xmlns:a16="http://schemas.microsoft.com/office/drawing/2014/main" xmlns="" id="{31041A4D-4280-4291-A650-FCFA60BF6891}"/>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4" name="Rectangle 283">
          <a:extLst>
            <a:ext uri="{FF2B5EF4-FFF2-40B4-BE49-F238E27FC236}">
              <a16:creationId xmlns:a16="http://schemas.microsoft.com/office/drawing/2014/main" xmlns="" id="{EE2C25B1-75EE-4110-96A2-88D8282D795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5" name="Rectangle 284">
          <a:extLst>
            <a:ext uri="{FF2B5EF4-FFF2-40B4-BE49-F238E27FC236}">
              <a16:creationId xmlns:a16="http://schemas.microsoft.com/office/drawing/2014/main" xmlns="" id="{2B1B2018-FF71-4773-A884-6D62BC6A4B8B}"/>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6" name="Rectangle 285">
          <a:extLst>
            <a:ext uri="{FF2B5EF4-FFF2-40B4-BE49-F238E27FC236}">
              <a16:creationId xmlns:a16="http://schemas.microsoft.com/office/drawing/2014/main" xmlns="" id="{E66CEFEE-1D41-41BC-BA99-6922A23367E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7" name="Rectangle 286">
          <a:extLst>
            <a:ext uri="{FF2B5EF4-FFF2-40B4-BE49-F238E27FC236}">
              <a16:creationId xmlns:a16="http://schemas.microsoft.com/office/drawing/2014/main" xmlns="" id="{F6FEDF42-CAC7-4822-835D-7954957AC165}"/>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8" name="Rectangle 287">
          <a:extLst>
            <a:ext uri="{FF2B5EF4-FFF2-40B4-BE49-F238E27FC236}">
              <a16:creationId xmlns:a16="http://schemas.microsoft.com/office/drawing/2014/main" xmlns="" id="{3E9B5B71-2080-4E2A-AF01-D0CC25E0C98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9" name="Rectangle 288">
          <a:extLst>
            <a:ext uri="{FF2B5EF4-FFF2-40B4-BE49-F238E27FC236}">
              <a16:creationId xmlns:a16="http://schemas.microsoft.com/office/drawing/2014/main" xmlns="" id="{1B2404AA-3259-488E-847B-5DD981636225}"/>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0" name="Rectangle 289">
          <a:extLst>
            <a:ext uri="{FF2B5EF4-FFF2-40B4-BE49-F238E27FC236}">
              <a16:creationId xmlns:a16="http://schemas.microsoft.com/office/drawing/2014/main" xmlns="" id="{DA36BF20-F519-4DFD-9C48-5CBD7F6F318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1" name="Rectangle 290">
          <a:extLst>
            <a:ext uri="{FF2B5EF4-FFF2-40B4-BE49-F238E27FC236}">
              <a16:creationId xmlns:a16="http://schemas.microsoft.com/office/drawing/2014/main" xmlns="" id="{7F51DD9C-523E-4C6F-9EBF-5FA2B22DB2D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2" name="Rectangle 291">
          <a:extLst>
            <a:ext uri="{FF2B5EF4-FFF2-40B4-BE49-F238E27FC236}">
              <a16:creationId xmlns:a16="http://schemas.microsoft.com/office/drawing/2014/main" xmlns="" id="{51DFB0DD-698B-4F36-BC7E-873D182DEE4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3" name="Rectangle 292">
          <a:extLst>
            <a:ext uri="{FF2B5EF4-FFF2-40B4-BE49-F238E27FC236}">
              <a16:creationId xmlns:a16="http://schemas.microsoft.com/office/drawing/2014/main" xmlns="" id="{7DB24B45-DF7E-4F03-AF2B-0D62C9C8507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4" name="Rectangle 293">
          <a:extLst>
            <a:ext uri="{FF2B5EF4-FFF2-40B4-BE49-F238E27FC236}">
              <a16:creationId xmlns:a16="http://schemas.microsoft.com/office/drawing/2014/main" xmlns="" id="{95233BA9-8DA7-406E-AFCE-9011A96BB09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5" name="Rectangle 294">
          <a:extLst>
            <a:ext uri="{FF2B5EF4-FFF2-40B4-BE49-F238E27FC236}">
              <a16:creationId xmlns:a16="http://schemas.microsoft.com/office/drawing/2014/main" xmlns="" id="{5C332746-9294-4073-99A9-C25F83FC4D9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28575</xdr:colOff>
      <xdr:row>45</xdr:row>
      <xdr:rowOff>0</xdr:rowOff>
    </xdr:from>
    <xdr:ext cx="28854" cy="132665"/>
    <xdr:sp macro="" textlink="">
      <xdr:nvSpPr>
        <xdr:cNvPr id="46" name="Rectangle 295">
          <a:extLst>
            <a:ext uri="{FF2B5EF4-FFF2-40B4-BE49-F238E27FC236}">
              <a16:creationId xmlns:a16="http://schemas.microsoft.com/office/drawing/2014/main" xmlns="" id="{FB709601-F948-407C-A5D4-B3B7811F7B2E}"/>
            </a:ext>
          </a:extLst>
        </xdr:cNvPr>
        <xdr:cNvSpPr>
          <a:spLocks noChangeArrowheads="1"/>
        </xdr:cNvSpPr>
      </xdr:nvSpPr>
      <xdr:spPr bwMode="auto">
        <a:xfrm>
          <a:off x="714375"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7" name="Rectangle 296">
          <a:extLst>
            <a:ext uri="{FF2B5EF4-FFF2-40B4-BE49-F238E27FC236}">
              <a16:creationId xmlns:a16="http://schemas.microsoft.com/office/drawing/2014/main" xmlns="" id="{351A9928-A6A2-40E1-ADB9-5A7381DE2DC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8" name="Rectangle 297">
          <a:extLst>
            <a:ext uri="{FF2B5EF4-FFF2-40B4-BE49-F238E27FC236}">
              <a16:creationId xmlns:a16="http://schemas.microsoft.com/office/drawing/2014/main" xmlns="" id="{A1BDD223-4968-4EB9-B639-A0E9B3A148A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9" name="Rectangle 298">
          <a:extLst>
            <a:ext uri="{FF2B5EF4-FFF2-40B4-BE49-F238E27FC236}">
              <a16:creationId xmlns:a16="http://schemas.microsoft.com/office/drawing/2014/main" xmlns="" id="{7E269758-128F-4A5F-B4EF-3EE4C3F8F07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50" name="Rectangle 299">
          <a:extLst>
            <a:ext uri="{FF2B5EF4-FFF2-40B4-BE49-F238E27FC236}">
              <a16:creationId xmlns:a16="http://schemas.microsoft.com/office/drawing/2014/main" xmlns="" id="{73B684FF-9093-4216-B91A-F0CC17F3C65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51" name="Rectangle 300">
          <a:extLst>
            <a:ext uri="{FF2B5EF4-FFF2-40B4-BE49-F238E27FC236}">
              <a16:creationId xmlns:a16="http://schemas.microsoft.com/office/drawing/2014/main" xmlns="" id="{F804C83C-34AA-4128-B45E-24CC189B699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52" name="Rectangle 301">
          <a:extLst>
            <a:ext uri="{FF2B5EF4-FFF2-40B4-BE49-F238E27FC236}">
              <a16:creationId xmlns:a16="http://schemas.microsoft.com/office/drawing/2014/main" xmlns="" id="{B1030613-1134-47CD-9C66-3D4D0FD206F5}"/>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53" name="Rectangle 302">
          <a:extLst>
            <a:ext uri="{FF2B5EF4-FFF2-40B4-BE49-F238E27FC236}">
              <a16:creationId xmlns:a16="http://schemas.microsoft.com/office/drawing/2014/main" xmlns="" id="{9F4CE684-F187-493A-8A38-2EB2897B200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54" name="Rectangle 303">
          <a:extLst>
            <a:ext uri="{FF2B5EF4-FFF2-40B4-BE49-F238E27FC236}">
              <a16:creationId xmlns:a16="http://schemas.microsoft.com/office/drawing/2014/main" xmlns="" id="{84A31CEF-0599-4FAB-B67F-C843C66B96AE}"/>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55" name="Rectangle 304">
          <a:extLst>
            <a:ext uri="{FF2B5EF4-FFF2-40B4-BE49-F238E27FC236}">
              <a16:creationId xmlns:a16="http://schemas.microsoft.com/office/drawing/2014/main" xmlns="" id="{6F04E7F6-C543-41D2-B4FC-C957BEF48CA2}"/>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56" name="Rectangle 305">
          <a:extLst>
            <a:ext uri="{FF2B5EF4-FFF2-40B4-BE49-F238E27FC236}">
              <a16:creationId xmlns:a16="http://schemas.microsoft.com/office/drawing/2014/main" xmlns="" id="{D3E78AFF-191A-468A-9181-DC5855336D41}"/>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57" name="Rectangle 306">
          <a:extLst>
            <a:ext uri="{FF2B5EF4-FFF2-40B4-BE49-F238E27FC236}">
              <a16:creationId xmlns:a16="http://schemas.microsoft.com/office/drawing/2014/main" xmlns="" id="{253D6B5F-9976-4383-B259-A20DEA95807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58" name="Rectangle 307">
          <a:extLst>
            <a:ext uri="{FF2B5EF4-FFF2-40B4-BE49-F238E27FC236}">
              <a16:creationId xmlns:a16="http://schemas.microsoft.com/office/drawing/2014/main" xmlns="" id="{7950A87C-3E10-4542-9719-34CFCE9B8831}"/>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59" name="Rectangle 308">
          <a:extLst>
            <a:ext uri="{FF2B5EF4-FFF2-40B4-BE49-F238E27FC236}">
              <a16:creationId xmlns:a16="http://schemas.microsoft.com/office/drawing/2014/main" xmlns="" id="{4E7DC5FB-E887-4F8A-9E14-B45FB34AAD0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60" name="Rectangle 309">
          <a:extLst>
            <a:ext uri="{FF2B5EF4-FFF2-40B4-BE49-F238E27FC236}">
              <a16:creationId xmlns:a16="http://schemas.microsoft.com/office/drawing/2014/main" xmlns="" id="{7AFF3C58-5AD8-4924-8955-326B5E71978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61" name="Rectangle 310">
          <a:extLst>
            <a:ext uri="{FF2B5EF4-FFF2-40B4-BE49-F238E27FC236}">
              <a16:creationId xmlns:a16="http://schemas.microsoft.com/office/drawing/2014/main" xmlns="" id="{11437B8D-F57D-4491-B5B3-BA8BA1916F8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62" name="Rectangle 311">
          <a:extLst>
            <a:ext uri="{FF2B5EF4-FFF2-40B4-BE49-F238E27FC236}">
              <a16:creationId xmlns:a16="http://schemas.microsoft.com/office/drawing/2014/main" xmlns="" id="{CD711927-1C56-423B-BE27-EC8E2FD2677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63" name="Rectangle 312">
          <a:extLst>
            <a:ext uri="{FF2B5EF4-FFF2-40B4-BE49-F238E27FC236}">
              <a16:creationId xmlns:a16="http://schemas.microsoft.com/office/drawing/2014/main" xmlns="" id="{F5D0B45A-4F82-42D6-B49C-90B348EA8E91}"/>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64" name="Rectangle 313">
          <a:extLst>
            <a:ext uri="{FF2B5EF4-FFF2-40B4-BE49-F238E27FC236}">
              <a16:creationId xmlns:a16="http://schemas.microsoft.com/office/drawing/2014/main" xmlns="" id="{B24D5B12-CE5D-48D0-8DCF-B5F6968C977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65" name="Rectangle 314">
          <a:extLst>
            <a:ext uri="{FF2B5EF4-FFF2-40B4-BE49-F238E27FC236}">
              <a16:creationId xmlns:a16="http://schemas.microsoft.com/office/drawing/2014/main" xmlns="" id="{7A6A8D5D-C525-458E-92FE-004EFA4EBC0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66" name="Rectangle 315">
          <a:extLst>
            <a:ext uri="{FF2B5EF4-FFF2-40B4-BE49-F238E27FC236}">
              <a16:creationId xmlns:a16="http://schemas.microsoft.com/office/drawing/2014/main" xmlns="" id="{E244479C-DD99-4A18-97BA-4ABC1CFBFCC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67" name="Rectangle 316">
          <a:extLst>
            <a:ext uri="{FF2B5EF4-FFF2-40B4-BE49-F238E27FC236}">
              <a16:creationId xmlns:a16="http://schemas.microsoft.com/office/drawing/2014/main" xmlns="" id="{24E93031-A42F-4A32-8D63-32C947F8AB7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68" name="Rectangle 317">
          <a:extLst>
            <a:ext uri="{FF2B5EF4-FFF2-40B4-BE49-F238E27FC236}">
              <a16:creationId xmlns:a16="http://schemas.microsoft.com/office/drawing/2014/main" xmlns="" id="{659C6A0A-EEE1-4C6C-A8CF-BF9C253DC8A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69" name="Rectangle 318">
          <a:extLst>
            <a:ext uri="{FF2B5EF4-FFF2-40B4-BE49-F238E27FC236}">
              <a16:creationId xmlns:a16="http://schemas.microsoft.com/office/drawing/2014/main" xmlns="" id="{701F157E-B3F3-40EE-B5FC-4F6CBB7FC37E}"/>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70" name="Rectangle 319">
          <a:extLst>
            <a:ext uri="{FF2B5EF4-FFF2-40B4-BE49-F238E27FC236}">
              <a16:creationId xmlns:a16="http://schemas.microsoft.com/office/drawing/2014/main" xmlns="" id="{67B06200-97EC-435A-907E-30A6AF0F376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28575</xdr:colOff>
      <xdr:row>45</xdr:row>
      <xdr:rowOff>0</xdr:rowOff>
    </xdr:from>
    <xdr:ext cx="28854" cy="132665"/>
    <xdr:sp macro="" textlink="">
      <xdr:nvSpPr>
        <xdr:cNvPr id="71" name="Rectangle 320">
          <a:extLst>
            <a:ext uri="{FF2B5EF4-FFF2-40B4-BE49-F238E27FC236}">
              <a16:creationId xmlns:a16="http://schemas.microsoft.com/office/drawing/2014/main" xmlns="" id="{2446FFB5-23C7-4A39-915A-EAF88FA1460D}"/>
            </a:ext>
          </a:extLst>
        </xdr:cNvPr>
        <xdr:cNvSpPr>
          <a:spLocks noChangeArrowheads="1"/>
        </xdr:cNvSpPr>
      </xdr:nvSpPr>
      <xdr:spPr bwMode="auto">
        <a:xfrm>
          <a:off x="714375"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72" name="Rectangle 321">
          <a:extLst>
            <a:ext uri="{FF2B5EF4-FFF2-40B4-BE49-F238E27FC236}">
              <a16:creationId xmlns:a16="http://schemas.microsoft.com/office/drawing/2014/main" xmlns="" id="{BA683A84-7E62-4205-BF81-11E8068C844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73" name="Rectangle 322">
          <a:extLst>
            <a:ext uri="{FF2B5EF4-FFF2-40B4-BE49-F238E27FC236}">
              <a16:creationId xmlns:a16="http://schemas.microsoft.com/office/drawing/2014/main" xmlns="" id="{9FA25B00-5D0A-452E-9B7B-0F4B7A3F6022}"/>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74" name="Rectangle 323">
          <a:extLst>
            <a:ext uri="{FF2B5EF4-FFF2-40B4-BE49-F238E27FC236}">
              <a16:creationId xmlns:a16="http://schemas.microsoft.com/office/drawing/2014/main" xmlns="" id="{F3A7D6DD-E3B1-4966-BBF7-7D7E209DA2B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75" name="Rectangle 324">
          <a:extLst>
            <a:ext uri="{FF2B5EF4-FFF2-40B4-BE49-F238E27FC236}">
              <a16:creationId xmlns:a16="http://schemas.microsoft.com/office/drawing/2014/main" xmlns="" id="{82D1CA4B-E3DF-4481-B663-BB00A5AF80F5}"/>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76" name="Rectangle 325">
          <a:extLst>
            <a:ext uri="{FF2B5EF4-FFF2-40B4-BE49-F238E27FC236}">
              <a16:creationId xmlns:a16="http://schemas.microsoft.com/office/drawing/2014/main" xmlns="" id="{DE288C36-4CC5-465D-A38A-BAB7E1B99FA2}"/>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77" name="Rectangle 326">
          <a:extLst>
            <a:ext uri="{FF2B5EF4-FFF2-40B4-BE49-F238E27FC236}">
              <a16:creationId xmlns:a16="http://schemas.microsoft.com/office/drawing/2014/main" xmlns="" id="{978C9E47-A735-4C71-A3AE-A4154852AD6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78" name="Rectangle 327">
          <a:extLst>
            <a:ext uri="{FF2B5EF4-FFF2-40B4-BE49-F238E27FC236}">
              <a16:creationId xmlns:a16="http://schemas.microsoft.com/office/drawing/2014/main" xmlns="" id="{1886348A-5490-448C-BA57-EF6ADAAFE0B0}"/>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79" name="Rectangle 328">
          <a:extLst>
            <a:ext uri="{FF2B5EF4-FFF2-40B4-BE49-F238E27FC236}">
              <a16:creationId xmlns:a16="http://schemas.microsoft.com/office/drawing/2014/main" xmlns="" id="{7219EABC-C0AF-4653-AD46-F93826C5F32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80" name="Rectangle 329">
          <a:extLst>
            <a:ext uri="{FF2B5EF4-FFF2-40B4-BE49-F238E27FC236}">
              <a16:creationId xmlns:a16="http://schemas.microsoft.com/office/drawing/2014/main" xmlns="" id="{4344BB7D-3BD5-4D45-AF95-198D4D3F866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81" name="Rectangle 330">
          <a:extLst>
            <a:ext uri="{FF2B5EF4-FFF2-40B4-BE49-F238E27FC236}">
              <a16:creationId xmlns:a16="http://schemas.microsoft.com/office/drawing/2014/main" xmlns="" id="{C277EF9C-96AB-445B-A024-331313481EF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82" name="Rectangle 331">
          <a:extLst>
            <a:ext uri="{FF2B5EF4-FFF2-40B4-BE49-F238E27FC236}">
              <a16:creationId xmlns:a16="http://schemas.microsoft.com/office/drawing/2014/main" xmlns="" id="{3C7F81F9-050B-4978-B22C-8AA83082664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83" name="Rectangle 332">
          <a:extLst>
            <a:ext uri="{FF2B5EF4-FFF2-40B4-BE49-F238E27FC236}">
              <a16:creationId xmlns:a16="http://schemas.microsoft.com/office/drawing/2014/main" xmlns="" id="{7A42D540-B0B5-4B03-9FA2-EEAE51B3E1F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84" name="Rectangle 333">
          <a:extLst>
            <a:ext uri="{FF2B5EF4-FFF2-40B4-BE49-F238E27FC236}">
              <a16:creationId xmlns:a16="http://schemas.microsoft.com/office/drawing/2014/main" xmlns="" id="{2D9B26D2-4806-4C0C-9CBF-742A19985BC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85" name="Rectangle 334">
          <a:extLst>
            <a:ext uri="{FF2B5EF4-FFF2-40B4-BE49-F238E27FC236}">
              <a16:creationId xmlns:a16="http://schemas.microsoft.com/office/drawing/2014/main" xmlns="" id="{B11AA3F9-377D-4E4B-B4FF-9CD9F666ABA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86" name="Rectangle 335">
          <a:extLst>
            <a:ext uri="{FF2B5EF4-FFF2-40B4-BE49-F238E27FC236}">
              <a16:creationId xmlns:a16="http://schemas.microsoft.com/office/drawing/2014/main" xmlns="" id="{8AE3FCF1-BD26-4733-9B21-12DED492FAA0}"/>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87" name="Rectangle 336">
          <a:extLst>
            <a:ext uri="{FF2B5EF4-FFF2-40B4-BE49-F238E27FC236}">
              <a16:creationId xmlns:a16="http://schemas.microsoft.com/office/drawing/2014/main" xmlns="" id="{F06D26F5-1EFE-4E5E-9446-92A359DDF382}"/>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88" name="Rectangle 337">
          <a:extLst>
            <a:ext uri="{FF2B5EF4-FFF2-40B4-BE49-F238E27FC236}">
              <a16:creationId xmlns:a16="http://schemas.microsoft.com/office/drawing/2014/main" xmlns="" id="{E9435001-C548-40FC-81C7-CBF1C74F15A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89" name="Rectangle 338">
          <a:extLst>
            <a:ext uri="{FF2B5EF4-FFF2-40B4-BE49-F238E27FC236}">
              <a16:creationId xmlns:a16="http://schemas.microsoft.com/office/drawing/2014/main" xmlns="" id="{E0F3087D-0913-4C17-ABE2-6CBF0B7963F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28575</xdr:colOff>
      <xdr:row>45</xdr:row>
      <xdr:rowOff>0</xdr:rowOff>
    </xdr:from>
    <xdr:ext cx="28854" cy="132665"/>
    <xdr:sp macro="" textlink="">
      <xdr:nvSpPr>
        <xdr:cNvPr id="90" name="Rectangle 339">
          <a:extLst>
            <a:ext uri="{FF2B5EF4-FFF2-40B4-BE49-F238E27FC236}">
              <a16:creationId xmlns:a16="http://schemas.microsoft.com/office/drawing/2014/main" xmlns="" id="{3376459C-822B-4137-9D28-13C5D4C201E1}"/>
            </a:ext>
          </a:extLst>
        </xdr:cNvPr>
        <xdr:cNvSpPr>
          <a:spLocks noChangeArrowheads="1"/>
        </xdr:cNvSpPr>
      </xdr:nvSpPr>
      <xdr:spPr bwMode="auto">
        <a:xfrm>
          <a:off x="714375"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91" name="Rectangle 340">
          <a:extLst>
            <a:ext uri="{FF2B5EF4-FFF2-40B4-BE49-F238E27FC236}">
              <a16:creationId xmlns:a16="http://schemas.microsoft.com/office/drawing/2014/main" xmlns="" id="{0ABB4875-3781-4C3A-9FBE-836462AB739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92" name="Rectangle 341">
          <a:extLst>
            <a:ext uri="{FF2B5EF4-FFF2-40B4-BE49-F238E27FC236}">
              <a16:creationId xmlns:a16="http://schemas.microsoft.com/office/drawing/2014/main" xmlns="" id="{11A913DD-C4F6-405F-AFB5-3450AF414A6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93" name="Rectangle 342">
          <a:extLst>
            <a:ext uri="{FF2B5EF4-FFF2-40B4-BE49-F238E27FC236}">
              <a16:creationId xmlns:a16="http://schemas.microsoft.com/office/drawing/2014/main" xmlns="" id="{F0434645-C7D7-41D8-BA9C-55468ED96DA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94" name="Rectangle 343">
          <a:extLst>
            <a:ext uri="{FF2B5EF4-FFF2-40B4-BE49-F238E27FC236}">
              <a16:creationId xmlns:a16="http://schemas.microsoft.com/office/drawing/2014/main" xmlns="" id="{04286F13-EDD9-4080-B0D9-29A4EE5889D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95" name="Rectangle 344">
          <a:extLst>
            <a:ext uri="{FF2B5EF4-FFF2-40B4-BE49-F238E27FC236}">
              <a16:creationId xmlns:a16="http://schemas.microsoft.com/office/drawing/2014/main" xmlns="" id="{915570A7-645D-4C25-A258-9BB9F7E5511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96" name="Rectangle 345">
          <a:extLst>
            <a:ext uri="{FF2B5EF4-FFF2-40B4-BE49-F238E27FC236}">
              <a16:creationId xmlns:a16="http://schemas.microsoft.com/office/drawing/2014/main" xmlns="" id="{EBD5860C-1840-4A98-A74F-CFF3D02454D1}"/>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28575</xdr:colOff>
      <xdr:row>45</xdr:row>
      <xdr:rowOff>0</xdr:rowOff>
    </xdr:from>
    <xdr:ext cx="28854" cy="132665"/>
    <xdr:sp macro="" textlink="">
      <xdr:nvSpPr>
        <xdr:cNvPr id="97" name="Rectangle 346">
          <a:extLst>
            <a:ext uri="{FF2B5EF4-FFF2-40B4-BE49-F238E27FC236}">
              <a16:creationId xmlns:a16="http://schemas.microsoft.com/office/drawing/2014/main" xmlns="" id="{8446A59D-60D6-4B3A-AF49-EA9D841E18D7}"/>
            </a:ext>
          </a:extLst>
        </xdr:cNvPr>
        <xdr:cNvSpPr>
          <a:spLocks noChangeArrowheads="1"/>
        </xdr:cNvSpPr>
      </xdr:nvSpPr>
      <xdr:spPr bwMode="auto">
        <a:xfrm>
          <a:off x="714375"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98" name="Rectangle 347">
          <a:extLst>
            <a:ext uri="{FF2B5EF4-FFF2-40B4-BE49-F238E27FC236}">
              <a16:creationId xmlns:a16="http://schemas.microsoft.com/office/drawing/2014/main" xmlns="" id="{742C16CA-CA41-499C-80F8-9A1915F75D1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99" name="Rectangle 348">
          <a:extLst>
            <a:ext uri="{FF2B5EF4-FFF2-40B4-BE49-F238E27FC236}">
              <a16:creationId xmlns:a16="http://schemas.microsoft.com/office/drawing/2014/main" xmlns="" id="{139FC229-2A12-454B-A625-F9874F9DA424}"/>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00" name="Rectangle 349">
          <a:extLst>
            <a:ext uri="{FF2B5EF4-FFF2-40B4-BE49-F238E27FC236}">
              <a16:creationId xmlns:a16="http://schemas.microsoft.com/office/drawing/2014/main" xmlns="" id="{66461A10-2BC8-4029-98B9-D9E272922D02}"/>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01" name="Rectangle 350">
          <a:extLst>
            <a:ext uri="{FF2B5EF4-FFF2-40B4-BE49-F238E27FC236}">
              <a16:creationId xmlns:a16="http://schemas.microsoft.com/office/drawing/2014/main" xmlns="" id="{0216676D-C289-4DD3-86C3-401CC8778611}"/>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02" name="Rectangle 351">
          <a:extLst>
            <a:ext uri="{FF2B5EF4-FFF2-40B4-BE49-F238E27FC236}">
              <a16:creationId xmlns:a16="http://schemas.microsoft.com/office/drawing/2014/main" xmlns="" id="{F52F72F7-58F6-492A-9E43-E0DA74B3A1C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03" name="Rectangle 352">
          <a:extLst>
            <a:ext uri="{FF2B5EF4-FFF2-40B4-BE49-F238E27FC236}">
              <a16:creationId xmlns:a16="http://schemas.microsoft.com/office/drawing/2014/main" xmlns="" id="{F7788C8D-902C-4FB6-9BA4-64DE056D5F1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04" name="Rectangle 353">
          <a:extLst>
            <a:ext uri="{FF2B5EF4-FFF2-40B4-BE49-F238E27FC236}">
              <a16:creationId xmlns:a16="http://schemas.microsoft.com/office/drawing/2014/main" xmlns="" id="{B4C0FBF7-D5E4-4526-9E39-16D2E3DEAD1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05" name="Rectangle 354">
          <a:extLst>
            <a:ext uri="{FF2B5EF4-FFF2-40B4-BE49-F238E27FC236}">
              <a16:creationId xmlns:a16="http://schemas.microsoft.com/office/drawing/2014/main" xmlns="" id="{0BEBD3EA-3161-428D-B7C1-6EC2DC7165A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06" name="Rectangle 355">
          <a:extLst>
            <a:ext uri="{FF2B5EF4-FFF2-40B4-BE49-F238E27FC236}">
              <a16:creationId xmlns:a16="http://schemas.microsoft.com/office/drawing/2014/main" xmlns="" id="{AC51E762-E95B-44BC-B866-0E7A17D6AD62}"/>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07" name="Rectangle 356">
          <a:extLst>
            <a:ext uri="{FF2B5EF4-FFF2-40B4-BE49-F238E27FC236}">
              <a16:creationId xmlns:a16="http://schemas.microsoft.com/office/drawing/2014/main" xmlns="" id="{06EEFF1A-7E54-4B9E-84CB-D5D39E1A949E}"/>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08" name="Rectangle 357">
          <a:extLst>
            <a:ext uri="{FF2B5EF4-FFF2-40B4-BE49-F238E27FC236}">
              <a16:creationId xmlns:a16="http://schemas.microsoft.com/office/drawing/2014/main" xmlns="" id="{28872B2B-FEC7-4FEF-9DF3-29CA7321D2D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09" name="Rectangle 358">
          <a:extLst>
            <a:ext uri="{FF2B5EF4-FFF2-40B4-BE49-F238E27FC236}">
              <a16:creationId xmlns:a16="http://schemas.microsoft.com/office/drawing/2014/main" xmlns="" id="{D988DC4F-3A3F-4B3A-8C44-B00F691E51F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10" name="Rectangle 359">
          <a:extLst>
            <a:ext uri="{FF2B5EF4-FFF2-40B4-BE49-F238E27FC236}">
              <a16:creationId xmlns:a16="http://schemas.microsoft.com/office/drawing/2014/main" xmlns="" id="{3433B10F-D2E9-4D4D-9FCE-BA75CE55809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11" name="Rectangle 360">
          <a:extLst>
            <a:ext uri="{FF2B5EF4-FFF2-40B4-BE49-F238E27FC236}">
              <a16:creationId xmlns:a16="http://schemas.microsoft.com/office/drawing/2014/main" xmlns="" id="{9FB45D5D-53E5-4818-9583-8E2C986B17E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12" name="Rectangle 361">
          <a:extLst>
            <a:ext uri="{FF2B5EF4-FFF2-40B4-BE49-F238E27FC236}">
              <a16:creationId xmlns:a16="http://schemas.microsoft.com/office/drawing/2014/main" xmlns="" id="{9BBADA0A-775A-4568-97F9-241CBE709344}"/>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13" name="Rectangle 362">
          <a:extLst>
            <a:ext uri="{FF2B5EF4-FFF2-40B4-BE49-F238E27FC236}">
              <a16:creationId xmlns:a16="http://schemas.microsoft.com/office/drawing/2014/main" xmlns="" id="{5EDAB1F0-5568-4DF2-9452-5C03E059B27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14" name="Rectangle 363">
          <a:extLst>
            <a:ext uri="{FF2B5EF4-FFF2-40B4-BE49-F238E27FC236}">
              <a16:creationId xmlns:a16="http://schemas.microsoft.com/office/drawing/2014/main" xmlns="" id="{2E252BDD-B9EA-446D-9EDD-37A2D1F3F01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15" name="Rectangle 364">
          <a:extLst>
            <a:ext uri="{FF2B5EF4-FFF2-40B4-BE49-F238E27FC236}">
              <a16:creationId xmlns:a16="http://schemas.microsoft.com/office/drawing/2014/main" xmlns="" id="{AEFCD406-AB84-4033-8887-CB68E471A7A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45</xdr:row>
      <xdr:rowOff>0</xdr:rowOff>
    </xdr:from>
    <xdr:ext cx="28854" cy="132665"/>
    <xdr:sp macro="" textlink="">
      <xdr:nvSpPr>
        <xdr:cNvPr id="116" name="Rectangle 365">
          <a:extLst>
            <a:ext uri="{FF2B5EF4-FFF2-40B4-BE49-F238E27FC236}">
              <a16:creationId xmlns:a16="http://schemas.microsoft.com/office/drawing/2014/main" xmlns="" id="{25059596-0540-4734-9D86-407FCCB2FB57}"/>
            </a:ext>
          </a:extLst>
        </xdr:cNvPr>
        <xdr:cNvSpPr>
          <a:spLocks noChangeArrowheads="1"/>
        </xdr:cNvSpPr>
      </xdr:nvSpPr>
      <xdr:spPr bwMode="auto">
        <a:xfrm>
          <a:off x="72390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17" name="Rectangle 366">
          <a:extLst>
            <a:ext uri="{FF2B5EF4-FFF2-40B4-BE49-F238E27FC236}">
              <a16:creationId xmlns:a16="http://schemas.microsoft.com/office/drawing/2014/main" xmlns="" id="{34086237-20E8-4DD2-AC28-4D772934A2F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18" name="Rectangle 367">
          <a:extLst>
            <a:ext uri="{FF2B5EF4-FFF2-40B4-BE49-F238E27FC236}">
              <a16:creationId xmlns:a16="http://schemas.microsoft.com/office/drawing/2014/main" xmlns="" id="{DEA7D347-C913-4AE4-8850-BB0B4ED2D2F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19" name="Rectangle 368">
          <a:extLst>
            <a:ext uri="{FF2B5EF4-FFF2-40B4-BE49-F238E27FC236}">
              <a16:creationId xmlns:a16="http://schemas.microsoft.com/office/drawing/2014/main" xmlns="" id="{FCC61AC8-3006-4498-BEBB-579A5ED4ABD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20" name="Rectangle 369">
          <a:extLst>
            <a:ext uri="{FF2B5EF4-FFF2-40B4-BE49-F238E27FC236}">
              <a16:creationId xmlns:a16="http://schemas.microsoft.com/office/drawing/2014/main" xmlns="" id="{C39C357F-FDBB-4734-A6D5-FF7C620E63F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21" name="Rectangle 370">
          <a:extLst>
            <a:ext uri="{FF2B5EF4-FFF2-40B4-BE49-F238E27FC236}">
              <a16:creationId xmlns:a16="http://schemas.microsoft.com/office/drawing/2014/main" xmlns="" id="{79A70F2F-8160-4EA6-891F-064A61775D5B}"/>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22" name="Rectangle 371">
          <a:extLst>
            <a:ext uri="{FF2B5EF4-FFF2-40B4-BE49-F238E27FC236}">
              <a16:creationId xmlns:a16="http://schemas.microsoft.com/office/drawing/2014/main" xmlns="" id="{29B119B3-142D-438A-8D84-0FCA805E67C2}"/>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23" name="Rectangle 372">
          <a:extLst>
            <a:ext uri="{FF2B5EF4-FFF2-40B4-BE49-F238E27FC236}">
              <a16:creationId xmlns:a16="http://schemas.microsoft.com/office/drawing/2014/main" xmlns="" id="{26E215DA-17C4-4B51-8809-714402ECBDB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24" name="Rectangle 373">
          <a:extLst>
            <a:ext uri="{FF2B5EF4-FFF2-40B4-BE49-F238E27FC236}">
              <a16:creationId xmlns:a16="http://schemas.microsoft.com/office/drawing/2014/main" xmlns="" id="{0E88E5FE-7AF6-48FD-8923-6DE6377A22A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25" name="Rectangle 374">
          <a:extLst>
            <a:ext uri="{FF2B5EF4-FFF2-40B4-BE49-F238E27FC236}">
              <a16:creationId xmlns:a16="http://schemas.microsoft.com/office/drawing/2014/main" xmlns="" id="{FCECD0F1-F0B1-485C-8EF8-393EAB32697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26" name="Rectangle 375">
          <a:extLst>
            <a:ext uri="{FF2B5EF4-FFF2-40B4-BE49-F238E27FC236}">
              <a16:creationId xmlns:a16="http://schemas.microsoft.com/office/drawing/2014/main" xmlns="" id="{D68465E5-E9A2-4040-8D2E-0B05842F2DB4}"/>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27" name="Rectangle 376">
          <a:extLst>
            <a:ext uri="{FF2B5EF4-FFF2-40B4-BE49-F238E27FC236}">
              <a16:creationId xmlns:a16="http://schemas.microsoft.com/office/drawing/2014/main" xmlns="" id="{4FCEE037-4765-44E0-9A98-7D0F1C536FBE}"/>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28" name="Rectangle 377">
          <a:extLst>
            <a:ext uri="{FF2B5EF4-FFF2-40B4-BE49-F238E27FC236}">
              <a16:creationId xmlns:a16="http://schemas.microsoft.com/office/drawing/2014/main" xmlns="" id="{CD93B851-8AAE-44C5-9FED-40069F5C1C74}"/>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28575</xdr:colOff>
      <xdr:row>45</xdr:row>
      <xdr:rowOff>0</xdr:rowOff>
    </xdr:from>
    <xdr:ext cx="28854" cy="132665"/>
    <xdr:sp macro="" textlink="">
      <xdr:nvSpPr>
        <xdr:cNvPr id="129" name="Rectangle 378">
          <a:extLst>
            <a:ext uri="{FF2B5EF4-FFF2-40B4-BE49-F238E27FC236}">
              <a16:creationId xmlns:a16="http://schemas.microsoft.com/office/drawing/2014/main" xmlns="" id="{A40CA543-1FF3-49EB-9FB0-882BF4464F80}"/>
            </a:ext>
          </a:extLst>
        </xdr:cNvPr>
        <xdr:cNvSpPr>
          <a:spLocks noChangeArrowheads="1"/>
        </xdr:cNvSpPr>
      </xdr:nvSpPr>
      <xdr:spPr bwMode="auto">
        <a:xfrm>
          <a:off x="714375"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30" name="Rectangle 379">
          <a:extLst>
            <a:ext uri="{FF2B5EF4-FFF2-40B4-BE49-F238E27FC236}">
              <a16:creationId xmlns:a16="http://schemas.microsoft.com/office/drawing/2014/main" xmlns="" id="{40B1EDBE-A298-4B71-8101-B93C54F13CB4}"/>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31" name="Rectangle 380">
          <a:extLst>
            <a:ext uri="{FF2B5EF4-FFF2-40B4-BE49-F238E27FC236}">
              <a16:creationId xmlns:a16="http://schemas.microsoft.com/office/drawing/2014/main" xmlns="" id="{041346AA-7D68-47A4-B387-257D818D366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32" name="Rectangle 381">
          <a:extLst>
            <a:ext uri="{FF2B5EF4-FFF2-40B4-BE49-F238E27FC236}">
              <a16:creationId xmlns:a16="http://schemas.microsoft.com/office/drawing/2014/main" xmlns="" id="{B149D228-CA6C-402E-A0A5-96B11F41BF2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33" name="Rectangle 382">
          <a:extLst>
            <a:ext uri="{FF2B5EF4-FFF2-40B4-BE49-F238E27FC236}">
              <a16:creationId xmlns:a16="http://schemas.microsoft.com/office/drawing/2014/main" xmlns="" id="{BF8D9A71-68AD-400F-BD0E-1E6369EB2F3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34" name="Rectangle 383">
          <a:extLst>
            <a:ext uri="{FF2B5EF4-FFF2-40B4-BE49-F238E27FC236}">
              <a16:creationId xmlns:a16="http://schemas.microsoft.com/office/drawing/2014/main" xmlns="" id="{F629AE1C-E267-47E4-82B0-E5D4D019B21B}"/>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35" name="Rectangle 384">
          <a:extLst>
            <a:ext uri="{FF2B5EF4-FFF2-40B4-BE49-F238E27FC236}">
              <a16:creationId xmlns:a16="http://schemas.microsoft.com/office/drawing/2014/main" xmlns="" id="{91574F4B-2705-4941-8417-50D424FBC5A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36" name="Rectangle 385">
          <a:extLst>
            <a:ext uri="{FF2B5EF4-FFF2-40B4-BE49-F238E27FC236}">
              <a16:creationId xmlns:a16="http://schemas.microsoft.com/office/drawing/2014/main" xmlns="" id="{B472B709-888E-4D29-8A47-F9FD2E0B28B5}"/>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37" name="Rectangle 386">
          <a:extLst>
            <a:ext uri="{FF2B5EF4-FFF2-40B4-BE49-F238E27FC236}">
              <a16:creationId xmlns:a16="http://schemas.microsoft.com/office/drawing/2014/main" xmlns="" id="{C5F5681C-1859-48E8-834F-ACA50B14BDD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38" name="Rectangle 387">
          <a:extLst>
            <a:ext uri="{FF2B5EF4-FFF2-40B4-BE49-F238E27FC236}">
              <a16:creationId xmlns:a16="http://schemas.microsoft.com/office/drawing/2014/main" xmlns="" id="{4AAC9BF1-01B3-4745-815F-2403034BB68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39" name="Rectangle 388">
          <a:extLst>
            <a:ext uri="{FF2B5EF4-FFF2-40B4-BE49-F238E27FC236}">
              <a16:creationId xmlns:a16="http://schemas.microsoft.com/office/drawing/2014/main" xmlns="" id="{4D3F4292-E5E7-41F9-BC55-06462C03A45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40" name="Rectangle 389">
          <a:extLst>
            <a:ext uri="{FF2B5EF4-FFF2-40B4-BE49-F238E27FC236}">
              <a16:creationId xmlns:a16="http://schemas.microsoft.com/office/drawing/2014/main" xmlns="" id="{E5A7714B-40AC-416F-9F3F-9078EBE0BC5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41" name="Rectangle 390">
          <a:extLst>
            <a:ext uri="{FF2B5EF4-FFF2-40B4-BE49-F238E27FC236}">
              <a16:creationId xmlns:a16="http://schemas.microsoft.com/office/drawing/2014/main" xmlns="" id="{CCB12BBB-6910-4BBB-B999-7C0553AF2E80}"/>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42" name="Rectangle 391">
          <a:extLst>
            <a:ext uri="{FF2B5EF4-FFF2-40B4-BE49-F238E27FC236}">
              <a16:creationId xmlns:a16="http://schemas.microsoft.com/office/drawing/2014/main" xmlns="" id="{BDFCECC4-7BAE-40F5-B0C5-B362348D558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43" name="Rectangle 392">
          <a:extLst>
            <a:ext uri="{FF2B5EF4-FFF2-40B4-BE49-F238E27FC236}">
              <a16:creationId xmlns:a16="http://schemas.microsoft.com/office/drawing/2014/main" xmlns="" id="{273589C6-27E3-444E-9848-3C9581E55A95}"/>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44" name="Rectangle 393">
          <a:extLst>
            <a:ext uri="{FF2B5EF4-FFF2-40B4-BE49-F238E27FC236}">
              <a16:creationId xmlns:a16="http://schemas.microsoft.com/office/drawing/2014/main" xmlns="" id="{C85F6072-7E97-41E7-BFE6-19EF1789D0F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45" name="Rectangle 394">
          <a:extLst>
            <a:ext uri="{FF2B5EF4-FFF2-40B4-BE49-F238E27FC236}">
              <a16:creationId xmlns:a16="http://schemas.microsoft.com/office/drawing/2014/main" xmlns="" id="{AF34E672-10BF-43CA-A122-600B6FD7274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46" name="Rectangle 395">
          <a:extLst>
            <a:ext uri="{FF2B5EF4-FFF2-40B4-BE49-F238E27FC236}">
              <a16:creationId xmlns:a16="http://schemas.microsoft.com/office/drawing/2014/main" xmlns="" id="{F2A40B52-1BF6-4C1C-BE18-2D00A775B64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47" name="Rectangle 396">
          <a:extLst>
            <a:ext uri="{FF2B5EF4-FFF2-40B4-BE49-F238E27FC236}">
              <a16:creationId xmlns:a16="http://schemas.microsoft.com/office/drawing/2014/main" xmlns="" id="{32AD1A50-A5B1-4C51-B318-90018348C4BB}"/>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28575</xdr:colOff>
      <xdr:row>45</xdr:row>
      <xdr:rowOff>0</xdr:rowOff>
    </xdr:from>
    <xdr:ext cx="28854" cy="132665"/>
    <xdr:sp macro="" textlink="">
      <xdr:nvSpPr>
        <xdr:cNvPr id="148" name="Rectangle 397">
          <a:extLst>
            <a:ext uri="{FF2B5EF4-FFF2-40B4-BE49-F238E27FC236}">
              <a16:creationId xmlns:a16="http://schemas.microsoft.com/office/drawing/2014/main" xmlns="" id="{2885210A-297C-488E-9B5F-FD1B64C5478C}"/>
            </a:ext>
          </a:extLst>
        </xdr:cNvPr>
        <xdr:cNvSpPr>
          <a:spLocks noChangeArrowheads="1"/>
        </xdr:cNvSpPr>
      </xdr:nvSpPr>
      <xdr:spPr bwMode="auto">
        <a:xfrm>
          <a:off x="714375"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49" name="Rectangle 398">
          <a:extLst>
            <a:ext uri="{FF2B5EF4-FFF2-40B4-BE49-F238E27FC236}">
              <a16:creationId xmlns:a16="http://schemas.microsoft.com/office/drawing/2014/main" xmlns="" id="{BB4DAED1-C822-4CEE-842E-6C7B8C5422F2}"/>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50" name="Rectangle 399">
          <a:extLst>
            <a:ext uri="{FF2B5EF4-FFF2-40B4-BE49-F238E27FC236}">
              <a16:creationId xmlns:a16="http://schemas.microsoft.com/office/drawing/2014/main" xmlns="" id="{C3F589D9-EC4D-4035-8F39-F1D18854F0C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51" name="Rectangle 400">
          <a:extLst>
            <a:ext uri="{FF2B5EF4-FFF2-40B4-BE49-F238E27FC236}">
              <a16:creationId xmlns:a16="http://schemas.microsoft.com/office/drawing/2014/main" xmlns="" id="{794BAD1A-D4BB-4DCD-8978-49523B91382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52" name="Rectangle 401">
          <a:extLst>
            <a:ext uri="{FF2B5EF4-FFF2-40B4-BE49-F238E27FC236}">
              <a16:creationId xmlns:a16="http://schemas.microsoft.com/office/drawing/2014/main" xmlns="" id="{3D4532AB-51A6-4767-80E1-6370422DFB9E}"/>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53" name="Rectangle 402">
          <a:extLst>
            <a:ext uri="{FF2B5EF4-FFF2-40B4-BE49-F238E27FC236}">
              <a16:creationId xmlns:a16="http://schemas.microsoft.com/office/drawing/2014/main" xmlns="" id="{C0CCD613-EDFE-4ACB-9C20-6493B8601C0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54" name="Rectangle 403">
          <a:extLst>
            <a:ext uri="{FF2B5EF4-FFF2-40B4-BE49-F238E27FC236}">
              <a16:creationId xmlns:a16="http://schemas.microsoft.com/office/drawing/2014/main" xmlns="" id="{95EB8044-996D-44F0-9DDD-E64D057F161B}"/>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55" name="Rectangle 404">
          <a:extLst>
            <a:ext uri="{FF2B5EF4-FFF2-40B4-BE49-F238E27FC236}">
              <a16:creationId xmlns:a16="http://schemas.microsoft.com/office/drawing/2014/main" xmlns="" id="{1584DAB3-7A4F-4551-AC17-AEE8A4B2A48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56" name="Rectangle 405">
          <a:extLst>
            <a:ext uri="{FF2B5EF4-FFF2-40B4-BE49-F238E27FC236}">
              <a16:creationId xmlns:a16="http://schemas.microsoft.com/office/drawing/2014/main" xmlns="" id="{8711A4D8-C136-42BE-98E0-B33ECC0EAB6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57" name="Rectangle 406">
          <a:extLst>
            <a:ext uri="{FF2B5EF4-FFF2-40B4-BE49-F238E27FC236}">
              <a16:creationId xmlns:a16="http://schemas.microsoft.com/office/drawing/2014/main" xmlns="" id="{0A684508-0C09-4AEB-BD66-C48044C8262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58" name="Rectangle 407">
          <a:extLst>
            <a:ext uri="{FF2B5EF4-FFF2-40B4-BE49-F238E27FC236}">
              <a16:creationId xmlns:a16="http://schemas.microsoft.com/office/drawing/2014/main" xmlns="" id="{E3715E1A-49E6-40BF-A2FD-058A09C9321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59" name="Rectangle 408">
          <a:extLst>
            <a:ext uri="{FF2B5EF4-FFF2-40B4-BE49-F238E27FC236}">
              <a16:creationId xmlns:a16="http://schemas.microsoft.com/office/drawing/2014/main" xmlns="" id="{E83CFDC7-10B1-4671-BEC1-831AFA3240F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60" name="Rectangle 409">
          <a:extLst>
            <a:ext uri="{FF2B5EF4-FFF2-40B4-BE49-F238E27FC236}">
              <a16:creationId xmlns:a16="http://schemas.microsoft.com/office/drawing/2014/main" xmlns="" id="{13359272-6E80-4045-A031-D7545F1FD26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61" name="Rectangle 410">
          <a:extLst>
            <a:ext uri="{FF2B5EF4-FFF2-40B4-BE49-F238E27FC236}">
              <a16:creationId xmlns:a16="http://schemas.microsoft.com/office/drawing/2014/main" xmlns="" id="{EB6F64E3-D994-49C8-B711-695D2B4C973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62" name="Rectangle 411">
          <a:extLst>
            <a:ext uri="{FF2B5EF4-FFF2-40B4-BE49-F238E27FC236}">
              <a16:creationId xmlns:a16="http://schemas.microsoft.com/office/drawing/2014/main" xmlns="" id="{69F345BE-1B81-485E-87F4-75FAC8D5176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63" name="Rectangle 412">
          <a:extLst>
            <a:ext uri="{FF2B5EF4-FFF2-40B4-BE49-F238E27FC236}">
              <a16:creationId xmlns:a16="http://schemas.microsoft.com/office/drawing/2014/main" xmlns="" id="{8AD65716-6312-4F38-ABC5-49598E65FB7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64" name="Rectangle 413">
          <a:extLst>
            <a:ext uri="{FF2B5EF4-FFF2-40B4-BE49-F238E27FC236}">
              <a16:creationId xmlns:a16="http://schemas.microsoft.com/office/drawing/2014/main" xmlns="" id="{4AA079F3-5969-440B-A645-7D62D20FB222}"/>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65" name="Rectangle 414">
          <a:extLst>
            <a:ext uri="{FF2B5EF4-FFF2-40B4-BE49-F238E27FC236}">
              <a16:creationId xmlns:a16="http://schemas.microsoft.com/office/drawing/2014/main" xmlns="" id="{AD9D0EBE-670C-4250-899B-6D70056DD7EE}"/>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66" name="Rectangle 415">
          <a:extLst>
            <a:ext uri="{FF2B5EF4-FFF2-40B4-BE49-F238E27FC236}">
              <a16:creationId xmlns:a16="http://schemas.microsoft.com/office/drawing/2014/main" xmlns="" id="{410473CD-6488-4DE1-9C6A-D527C9B0BD45}"/>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67" name="Rectangle 416">
          <a:extLst>
            <a:ext uri="{FF2B5EF4-FFF2-40B4-BE49-F238E27FC236}">
              <a16:creationId xmlns:a16="http://schemas.microsoft.com/office/drawing/2014/main" xmlns="" id="{EECA97D2-1FA0-4A20-836F-9ADC0EF8AB3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68" name="Rectangle 417">
          <a:extLst>
            <a:ext uri="{FF2B5EF4-FFF2-40B4-BE49-F238E27FC236}">
              <a16:creationId xmlns:a16="http://schemas.microsoft.com/office/drawing/2014/main" xmlns="" id="{7EF81856-5F20-4281-9A2E-8D12013C7B6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69" name="Rectangle 418">
          <a:extLst>
            <a:ext uri="{FF2B5EF4-FFF2-40B4-BE49-F238E27FC236}">
              <a16:creationId xmlns:a16="http://schemas.microsoft.com/office/drawing/2014/main" xmlns="" id="{75A020CB-0E18-492B-935B-759B102CF43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70" name="Rectangle 419">
          <a:extLst>
            <a:ext uri="{FF2B5EF4-FFF2-40B4-BE49-F238E27FC236}">
              <a16:creationId xmlns:a16="http://schemas.microsoft.com/office/drawing/2014/main" xmlns="" id="{09D83429-29B0-4B8F-AA63-00A49479FE61}"/>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71" name="Rectangle 420">
          <a:extLst>
            <a:ext uri="{FF2B5EF4-FFF2-40B4-BE49-F238E27FC236}">
              <a16:creationId xmlns:a16="http://schemas.microsoft.com/office/drawing/2014/main" xmlns="" id="{2425C7B5-82B2-4C41-97A8-57231E00057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72" name="Rectangle 421">
          <a:extLst>
            <a:ext uri="{FF2B5EF4-FFF2-40B4-BE49-F238E27FC236}">
              <a16:creationId xmlns:a16="http://schemas.microsoft.com/office/drawing/2014/main" xmlns="" id="{945FE563-4FA9-4AC1-9AEB-3B022746BAE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28575</xdr:colOff>
      <xdr:row>45</xdr:row>
      <xdr:rowOff>0</xdr:rowOff>
    </xdr:from>
    <xdr:ext cx="28854" cy="132665"/>
    <xdr:sp macro="" textlink="">
      <xdr:nvSpPr>
        <xdr:cNvPr id="173" name="Rectangle 422">
          <a:extLst>
            <a:ext uri="{FF2B5EF4-FFF2-40B4-BE49-F238E27FC236}">
              <a16:creationId xmlns:a16="http://schemas.microsoft.com/office/drawing/2014/main" xmlns="" id="{9E6F9B01-225F-460A-BB4D-1151BB3D0C7E}"/>
            </a:ext>
          </a:extLst>
        </xdr:cNvPr>
        <xdr:cNvSpPr>
          <a:spLocks noChangeArrowheads="1"/>
        </xdr:cNvSpPr>
      </xdr:nvSpPr>
      <xdr:spPr bwMode="auto">
        <a:xfrm>
          <a:off x="714375"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74" name="Rectangle 423">
          <a:extLst>
            <a:ext uri="{FF2B5EF4-FFF2-40B4-BE49-F238E27FC236}">
              <a16:creationId xmlns:a16="http://schemas.microsoft.com/office/drawing/2014/main" xmlns="" id="{C0889D97-E759-4B67-9F64-653F4877014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75" name="Rectangle 424">
          <a:extLst>
            <a:ext uri="{FF2B5EF4-FFF2-40B4-BE49-F238E27FC236}">
              <a16:creationId xmlns:a16="http://schemas.microsoft.com/office/drawing/2014/main" xmlns="" id="{E3CFBCED-5682-4506-B021-AD9749257BD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76" name="Rectangle 425">
          <a:extLst>
            <a:ext uri="{FF2B5EF4-FFF2-40B4-BE49-F238E27FC236}">
              <a16:creationId xmlns:a16="http://schemas.microsoft.com/office/drawing/2014/main" xmlns="" id="{92B5977A-D39C-4186-93AE-9E5AEB3D2944}"/>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77" name="Rectangle 426">
          <a:extLst>
            <a:ext uri="{FF2B5EF4-FFF2-40B4-BE49-F238E27FC236}">
              <a16:creationId xmlns:a16="http://schemas.microsoft.com/office/drawing/2014/main" xmlns="" id="{57BADA11-0C08-45FA-B469-F8C2260D98BB}"/>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78" name="Rectangle 427">
          <a:extLst>
            <a:ext uri="{FF2B5EF4-FFF2-40B4-BE49-F238E27FC236}">
              <a16:creationId xmlns:a16="http://schemas.microsoft.com/office/drawing/2014/main" xmlns="" id="{E6FEF7D9-0ECD-4489-AB9C-CBA5B2A6B47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79" name="Rectangle 428">
          <a:extLst>
            <a:ext uri="{FF2B5EF4-FFF2-40B4-BE49-F238E27FC236}">
              <a16:creationId xmlns:a16="http://schemas.microsoft.com/office/drawing/2014/main" xmlns="" id="{2C32FC10-9678-4B6F-B100-E7E5741F72A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80" name="Rectangle 429">
          <a:extLst>
            <a:ext uri="{FF2B5EF4-FFF2-40B4-BE49-F238E27FC236}">
              <a16:creationId xmlns:a16="http://schemas.microsoft.com/office/drawing/2014/main" xmlns="" id="{BA1162A2-A82E-4DCD-B942-02F8BA2E263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81" name="Rectangle 430">
          <a:extLst>
            <a:ext uri="{FF2B5EF4-FFF2-40B4-BE49-F238E27FC236}">
              <a16:creationId xmlns:a16="http://schemas.microsoft.com/office/drawing/2014/main" xmlns="" id="{B5B7D955-DF6D-4E92-BA5C-EBE250FF4044}"/>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82" name="Rectangle 431">
          <a:extLst>
            <a:ext uri="{FF2B5EF4-FFF2-40B4-BE49-F238E27FC236}">
              <a16:creationId xmlns:a16="http://schemas.microsoft.com/office/drawing/2014/main" xmlns="" id="{8002CFB2-F37D-48AA-B76D-966EB9C00AD2}"/>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83" name="Rectangle 432">
          <a:extLst>
            <a:ext uri="{FF2B5EF4-FFF2-40B4-BE49-F238E27FC236}">
              <a16:creationId xmlns:a16="http://schemas.microsoft.com/office/drawing/2014/main" xmlns="" id="{2C9E0E6E-62A2-4131-A54E-64DB51A26555}"/>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84" name="Rectangle 433">
          <a:extLst>
            <a:ext uri="{FF2B5EF4-FFF2-40B4-BE49-F238E27FC236}">
              <a16:creationId xmlns:a16="http://schemas.microsoft.com/office/drawing/2014/main" xmlns="" id="{B646D409-3946-4B74-95E8-B3C69C6E750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85" name="Rectangle 434">
          <a:extLst>
            <a:ext uri="{FF2B5EF4-FFF2-40B4-BE49-F238E27FC236}">
              <a16:creationId xmlns:a16="http://schemas.microsoft.com/office/drawing/2014/main" xmlns="" id="{3290E55C-9FF6-4A35-8DCF-B720A49E1525}"/>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86" name="Rectangle 435">
          <a:extLst>
            <a:ext uri="{FF2B5EF4-FFF2-40B4-BE49-F238E27FC236}">
              <a16:creationId xmlns:a16="http://schemas.microsoft.com/office/drawing/2014/main" xmlns="" id="{9B628C01-75BD-4293-897A-A42BC08DD9C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87" name="Rectangle 436">
          <a:extLst>
            <a:ext uri="{FF2B5EF4-FFF2-40B4-BE49-F238E27FC236}">
              <a16:creationId xmlns:a16="http://schemas.microsoft.com/office/drawing/2014/main" xmlns="" id="{047B753B-1F1D-4588-B544-AD0680146130}"/>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88" name="Rectangle 437">
          <a:extLst>
            <a:ext uri="{FF2B5EF4-FFF2-40B4-BE49-F238E27FC236}">
              <a16:creationId xmlns:a16="http://schemas.microsoft.com/office/drawing/2014/main" xmlns="" id="{265A9835-5286-42C7-8E58-408CBD0B8AC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89" name="Rectangle 438">
          <a:extLst>
            <a:ext uri="{FF2B5EF4-FFF2-40B4-BE49-F238E27FC236}">
              <a16:creationId xmlns:a16="http://schemas.microsoft.com/office/drawing/2014/main" xmlns="" id="{B8CCE2CD-DB26-4411-9A78-A52DE2040781}"/>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90" name="Rectangle 439">
          <a:extLst>
            <a:ext uri="{FF2B5EF4-FFF2-40B4-BE49-F238E27FC236}">
              <a16:creationId xmlns:a16="http://schemas.microsoft.com/office/drawing/2014/main" xmlns="" id="{92897C12-A354-4B6A-9966-9DDB256BD79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91" name="Rectangle 440">
          <a:extLst>
            <a:ext uri="{FF2B5EF4-FFF2-40B4-BE49-F238E27FC236}">
              <a16:creationId xmlns:a16="http://schemas.microsoft.com/office/drawing/2014/main" xmlns="" id="{E7D916A5-6F9E-41AA-A900-45B66AA486A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92" name="Rectangle 441">
          <a:extLst>
            <a:ext uri="{FF2B5EF4-FFF2-40B4-BE49-F238E27FC236}">
              <a16:creationId xmlns:a16="http://schemas.microsoft.com/office/drawing/2014/main" xmlns="" id="{68272534-5958-4F4C-B201-DE420FFF9C9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93" name="Rectangle 442">
          <a:extLst>
            <a:ext uri="{FF2B5EF4-FFF2-40B4-BE49-F238E27FC236}">
              <a16:creationId xmlns:a16="http://schemas.microsoft.com/office/drawing/2014/main" xmlns="" id="{8F477511-01A9-4DF8-AFFC-5EAA67571E91}"/>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94" name="Rectangle 443">
          <a:extLst>
            <a:ext uri="{FF2B5EF4-FFF2-40B4-BE49-F238E27FC236}">
              <a16:creationId xmlns:a16="http://schemas.microsoft.com/office/drawing/2014/main" xmlns="" id="{10894D06-3636-4BBA-A1DB-054E05E1667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95" name="Rectangle 444">
          <a:extLst>
            <a:ext uri="{FF2B5EF4-FFF2-40B4-BE49-F238E27FC236}">
              <a16:creationId xmlns:a16="http://schemas.microsoft.com/office/drawing/2014/main" xmlns="" id="{3345F29E-FC71-4F6C-AF89-553B4B227E9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96" name="Rectangle 445">
          <a:extLst>
            <a:ext uri="{FF2B5EF4-FFF2-40B4-BE49-F238E27FC236}">
              <a16:creationId xmlns:a16="http://schemas.microsoft.com/office/drawing/2014/main" xmlns="" id="{FFAB6393-36F9-492D-9EF0-995EDD610C7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97" name="Rectangle 446">
          <a:extLst>
            <a:ext uri="{FF2B5EF4-FFF2-40B4-BE49-F238E27FC236}">
              <a16:creationId xmlns:a16="http://schemas.microsoft.com/office/drawing/2014/main" xmlns="" id="{38357525-ACFF-4F99-B2E8-A9ED31ECAD5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98" name="Rectangle 447">
          <a:extLst>
            <a:ext uri="{FF2B5EF4-FFF2-40B4-BE49-F238E27FC236}">
              <a16:creationId xmlns:a16="http://schemas.microsoft.com/office/drawing/2014/main" xmlns="" id="{03B733F4-9169-4F21-90E4-C93E5316C9E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199" name="Rectangle 448">
          <a:extLst>
            <a:ext uri="{FF2B5EF4-FFF2-40B4-BE49-F238E27FC236}">
              <a16:creationId xmlns:a16="http://schemas.microsoft.com/office/drawing/2014/main" xmlns="" id="{737226F9-BF71-4B6A-A208-AF3B1CF20C8E}"/>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00" name="Rectangle 449">
          <a:extLst>
            <a:ext uri="{FF2B5EF4-FFF2-40B4-BE49-F238E27FC236}">
              <a16:creationId xmlns:a16="http://schemas.microsoft.com/office/drawing/2014/main" xmlns="" id="{1A1BBB45-CE70-4F15-A4A1-FD2390CD442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01" name="Rectangle 450">
          <a:extLst>
            <a:ext uri="{FF2B5EF4-FFF2-40B4-BE49-F238E27FC236}">
              <a16:creationId xmlns:a16="http://schemas.microsoft.com/office/drawing/2014/main" xmlns="" id="{45C941F5-1B18-4014-9027-A27533176CD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02" name="Rectangle 451">
          <a:extLst>
            <a:ext uri="{FF2B5EF4-FFF2-40B4-BE49-F238E27FC236}">
              <a16:creationId xmlns:a16="http://schemas.microsoft.com/office/drawing/2014/main" xmlns="" id="{3F41ADAF-8243-4E39-89D7-657867400CCB}"/>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03" name="Rectangle 452">
          <a:extLst>
            <a:ext uri="{FF2B5EF4-FFF2-40B4-BE49-F238E27FC236}">
              <a16:creationId xmlns:a16="http://schemas.microsoft.com/office/drawing/2014/main" xmlns="" id="{8DF7D7CA-4EA1-4B0A-81EB-21633382464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45</xdr:row>
      <xdr:rowOff>0</xdr:rowOff>
    </xdr:from>
    <xdr:ext cx="28854" cy="132665"/>
    <xdr:sp macro="" textlink="">
      <xdr:nvSpPr>
        <xdr:cNvPr id="204" name="Rectangle 453">
          <a:extLst>
            <a:ext uri="{FF2B5EF4-FFF2-40B4-BE49-F238E27FC236}">
              <a16:creationId xmlns:a16="http://schemas.microsoft.com/office/drawing/2014/main" xmlns="" id="{13BA3FB5-E331-4ACC-B34C-49A0A3FD007C}"/>
            </a:ext>
          </a:extLst>
        </xdr:cNvPr>
        <xdr:cNvSpPr>
          <a:spLocks noChangeArrowheads="1"/>
        </xdr:cNvSpPr>
      </xdr:nvSpPr>
      <xdr:spPr bwMode="auto">
        <a:xfrm>
          <a:off x="72390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05" name="Rectangle 454">
          <a:extLst>
            <a:ext uri="{FF2B5EF4-FFF2-40B4-BE49-F238E27FC236}">
              <a16:creationId xmlns:a16="http://schemas.microsoft.com/office/drawing/2014/main" xmlns="" id="{D34C2BEF-159D-4670-8916-511C6C816334}"/>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06" name="Rectangle 455">
          <a:extLst>
            <a:ext uri="{FF2B5EF4-FFF2-40B4-BE49-F238E27FC236}">
              <a16:creationId xmlns:a16="http://schemas.microsoft.com/office/drawing/2014/main" xmlns="" id="{C61F6774-BC46-494E-AFEC-64C479A229A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07" name="Rectangle 456">
          <a:extLst>
            <a:ext uri="{FF2B5EF4-FFF2-40B4-BE49-F238E27FC236}">
              <a16:creationId xmlns:a16="http://schemas.microsoft.com/office/drawing/2014/main" xmlns="" id="{C786BC95-A687-44B5-BA09-241E9B138A8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08" name="Rectangle 457">
          <a:extLst>
            <a:ext uri="{FF2B5EF4-FFF2-40B4-BE49-F238E27FC236}">
              <a16:creationId xmlns:a16="http://schemas.microsoft.com/office/drawing/2014/main" xmlns="" id="{86A45C51-D2B1-460F-B88D-74F8C38EE20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09" name="Rectangle 458">
          <a:extLst>
            <a:ext uri="{FF2B5EF4-FFF2-40B4-BE49-F238E27FC236}">
              <a16:creationId xmlns:a16="http://schemas.microsoft.com/office/drawing/2014/main" xmlns="" id="{6B3E0C6D-CA75-4B18-AB14-E033DE578B5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10" name="Rectangle 459">
          <a:extLst>
            <a:ext uri="{FF2B5EF4-FFF2-40B4-BE49-F238E27FC236}">
              <a16:creationId xmlns:a16="http://schemas.microsoft.com/office/drawing/2014/main" xmlns="" id="{20325A24-D1DB-45F8-856E-E103F7B962F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11" name="Rectangle 460">
          <a:extLst>
            <a:ext uri="{FF2B5EF4-FFF2-40B4-BE49-F238E27FC236}">
              <a16:creationId xmlns:a16="http://schemas.microsoft.com/office/drawing/2014/main" xmlns="" id="{E16C60C1-64DC-42E6-B397-0FA894FF3172}"/>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12" name="Rectangle 461">
          <a:extLst>
            <a:ext uri="{FF2B5EF4-FFF2-40B4-BE49-F238E27FC236}">
              <a16:creationId xmlns:a16="http://schemas.microsoft.com/office/drawing/2014/main" xmlns="" id="{ACF9F345-7E7D-42DF-9DF0-1AE6AA481EF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13" name="Rectangle 462">
          <a:extLst>
            <a:ext uri="{FF2B5EF4-FFF2-40B4-BE49-F238E27FC236}">
              <a16:creationId xmlns:a16="http://schemas.microsoft.com/office/drawing/2014/main" xmlns="" id="{6B6A6CB0-443A-4299-B9D7-EA80F21A625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14" name="Rectangle 463">
          <a:extLst>
            <a:ext uri="{FF2B5EF4-FFF2-40B4-BE49-F238E27FC236}">
              <a16:creationId xmlns:a16="http://schemas.microsoft.com/office/drawing/2014/main" xmlns="" id="{39642ABE-B143-49B0-99A3-BC604096600B}"/>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15" name="Rectangle 464">
          <a:extLst>
            <a:ext uri="{FF2B5EF4-FFF2-40B4-BE49-F238E27FC236}">
              <a16:creationId xmlns:a16="http://schemas.microsoft.com/office/drawing/2014/main" xmlns="" id="{8EED7066-3EFC-4C6E-AA39-3CD9BB80563E}"/>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16" name="Rectangle 465">
          <a:extLst>
            <a:ext uri="{FF2B5EF4-FFF2-40B4-BE49-F238E27FC236}">
              <a16:creationId xmlns:a16="http://schemas.microsoft.com/office/drawing/2014/main" xmlns="" id="{A0928360-D732-44FD-B706-4FF14BE5DA8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28575</xdr:colOff>
      <xdr:row>45</xdr:row>
      <xdr:rowOff>0</xdr:rowOff>
    </xdr:from>
    <xdr:ext cx="28854" cy="132665"/>
    <xdr:sp macro="" textlink="">
      <xdr:nvSpPr>
        <xdr:cNvPr id="217" name="Rectangle 466">
          <a:extLst>
            <a:ext uri="{FF2B5EF4-FFF2-40B4-BE49-F238E27FC236}">
              <a16:creationId xmlns:a16="http://schemas.microsoft.com/office/drawing/2014/main" xmlns="" id="{601643BD-6893-4E83-A122-08A66C911F2B}"/>
            </a:ext>
          </a:extLst>
        </xdr:cNvPr>
        <xdr:cNvSpPr>
          <a:spLocks noChangeArrowheads="1"/>
        </xdr:cNvSpPr>
      </xdr:nvSpPr>
      <xdr:spPr bwMode="auto">
        <a:xfrm>
          <a:off x="714375"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18" name="Rectangle 467">
          <a:extLst>
            <a:ext uri="{FF2B5EF4-FFF2-40B4-BE49-F238E27FC236}">
              <a16:creationId xmlns:a16="http://schemas.microsoft.com/office/drawing/2014/main" xmlns="" id="{AAC95AF0-C894-4797-B542-3DBC344AF86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19" name="Rectangle 468">
          <a:extLst>
            <a:ext uri="{FF2B5EF4-FFF2-40B4-BE49-F238E27FC236}">
              <a16:creationId xmlns:a16="http://schemas.microsoft.com/office/drawing/2014/main" xmlns="" id="{FD4FB908-EE47-4A1A-9CFD-5B536228625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20" name="Rectangle 469">
          <a:extLst>
            <a:ext uri="{FF2B5EF4-FFF2-40B4-BE49-F238E27FC236}">
              <a16:creationId xmlns:a16="http://schemas.microsoft.com/office/drawing/2014/main" xmlns="" id="{16ACD14D-0F54-4194-B1D6-DE052409618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21" name="Rectangle 470">
          <a:extLst>
            <a:ext uri="{FF2B5EF4-FFF2-40B4-BE49-F238E27FC236}">
              <a16:creationId xmlns:a16="http://schemas.microsoft.com/office/drawing/2014/main" xmlns="" id="{49D5E7C2-AB7E-4477-82CF-6577DB200DD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22" name="Rectangle 471">
          <a:extLst>
            <a:ext uri="{FF2B5EF4-FFF2-40B4-BE49-F238E27FC236}">
              <a16:creationId xmlns:a16="http://schemas.microsoft.com/office/drawing/2014/main" xmlns="" id="{F3973C55-C9C6-46B4-BDC6-7714308B0B7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23" name="Rectangle 472">
          <a:extLst>
            <a:ext uri="{FF2B5EF4-FFF2-40B4-BE49-F238E27FC236}">
              <a16:creationId xmlns:a16="http://schemas.microsoft.com/office/drawing/2014/main" xmlns="" id="{C1ADD698-B846-427C-A6E4-90866452BFDB}"/>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24" name="Rectangle 473">
          <a:extLst>
            <a:ext uri="{FF2B5EF4-FFF2-40B4-BE49-F238E27FC236}">
              <a16:creationId xmlns:a16="http://schemas.microsoft.com/office/drawing/2014/main" xmlns="" id="{BB5E74B2-2EBC-449D-BF33-CC826C4F5B51}"/>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25" name="Rectangle 474">
          <a:extLst>
            <a:ext uri="{FF2B5EF4-FFF2-40B4-BE49-F238E27FC236}">
              <a16:creationId xmlns:a16="http://schemas.microsoft.com/office/drawing/2014/main" xmlns="" id="{10A45FED-4E5D-439E-8E33-EBE312C4AA4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26" name="Rectangle 475">
          <a:extLst>
            <a:ext uri="{FF2B5EF4-FFF2-40B4-BE49-F238E27FC236}">
              <a16:creationId xmlns:a16="http://schemas.microsoft.com/office/drawing/2014/main" xmlns="" id="{2BD7D5BC-C78E-49B4-AE03-A0BE9BD49B1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27" name="Rectangle 476">
          <a:extLst>
            <a:ext uri="{FF2B5EF4-FFF2-40B4-BE49-F238E27FC236}">
              <a16:creationId xmlns:a16="http://schemas.microsoft.com/office/drawing/2014/main" xmlns="" id="{95E867BA-4101-4025-880A-F45153B10F9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28" name="Rectangle 477">
          <a:extLst>
            <a:ext uri="{FF2B5EF4-FFF2-40B4-BE49-F238E27FC236}">
              <a16:creationId xmlns:a16="http://schemas.microsoft.com/office/drawing/2014/main" xmlns="" id="{D258FB5D-0930-4CEC-B751-49C8D0C94714}"/>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29" name="Rectangle 478">
          <a:extLst>
            <a:ext uri="{FF2B5EF4-FFF2-40B4-BE49-F238E27FC236}">
              <a16:creationId xmlns:a16="http://schemas.microsoft.com/office/drawing/2014/main" xmlns="" id="{92811E76-0A1F-4507-ADE7-FA6FB618DD3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30" name="Rectangle 479">
          <a:extLst>
            <a:ext uri="{FF2B5EF4-FFF2-40B4-BE49-F238E27FC236}">
              <a16:creationId xmlns:a16="http://schemas.microsoft.com/office/drawing/2014/main" xmlns="" id="{143EFE1D-17B6-4947-A158-5FA9D65EAB94}"/>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31" name="Rectangle 480">
          <a:extLst>
            <a:ext uri="{FF2B5EF4-FFF2-40B4-BE49-F238E27FC236}">
              <a16:creationId xmlns:a16="http://schemas.microsoft.com/office/drawing/2014/main" xmlns="" id="{06417CE5-7EE0-45DC-8B01-169AF0E17B6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32" name="Rectangle 481">
          <a:extLst>
            <a:ext uri="{FF2B5EF4-FFF2-40B4-BE49-F238E27FC236}">
              <a16:creationId xmlns:a16="http://schemas.microsoft.com/office/drawing/2014/main" xmlns="" id="{EC9B5A76-EC35-4FB1-B83C-F2EDAF771FA0}"/>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33" name="Rectangle 482">
          <a:extLst>
            <a:ext uri="{FF2B5EF4-FFF2-40B4-BE49-F238E27FC236}">
              <a16:creationId xmlns:a16="http://schemas.microsoft.com/office/drawing/2014/main" xmlns="" id="{FEC8E457-2E8A-4B73-BBBF-ACCE8C086F3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34" name="Rectangle 483">
          <a:extLst>
            <a:ext uri="{FF2B5EF4-FFF2-40B4-BE49-F238E27FC236}">
              <a16:creationId xmlns:a16="http://schemas.microsoft.com/office/drawing/2014/main" xmlns="" id="{DF14F6AA-140C-48C4-8791-2F74C04DC73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35" name="Rectangle 484">
          <a:extLst>
            <a:ext uri="{FF2B5EF4-FFF2-40B4-BE49-F238E27FC236}">
              <a16:creationId xmlns:a16="http://schemas.microsoft.com/office/drawing/2014/main" xmlns="" id="{1C538F5E-09B2-41CE-A7D2-8061389DA06E}"/>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28575</xdr:colOff>
      <xdr:row>45</xdr:row>
      <xdr:rowOff>0</xdr:rowOff>
    </xdr:from>
    <xdr:ext cx="28854" cy="132665"/>
    <xdr:sp macro="" textlink="">
      <xdr:nvSpPr>
        <xdr:cNvPr id="236" name="Rectangle 485">
          <a:extLst>
            <a:ext uri="{FF2B5EF4-FFF2-40B4-BE49-F238E27FC236}">
              <a16:creationId xmlns:a16="http://schemas.microsoft.com/office/drawing/2014/main" xmlns="" id="{41012F2E-6661-4B13-ACFA-BC1130587561}"/>
            </a:ext>
          </a:extLst>
        </xdr:cNvPr>
        <xdr:cNvSpPr>
          <a:spLocks noChangeArrowheads="1"/>
        </xdr:cNvSpPr>
      </xdr:nvSpPr>
      <xdr:spPr bwMode="auto">
        <a:xfrm>
          <a:off x="714375"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37" name="Rectangle 486">
          <a:extLst>
            <a:ext uri="{FF2B5EF4-FFF2-40B4-BE49-F238E27FC236}">
              <a16:creationId xmlns:a16="http://schemas.microsoft.com/office/drawing/2014/main" xmlns="" id="{5E975880-AD39-42B3-963F-F3839C8CF2D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38" name="Rectangle 487">
          <a:extLst>
            <a:ext uri="{FF2B5EF4-FFF2-40B4-BE49-F238E27FC236}">
              <a16:creationId xmlns:a16="http://schemas.microsoft.com/office/drawing/2014/main" xmlns="" id="{8DC77A65-1B42-4116-9530-B512D0FFE361}"/>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39" name="Rectangle 488">
          <a:extLst>
            <a:ext uri="{FF2B5EF4-FFF2-40B4-BE49-F238E27FC236}">
              <a16:creationId xmlns:a16="http://schemas.microsoft.com/office/drawing/2014/main" xmlns="" id="{B7875D22-36E1-4E65-BF47-629844046DCB}"/>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40" name="Rectangle 489">
          <a:extLst>
            <a:ext uri="{FF2B5EF4-FFF2-40B4-BE49-F238E27FC236}">
              <a16:creationId xmlns:a16="http://schemas.microsoft.com/office/drawing/2014/main" xmlns="" id="{A4C790A0-3072-4D0D-9197-5570B9CCA5FE}"/>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41" name="Rectangle 490">
          <a:extLst>
            <a:ext uri="{FF2B5EF4-FFF2-40B4-BE49-F238E27FC236}">
              <a16:creationId xmlns:a16="http://schemas.microsoft.com/office/drawing/2014/main" xmlns="" id="{565CBCFF-BBEB-4127-86C9-172AA1DCC9E2}"/>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42" name="Rectangle 491">
          <a:extLst>
            <a:ext uri="{FF2B5EF4-FFF2-40B4-BE49-F238E27FC236}">
              <a16:creationId xmlns:a16="http://schemas.microsoft.com/office/drawing/2014/main" xmlns="" id="{B6F86308-5BA9-461C-86DA-0DD3BAF45FA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43" name="Rectangle 492">
          <a:extLst>
            <a:ext uri="{FF2B5EF4-FFF2-40B4-BE49-F238E27FC236}">
              <a16:creationId xmlns:a16="http://schemas.microsoft.com/office/drawing/2014/main" xmlns="" id="{8D91AEB2-9853-418F-9607-109E2D0DB63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44" name="Rectangle 493">
          <a:extLst>
            <a:ext uri="{FF2B5EF4-FFF2-40B4-BE49-F238E27FC236}">
              <a16:creationId xmlns:a16="http://schemas.microsoft.com/office/drawing/2014/main" xmlns="" id="{EB7BF569-8105-4136-93F0-CE193BCF0360}"/>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45" name="Rectangle 494">
          <a:extLst>
            <a:ext uri="{FF2B5EF4-FFF2-40B4-BE49-F238E27FC236}">
              <a16:creationId xmlns:a16="http://schemas.microsoft.com/office/drawing/2014/main" xmlns="" id="{F667FEAD-7C73-42DA-B76C-1A514077DB10}"/>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46" name="Rectangle 495">
          <a:extLst>
            <a:ext uri="{FF2B5EF4-FFF2-40B4-BE49-F238E27FC236}">
              <a16:creationId xmlns:a16="http://schemas.microsoft.com/office/drawing/2014/main" xmlns="" id="{380FB708-5E5B-4780-8DE0-9D0AF6913D94}"/>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47" name="Rectangle 496">
          <a:extLst>
            <a:ext uri="{FF2B5EF4-FFF2-40B4-BE49-F238E27FC236}">
              <a16:creationId xmlns:a16="http://schemas.microsoft.com/office/drawing/2014/main" xmlns="" id="{E0AA88AD-33ED-4C03-ADDE-DC2A9C0D2CB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48" name="Rectangle 497">
          <a:extLst>
            <a:ext uri="{FF2B5EF4-FFF2-40B4-BE49-F238E27FC236}">
              <a16:creationId xmlns:a16="http://schemas.microsoft.com/office/drawing/2014/main" xmlns="" id="{DE28E6BF-17D0-401A-805C-455BE456136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49" name="Rectangle 498">
          <a:extLst>
            <a:ext uri="{FF2B5EF4-FFF2-40B4-BE49-F238E27FC236}">
              <a16:creationId xmlns:a16="http://schemas.microsoft.com/office/drawing/2014/main" xmlns="" id="{E53E661F-7DAC-47D2-9502-B54B6DC8C44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50" name="Rectangle 499">
          <a:extLst>
            <a:ext uri="{FF2B5EF4-FFF2-40B4-BE49-F238E27FC236}">
              <a16:creationId xmlns:a16="http://schemas.microsoft.com/office/drawing/2014/main" xmlns="" id="{1CDED96F-3C5F-41C3-9EC1-6C10CBD09DA5}"/>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51" name="Rectangle 500">
          <a:extLst>
            <a:ext uri="{FF2B5EF4-FFF2-40B4-BE49-F238E27FC236}">
              <a16:creationId xmlns:a16="http://schemas.microsoft.com/office/drawing/2014/main" xmlns="" id="{797CA44A-275A-44B7-9165-12D168DF2C84}"/>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52" name="Rectangle 501">
          <a:extLst>
            <a:ext uri="{FF2B5EF4-FFF2-40B4-BE49-F238E27FC236}">
              <a16:creationId xmlns:a16="http://schemas.microsoft.com/office/drawing/2014/main" xmlns="" id="{DB340AFF-56A3-4E5E-A390-88C74708D0F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53" name="Rectangle 502">
          <a:extLst>
            <a:ext uri="{FF2B5EF4-FFF2-40B4-BE49-F238E27FC236}">
              <a16:creationId xmlns:a16="http://schemas.microsoft.com/office/drawing/2014/main" xmlns="" id="{4164293A-4519-4121-826A-084062A0712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54" name="Rectangle 503">
          <a:extLst>
            <a:ext uri="{FF2B5EF4-FFF2-40B4-BE49-F238E27FC236}">
              <a16:creationId xmlns:a16="http://schemas.microsoft.com/office/drawing/2014/main" xmlns="" id="{8D6D3D3C-0118-42EA-9AF0-DE6B0065A630}"/>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55" name="Rectangle 504">
          <a:extLst>
            <a:ext uri="{FF2B5EF4-FFF2-40B4-BE49-F238E27FC236}">
              <a16:creationId xmlns:a16="http://schemas.microsoft.com/office/drawing/2014/main" xmlns="" id="{4C1BFB30-A8D0-4963-AABB-B64C2C695CB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56" name="Rectangle 505">
          <a:extLst>
            <a:ext uri="{FF2B5EF4-FFF2-40B4-BE49-F238E27FC236}">
              <a16:creationId xmlns:a16="http://schemas.microsoft.com/office/drawing/2014/main" xmlns="" id="{3551D97B-59AF-4E3D-AC37-7E3D7237DEB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57" name="Rectangle 506">
          <a:extLst>
            <a:ext uri="{FF2B5EF4-FFF2-40B4-BE49-F238E27FC236}">
              <a16:creationId xmlns:a16="http://schemas.microsoft.com/office/drawing/2014/main" xmlns="" id="{2F97E26E-C092-4FC3-AC80-A977371D294E}"/>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58" name="Rectangle 507">
          <a:extLst>
            <a:ext uri="{FF2B5EF4-FFF2-40B4-BE49-F238E27FC236}">
              <a16:creationId xmlns:a16="http://schemas.microsoft.com/office/drawing/2014/main" xmlns="" id="{306E8E7E-ADA2-4A80-B6A6-3478BEEDD67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59" name="Rectangle 508">
          <a:extLst>
            <a:ext uri="{FF2B5EF4-FFF2-40B4-BE49-F238E27FC236}">
              <a16:creationId xmlns:a16="http://schemas.microsoft.com/office/drawing/2014/main" xmlns="" id="{86D0B7CB-D92F-4053-B6F8-B11ACCDA61F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60" name="Rectangle 509">
          <a:extLst>
            <a:ext uri="{FF2B5EF4-FFF2-40B4-BE49-F238E27FC236}">
              <a16:creationId xmlns:a16="http://schemas.microsoft.com/office/drawing/2014/main" xmlns="" id="{F78F1A83-630F-4F91-8FB5-F5FC00ADC54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28575</xdr:colOff>
      <xdr:row>45</xdr:row>
      <xdr:rowOff>0</xdr:rowOff>
    </xdr:from>
    <xdr:ext cx="28854" cy="132665"/>
    <xdr:sp macro="" textlink="">
      <xdr:nvSpPr>
        <xdr:cNvPr id="261" name="Rectangle 510">
          <a:extLst>
            <a:ext uri="{FF2B5EF4-FFF2-40B4-BE49-F238E27FC236}">
              <a16:creationId xmlns:a16="http://schemas.microsoft.com/office/drawing/2014/main" xmlns="" id="{6F1F002B-2744-4E8E-B628-DE68AA7E8CD1}"/>
            </a:ext>
          </a:extLst>
        </xdr:cNvPr>
        <xdr:cNvSpPr>
          <a:spLocks noChangeArrowheads="1"/>
        </xdr:cNvSpPr>
      </xdr:nvSpPr>
      <xdr:spPr bwMode="auto">
        <a:xfrm>
          <a:off x="714375"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62" name="Rectangle 511">
          <a:extLst>
            <a:ext uri="{FF2B5EF4-FFF2-40B4-BE49-F238E27FC236}">
              <a16:creationId xmlns:a16="http://schemas.microsoft.com/office/drawing/2014/main" xmlns="" id="{E1A5AC8B-DB91-4654-9600-851A8281300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63" name="Rectangle 512">
          <a:extLst>
            <a:ext uri="{FF2B5EF4-FFF2-40B4-BE49-F238E27FC236}">
              <a16:creationId xmlns:a16="http://schemas.microsoft.com/office/drawing/2014/main" xmlns="" id="{143E42DE-0354-4202-9A60-C0DD25B2FD1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64" name="Rectangle 513">
          <a:extLst>
            <a:ext uri="{FF2B5EF4-FFF2-40B4-BE49-F238E27FC236}">
              <a16:creationId xmlns:a16="http://schemas.microsoft.com/office/drawing/2014/main" xmlns="" id="{103E0EF2-92F0-4EF0-92BB-6D8883BD594E}"/>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65" name="Rectangle 514">
          <a:extLst>
            <a:ext uri="{FF2B5EF4-FFF2-40B4-BE49-F238E27FC236}">
              <a16:creationId xmlns:a16="http://schemas.microsoft.com/office/drawing/2014/main" xmlns="" id="{7A2E4A02-2F55-4ADD-A14B-2BEDDC8EB96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66" name="Rectangle 515">
          <a:extLst>
            <a:ext uri="{FF2B5EF4-FFF2-40B4-BE49-F238E27FC236}">
              <a16:creationId xmlns:a16="http://schemas.microsoft.com/office/drawing/2014/main" xmlns="" id="{CC9392A9-3648-4A1F-814B-0C247511F99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67" name="Rectangle 516">
          <a:extLst>
            <a:ext uri="{FF2B5EF4-FFF2-40B4-BE49-F238E27FC236}">
              <a16:creationId xmlns:a16="http://schemas.microsoft.com/office/drawing/2014/main" xmlns="" id="{3F136F85-84C5-4B86-9209-97A24553FD5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68" name="Rectangle 517">
          <a:extLst>
            <a:ext uri="{FF2B5EF4-FFF2-40B4-BE49-F238E27FC236}">
              <a16:creationId xmlns:a16="http://schemas.microsoft.com/office/drawing/2014/main" xmlns="" id="{BDC9FF46-8C86-482E-8AEF-22A590804C81}"/>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69" name="Rectangle 518">
          <a:extLst>
            <a:ext uri="{FF2B5EF4-FFF2-40B4-BE49-F238E27FC236}">
              <a16:creationId xmlns:a16="http://schemas.microsoft.com/office/drawing/2014/main" xmlns="" id="{8A754A7A-8FA8-415E-AD09-C0EDA4533A1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70" name="Rectangle 519">
          <a:extLst>
            <a:ext uri="{FF2B5EF4-FFF2-40B4-BE49-F238E27FC236}">
              <a16:creationId xmlns:a16="http://schemas.microsoft.com/office/drawing/2014/main" xmlns="" id="{F7781A17-7878-4C0E-93F8-62E240C1B2BE}"/>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71" name="Rectangle 520">
          <a:extLst>
            <a:ext uri="{FF2B5EF4-FFF2-40B4-BE49-F238E27FC236}">
              <a16:creationId xmlns:a16="http://schemas.microsoft.com/office/drawing/2014/main" xmlns="" id="{E8199FFB-9F1D-4736-8AF5-4A642D711C6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72" name="Rectangle 521">
          <a:extLst>
            <a:ext uri="{FF2B5EF4-FFF2-40B4-BE49-F238E27FC236}">
              <a16:creationId xmlns:a16="http://schemas.microsoft.com/office/drawing/2014/main" xmlns="" id="{E60A908D-56EC-4B83-966C-D56948D32C1B}"/>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73" name="Rectangle 522">
          <a:extLst>
            <a:ext uri="{FF2B5EF4-FFF2-40B4-BE49-F238E27FC236}">
              <a16:creationId xmlns:a16="http://schemas.microsoft.com/office/drawing/2014/main" xmlns="" id="{3A714F08-4CF6-4BB4-8667-EE756766B97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74" name="Rectangle 523">
          <a:extLst>
            <a:ext uri="{FF2B5EF4-FFF2-40B4-BE49-F238E27FC236}">
              <a16:creationId xmlns:a16="http://schemas.microsoft.com/office/drawing/2014/main" xmlns="" id="{04552951-C6B5-489D-91D3-08728F222CA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75" name="Rectangle 524">
          <a:extLst>
            <a:ext uri="{FF2B5EF4-FFF2-40B4-BE49-F238E27FC236}">
              <a16:creationId xmlns:a16="http://schemas.microsoft.com/office/drawing/2014/main" xmlns="" id="{D86224E1-642C-4975-A78A-ABED6926E9C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76" name="Rectangle 525">
          <a:extLst>
            <a:ext uri="{FF2B5EF4-FFF2-40B4-BE49-F238E27FC236}">
              <a16:creationId xmlns:a16="http://schemas.microsoft.com/office/drawing/2014/main" xmlns="" id="{FDA2D270-4579-48FB-AF47-A146783DFEA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77" name="Rectangle 526">
          <a:extLst>
            <a:ext uri="{FF2B5EF4-FFF2-40B4-BE49-F238E27FC236}">
              <a16:creationId xmlns:a16="http://schemas.microsoft.com/office/drawing/2014/main" xmlns="" id="{E2E0A81A-F04B-4E36-9F49-D2472D6BDD6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78" name="Rectangle 527">
          <a:extLst>
            <a:ext uri="{FF2B5EF4-FFF2-40B4-BE49-F238E27FC236}">
              <a16:creationId xmlns:a16="http://schemas.microsoft.com/office/drawing/2014/main" xmlns="" id="{8C906588-4D4D-4DCD-8DF7-CC49A15D760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79" name="Rectangle 528">
          <a:extLst>
            <a:ext uri="{FF2B5EF4-FFF2-40B4-BE49-F238E27FC236}">
              <a16:creationId xmlns:a16="http://schemas.microsoft.com/office/drawing/2014/main" xmlns="" id="{4F2F5674-4965-42B6-9AB4-521239DB52BB}"/>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80" name="Rectangle 238">
          <a:extLst>
            <a:ext uri="{FF2B5EF4-FFF2-40B4-BE49-F238E27FC236}">
              <a16:creationId xmlns:a16="http://schemas.microsoft.com/office/drawing/2014/main" xmlns="" id="{4AB66E7C-D092-449F-BDB1-0C995B6AC6B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81" name="Rectangle 249">
          <a:extLst>
            <a:ext uri="{FF2B5EF4-FFF2-40B4-BE49-F238E27FC236}">
              <a16:creationId xmlns:a16="http://schemas.microsoft.com/office/drawing/2014/main" xmlns="" id="{E4FA0C2A-358D-4D0D-AA2B-06114D4B7B44}"/>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82" name="Rectangle 251">
          <a:extLst>
            <a:ext uri="{FF2B5EF4-FFF2-40B4-BE49-F238E27FC236}">
              <a16:creationId xmlns:a16="http://schemas.microsoft.com/office/drawing/2014/main" xmlns="" id="{6D92097E-CDFA-4B63-8CB5-2DD4AA886324}"/>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84" name="Rectangle 253">
          <a:extLst>
            <a:ext uri="{FF2B5EF4-FFF2-40B4-BE49-F238E27FC236}">
              <a16:creationId xmlns:a16="http://schemas.microsoft.com/office/drawing/2014/main" xmlns="" id="{4017B011-3ED4-45C4-8FCE-58CC947A404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85" name="Rectangle 254">
          <a:extLst>
            <a:ext uri="{FF2B5EF4-FFF2-40B4-BE49-F238E27FC236}">
              <a16:creationId xmlns:a16="http://schemas.microsoft.com/office/drawing/2014/main" xmlns="" id="{9E0ABFD5-3C68-43F2-A247-BE325FA6C070}"/>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86" name="Rectangle 255">
          <a:extLst>
            <a:ext uri="{FF2B5EF4-FFF2-40B4-BE49-F238E27FC236}">
              <a16:creationId xmlns:a16="http://schemas.microsoft.com/office/drawing/2014/main" xmlns="" id="{E6468D6B-1F96-45D5-A017-273B9AE5970C}"/>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87" name="Rectangle 257">
          <a:extLst>
            <a:ext uri="{FF2B5EF4-FFF2-40B4-BE49-F238E27FC236}">
              <a16:creationId xmlns:a16="http://schemas.microsoft.com/office/drawing/2014/main" xmlns="" id="{5C44C2DF-5D22-4C69-A63E-3ACAD4051399}"/>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88" name="Rectangle 258">
          <a:extLst>
            <a:ext uri="{FF2B5EF4-FFF2-40B4-BE49-F238E27FC236}">
              <a16:creationId xmlns:a16="http://schemas.microsoft.com/office/drawing/2014/main" xmlns="" id="{6E617821-B242-4C92-98D8-BD9795407F47}"/>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89" name="Rectangle 259">
          <a:extLst>
            <a:ext uri="{FF2B5EF4-FFF2-40B4-BE49-F238E27FC236}">
              <a16:creationId xmlns:a16="http://schemas.microsoft.com/office/drawing/2014/main" xmlns="" id="{0D2E667F-838A-4F28-ADFF-089D69C9DF3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90" name="Rectangle 260">
          <a:extLst>
            <a:ext uri="{FF2B5EF4-FFF2-40B4-BE49-F238E27FC236}">
              <a16:creationId xmlns:a16="http://schemas.microsoft.com/office/drawing/2014/main" xmlns="" id="{3EEACC97-F35E-40B7-BCA6-D179BD5D795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91" name="Rectangle 261">
          <a:extLst>
            <a:ext uri="{FF2B5EF4-FFF2-40B4-BE49-F238E27FC236}">
              <a16:creationId xmlns:a16="http://schemas.microsoft.com/office/drawing/2014/main" xmlns="" id="{31FC9484-2B33-4E58-8261-C0AB3405B804}"/>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92" name="Rectangle 262">
          <a:extLst>
            <a:ext uri="{FF2B5EF4-FFF2-40B4-BE49-F238E27FC236}">
              <a16:creationId xmlns:a16="http://schemas.microsoft.com/office/drawing/2014/main" xmlns="" id="{7FD7FF16-AE49-4C64-B012-FBE55DE7533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45</xdr:row>
      <xdr:rowOff>0</xdr:rowOff>
    </xdr:from>
    <xdr:ext cx="28854" cy="132665"/>
    <xdr:sp macro="" textlink="">
      <xdr:nvSpPr>
        <xdr:cNvPr id="293" name="Rectangle 263">
          <a:extLst>
            <a:ext uri="{FF2B5EF4-FFF2-40B4-BE49-F238E27FC236}">
              <a16:creationId xmlns:a16="http://schemas.microsoft.com/office/drawing/2014/main" xmlns="" id="{DF759698-8BED-44E6-85BC-39AD6FA22743}"/>
            </a:ext>
          </a:extLst>
        </xdr:cNvPr>
        <xdr:cNvSpPr>
          <a:spLocks noChangeArrowheads="1"/>
        </xdr:cNvSpPr>
      </xdr:nvSpPr>
      <xdr:spPr bwMode="auto">
        <a:xfrm>
          <a:off x="7239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94" name="Rectangle 264">
          <a:extLst>
            <a:ext uri="{FF2B5EF4-FFF2-40B4-BE49-F238E27FC236}">
              <a16:creationId xmlns:a16="http://schemas.microsoft.com/office/drawing/2014/main" xmlns="" id="{ACD3B30D-7544-44FE-808B-B6FB64BE3263}"/>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95" name="Rectangle 265">
          <a:extLst>
            <a:ext uri="{FF2B5EF4-FFF2-40B4-BE49-F238E27FC236}">
              <a16:creationId xmlns:a16="http://schemas.microsoft.com/office/drawing/2014/main" xmlns="" id="{D9ECB9E7-EC1E-4475-91F2-91F39297C47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96" name="Rectangle 266">
          <a:extLst>
            <a:ext uri="{FF2B5EF4-FFF2-40B4-BE49-F238E27FC236}">
              <a16:creationId xmlns:a16="http://schemas.microsoft.com/office/drawing/2014/main" xmlns="" id="{26191A88-4C7D-48A1-B30C-D4CE157B818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97" name="Rectangle 267">
          <a:extLst>
            <a:ext uri="{FF2B5EF4-FFF2-40B4-BE49-F238E27FC236}">
              <a16:creationId xmlns:a16="http://schemas.microsoft.com/office/drawing/2014/main" xmlns="" id="{2CD8D5EA-DEBB-43FD-A349-41F0C4139FA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98" name="Rectangle 268">
          <a:extLst>
            <a:ext uri="{FF2B5EF4-FFF2-40B4-BE49-F238E27FC236}">
              <a16:creationId xmlns:a16="http://schemas.microsoft.com/office/drawing/2014/main" xmlns="" id="{BA6FE57B-4BE0-48CD-B0A5-CF28E3619407}"/>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99" name="Rectangle 269">
          <a:extLst>
            <a:ext uri="{FF2B5EF4-FFF2-40B4-BE49-F238E27FC236}">
              <a16:creationId xmlns:a16="http://schemas.microsoft.com/office/drawing/2014/main" xmlns="" id="{168A7322-CEEA-413B-A077-B81F46B0FF7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00" name="Rectangle 270">
          <a:extLst>
            <a:ext uri="{FF2B5EF4-FFF2-40B4-BE49-F238E27FC236}">
              <a16:creationId xmlns:a16="http://schemas.microsoft.com/office/drawing/2014/main" xmlns="" id="{0B60761F-D03A-4375-A29B-05D70EB9BA67}"/>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01" name="Rectangle 271">
          <a:extLst>
            <a:ext uri="{FF2B5EF4-FFF2-40B4-BE49-F238E27FC236}">
              <a16:creationId xmlns:a16="http://schemas.microsoft.com/office/drawing/2014/main" xmlns="" id="{9BC2C8BA-0171-49A2-BD60-BD78A3EC056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02" name="Rectangle 272">
          <a:extLst>
            <a:ext uri="{FF2B5EF4-FFF2-40B4-BE49-F238E27FC236}">
              <a16:creationId xmlns:a16="http://schemas.microsoft.com/office/drawing/2014/main" xmlns="" id="{3DACFB4D-9E3D-4A2A-8101-557397DE2B49}"/>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03" name="Rectangle 273">
          <a:extLst>
            <a:ext uri="{FF2B5EF4-FFF2-40B4-BE49-F238E27FC236}">
              <a16:creationId xmlns:a16="http://schemas.microsoft.com/office/drawing/2014/main" xmlns="" id="{7924CFF5-96F7-4B95-8A58-4C194F367C0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04" name="Rectangle 274">
          <a:extLst>
            <a:ext uri="{FF2B5EF4-FFF2-40B4-BE49-F238E27FC236}">
              <a16:creationId xmlns:a16="http://schemas.microsoft.com/office/drawing/2014/main" xmlns="" id="{39BE2FC0-2F4C-4F5B-80E4-C1607CEDC6F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05" name="Rectangle 275">
          <a:extLst>
            <a:ext uri="{FF2B5EF4-FFF2-40B4-BE49-F238E27FC236}">
              <a16:creationId xmlns:a16="http://schemas.microsoft.com/office/drawing/2014/main" xmlns="" id="{D7EFD01D-DAC9-4D70-A6DA-C0D2AA2B737D}"/>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45</xdr:row>
      <xdr:rowOff>0</xdr:rowOff>
    </xdr:from>
    <xdr:ext cx="28854" cy="132665"/>
    <xdr:sp macro="" textlink="">
      <xdr:nvSpPr>
        <xdr:cNvPr id="306" name="Rectangle 276">
          <a:extLst>
            <a:ext uri="{FF2B5EF4-FFF2-40B4-BE49-F238E27FC236}">
              <a16:creationId xmlns:a16="http://schemas.microsoft.com/office/drawing/2014/main" xmlns="" id="{A6347ED2-7826-4AF9-BBDA-2DFBBB1CD8AA}"/>
            </a:ext>
          </a:extLst>
        </xdr:cNvPr>
        <xdr:cNvSpPr>
          <a:spLocks noChangeArrowheads="1"/>
        </xdr:cNvSpPr>
      </xdr:nvSpPr>
      <xdr:spPr bwMode="auto">
        <a:xfrm>
          <a:off x="7239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07" name="Rectangle 277">
          <a:extLst>
            <a:ext uri="{FF2B5EF4-FFF2-40B4-BE49-F238E27FC236}">
              <a16:creationId xmlns:a16="http://schemas.microsoft.com/office/drawing/2014/main" xmlns="" id="{13C8C99E-8D97-4935-ACE9-02FE7FF0DE3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08" name="Rectangle 278">
          <a:extLst>
            <a:ext uri="{FF2B5EF4-FFF2-40B4-BE49-F238E27FC236}">
              <a16:creationId xmlns:a16="http://schemas.microsoft.com/office/drawing/2014/main" xmlns="" id="{C64A9928-2C38-4279-820C-86656C700A49}"/>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09" name="Rectangle 279">
          <a:extLst>
            <a:ext uri="{FF2B5EF4-FFF2-40B4-BE49-F238E27FC236}">
              <a16:creationId xmlns:a16="http://schemas.microsoft.com/office/drawing/2014/main" xmlns="" id="{1FE409B0-295C-47FF-9F29-DA8EB973D0B7}"/>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10" name="Rectangle 280">
          <a:extLst>
            <a:ext uri="{FF2B5EF4-FFF2-40B4-BE49-F238E27FC236}">
              <a16:creationId xmlns:a16="http://schemas.microsoft.com/office/drawing/2014/main" xmlns="" id="{EF37B612-132F-47E4-9B18-1CC4E1217AB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11" name="Rectangle 281">
          <a:extLst>
            <a:ext uri="{FF2B5EF4-FFF2-40B4-BE49-F238E27FC236}">
              <a16:creationId xmlns:a16="http://schemas.microsoft.com/office/drawing/2014/main" xmlns="" id="{814EFF47-742C-4546-8885-64C878259AF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12" name="Rectangle 282">
          <a:extLst>
            <a:ext uri="{FF2B5EF4-FFF2-40B4-BE49-F238E27FC236}">
              <a16:creationId xmlns:a16="http://schemas.microsoft.com/office/drawing/2014/main" xmlns="" id="{D7304162-0235-4C05-9E91-66DBC62FDA76}"/>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13" name="Rectangle 283">
          <a:extLst>
            <a:ext uri="{FF2B5EF4-FFF2-40B4-BE49-F238E27FC236}">
              <a16:creationId xmlns:a16="http://schemas.microsoft.com/office/drawing/2014/main" xmlns="" id="{0C09673D-93CF-47F1-9296-B12AF4913E68}"/>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14" name="Rectangle 284">
          <a:extLst>
            <a:ext uri="{FF2B5EF4-FFF2-40B4-BE49-F238E27FC236}">
              <a16:creationId xmlns:a16="http://schemas.microsoft.com/office/drawing/2014/main" xmlns="" id="{46D41333-4381-47BB-ADAF-F61C276E17F2}"/>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15" name="Rectangle 285">
          <a:extLst>
            <a:ext uri="{FF2B5EF4-FFF2-40B4-BE49-F238E27FC236}">
              <a16:creationId xmlns:a16="http://schemas.microsoft.com/office/drawing/2014/main" xmlns="" id="{652F25C8-A1E8-4CBB-A615-2DB7B8A60930}"/>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16" name="Rectangle 286">
          <a:extLst>
            <a:ext uri="{FF2B5EF4-FFF2-40B4-BE49-F238E27FC236}">
              <a16:creationId xmlns:a16="http://schemas.microsoft.com/office/drawing/2014/main" xmlns="" id="{C53D612C-6582-48CE-A05F-A53E5CE1EB73}"/>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17" name="Rectangle 287">
          <a:extLst>
            <a:ext uri="{FF2B5EF4-FFF2-40B4-BE49-F238E27FC236}">
              <a16:creationId xmlns:a16="http://schemas.microsoft.com/office/drawing/2014/main" xmlns="" id="{681B88B8-B23D-4A4B-90D5-A76250EB3B8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18" name="Rectangle 288">
          <a:extLst>
            <a:ext uri="{FF2B5EF4-FFF2-40B4-BE49-F238E27FC236}">
              <a16:creationId xmlns:a16="http://schemas.microsoft.com/office/drawing/2014/main" xmlns="" id="{0F04E59D-B427-427A-A176-0F00FDF88CE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19" name="Rectangle 289">
          <a:extLst>
            <a:ext uri="{FF2B5EF4-FFF2-40B4-BE49-F238E27FC236}">
              <a16:creationId xmlns:a16="http://schemas.microsoft.com/office/drawing/2014/main" xmlns="" id="{627B7442-F474-4EAD-AF49-894B3214443E}"/>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20" name="Rectangle 290">
          <a:extLst>
            <a:ext uri="{FF2B5EF4-FFF2-40B4-BE49-F238E27FC236}">
              <a16:creationId xmlns:a16="http://schemas.microsoft.com/office/drawing/2014/main" xmlns="" id="{7761FA27-527E-4F1A-B99D-2F8483F3915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21" name="Rectangle 291">
          <a:extLst>
            <a:ext uri="{FF2B5EF4-FFF2-40B4-BE49-F238E27FC236}">
              <a16:creationId xmlns:a16="http://schemas.microsoft.com/office/drawing/2014/main" xmlns="" id="{1ECEFC33-D87D-4AC8-B81F-13109D243AC0}"/>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22" name="Rectangle 292">
          <a:extLst>
            <a:ext uri="{FF2B5EF4-FFF2-40B4-BE49-F238E27FC236}">
              <a16:creationId xmlns:a16="http://schemas.microsoft.com/office/drawing/2014/main" xmlns="" id="{4193BE8E-D004-49EC-8D40-B5AF8C1F9082}"/>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23" name="Rectangle 293">
          <a:extLst>
            <a:ext uri="{FF2B5EF4-FFF2-40B4-BE49-F238E27FC236}">
              <a16:creationId xmlns:a16="http://schemas.microsoft.com/office/drawing/2014/main" xmlns="" id="{10BBC158-6CC7-4AA0-9920-7FE0F33E4F28}"/>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24" name="Rectangle 294">
          <a:extLst>
            <a:ext uri="{FF2B5EF4-FFF2-40B4-BE49-F238E27FC236}">
              <a16:creationId xmlns:a16="http://schemas.microsoft.com/office/drawing/2014/main" xmlns="" id="{47FFF5AB-D657-468B-94A4-8B3E1852668E}"/>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45</xdr:row>
      <xdr:rowOff>0</xdr:rowOff>
    </xdr:from>
    <xdr:ext cx="28854" cy="132665"/>
    <xdr:sp macro="" textlink="">
      <xdr:nvSpPr>
        <xdr:cNvPr id="325" name="Rectangle 295">
          <a:extLst>
            <a:ext uri="{FF2B5EF4-FFF2-40B4-BE49-F238E27FC236}">
              <a16:creationId xmlns:a16="http://schemas.microsoft.com/office/drawing/2014/main" xmlns="" id="{74563F0E-1DB8-40D5-A9EE-90B4028430DD}"/>
            </a:ext>
          </a:extLst>
        </xdr:cNvPr>
        <xdr:cNvSpPr>
          <a:spLocks noChangeArrowheads="1"/>
        </xdr:cNvSpPr>
      </xdr:nvSpPr>
      <xdr:spPr bwMode="auto">
        <a:xfrm>
          <a:off x="7239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26" name="Rectangle 296">
          <a:extLst>
            <a:ext uri="{FF2B5EF4-FFF2-40B4-BE49-F238E27FC236}">
              <a16:creationId xmlns:a16="http://schemas.microsoft.com/office/drawing/2014/main" xmlns="" id="{0F3B6E92-A044-4D2B-A583-06DF6C40267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27" name="Rectangle 297">
          <a:extLst>
            <a:ext uri="{FF2B5EF4-FFF2-40B4-BE49-F238E27FC236}">
              <a16:creationId xmlns:a16="http://schemas.microsoft.com/office/drawing/2014/main" xmlns="" id="{906005C9-7175-4DBB-A288-D307C516704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28" name="Rectangle 298">
          <a:extLst>
            <a:ext uri="{FF2B5EF4-FFF2-40B4-BE49-F238E27FC236}">
              <a16:creationId xmlns:a16="http://schemas.microsoft.com/office/drawing/2014/main" xmlns="" id="{B08B42F1-0465-4820-BD84-C8EFC788789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29" name="Rectangle 299">
          <a:extLst>
            <a:ext uri="{FF2B5EF4-FFF2-40B4-BE49-F238E27FC236}">
              <a16:creationId xmlns:a16="http://schemas.microsoft.com/office/drawing/2014/main" xmlns="" id="{A986AA3D-A888-4B4E-9BCE-16CFDBD3068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30" name="Rectangle 300">
          <a:extLst>
            <a:ext uri="{FF2B5EF4-FFF2-40B4-BE49-F238E27FC236}">
              <a16:creationId xmlns:a16="http://schemas.microsoft.com/office/drawing/2014/main" xmlns="" id="{B979A61C-0117-477E-B696-79C5CB2D4AB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31" name="Rectangle 301">
          <a:extLst>
            <a:ext uri="{FF2B5EF4-FFF2-40B4-BE49-F238E27FC236}">
              <a16:creationId xmlns:a16="http://schemas.microsoft.com/office/drawing/2014/main" xmlns="" id="{1DAE7C33-0502-481A-A0BC-C813F0057570}"/>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32" name="Rectangle 302">
          <a:extLst>
            <a:ext uri="{FF2B5EF4-FFF2-40B4-BE49-F238E27FC236}">
              <a16:creationId xmlns:a16="http://schemas.microsoft.com/office/drawing/2014/main" xmlns="" id="{CFD7649D-030E-4DBE-A613-8F0936B4246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33" name="Rectangle 303">
          <a:extLst>
            <a:ext uri="{FF2B5EF4-FFF2-40B4-BE49-F238E27FC236}">
              <a16:creationId xmlns:a16="http://schemas.microsoft.com/office/drawing/2014/main" xmlns="" id="{7FEBC522-55CB-45C7-88A2-0140D0D2186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34" name="Rectangle 304">
          <a:extLst>
            <a:ext uri="{FF2B5EF4-FFF2-40B4-BE49-F238E27FC236}">
              <a16:creationId xmlns:a16="http://schemas.microsoft.com/office/drawing/2014/main" xmlns="" id="{7DFB9836-F4A0-4F09-8B13-37E73490FF14}"/>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35" name="Rectangle 305">
          <a:extLst>
            <a:ext uri="{FF2B5EF4-FFF2-40B4-BE49-F238E27FC236}">
              <a16:creationId xmlns:a16="http://schemas.microsoft.com/office/drawing/2014/main" xmlns="" id="{B974E9DF-EFDC-4363-B7F3-896F8E4B6076}"/>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36" name="Rectangle 306">
          <a:extLst>
            <a:ext uri="{FF2B5EF4-FFF2-40B4-BE49-F238E27FC236}">
              <a16:creationId xmlns:a16="http://schemas.microsoft.com/office/drawing/2014/main" xmlns="" id="{7E92FA89-C109-4ED6-8B98-1582ED34F49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37" name="Rectangle 307">
          <a:extLst>
            <a:ext uri="{FF2B5EF4-FFF2-40B4-BE49-F238E27FC236}">
              <a16:creationId xmlns:a16="http://schemas.microsoft.com/office/drawing/2014/main" xmlns="" id="{B76A71FE-DA91-4007-A670-A96D978384A4}"/>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38" name="Rectangle 308">
          <a:extLst>
            <a:ext uri="{FF2B5EF4-FFF2-40B4-BE49-F238E27FC236}">
              <a16:creationId xmlns:a16="http://schemas.microsoft.com/office/drawing/2014/main" xmlns="" id="{06C811C4-6FDF-47CB-8AEE-029C0C473DE8}"/>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39" name="Rectangle 309">
          <a:extLst>
            <a:ext uri="{FF2B5EF4-FFF2-40B4-BE49-F238E27FC236}">
              <a16:creationId xmlns:a16="http://schemas.microsoft.com/office/drawing/2014/main" xmlns="" id="{B25EEFA6-B4FE-4CF6-91B1-0A5E0018A000}"/>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40" name="Rectangle 310">
          <a:extLst>
            <a:ext uri="{FF2B5EF4-FFF2-40B4-BE49-F238E27FC236}">
              <a16:creationId xmlns:a16="http://schemas.microsoft.com/office/drawing/2014/main" xmlns="" id="{53399A49-7260-4F38-812E-C649BCBF3403}"/>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41" name="Rectangle 311">
          <a:extLst>
            <a:ext uri="{FF2B5EF4-FFF2-40B4-BE49-F238E27FC236}">
              <a16:creationId xmlns:a16="http://schemas.microsoft.com/office/drawing/2014/main" xmlns="" id="{8C3C3353-6998-465D-9325-FD4E5F033068}"/>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42" name="Rectangle 312">
          <a:extLst>
            <a:ext uri="{FF2B5EF4-FFF2-40B4-BE49-F238E27FC236}">
              <a16:creationId xmlns:a16="http://schemas.microsoft.com/office/drawing/2014/main" xmlns="" id="{7A0FE6F1-380B-46D6-9303-A79DCB74040C}"/>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43" name="Rectangle 313">
          <a:extLst>
            <a:ext uri="{FF2B5EF4-FFF2-40B4-BE49-F238E27FC236}">
              <a16:creationId xmlns:a16="http://schemas.microsoft.com/office/drawing/2014/main" xmlns="" id="{43812505-35C1-412B-B4E4-1ED0F41F4EA3}"/>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44" name="Rectangle 314">
          <a:extLst>
            <a:ext uri="{FF2B5EF4-FFF2-40B4-BE49-F238E27FC236}">
              <a16:creationId xmlns:a16="http://schemas.microsoft.com/office/drawing/2014/main" xmlns="" id="{8AFF4846-6046-4090-B9A3-21E364E074BC}"/>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45" name="Rectangle 315">
          <a:extLst>
            <a:ext uri="{FF2B5EF4-FFF2-40B4-BE49-F238E27FC236}">
              <a16:creationId xmlns:a16="http://schemas.microsoft.com/office/drawing/2014/main" xmlns="" id="{AD33F35E-5CD3-4F61-B3FE-204639A546D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46" name="Rectangle 316">
          <a:extLst>
            <a:ext uri="{FF2B5EF4-FFF2-40B4-BE49-F238E27FC236}">
              <a16:creationId xmlns:a16="http://schemas.microsoft.com/office/drawing/2014/main" xmlns="" id="{B75618DC-0378-4472-82D0-0608CC496799}"/>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47" name="Rectangle 317">
          <a:extLst>
            <a:ext uri="{FF2B5EF4-FFF2-40B4-BE49-F238E27FC236}">
              <a16:creationId xmlns:a16="http://schemas.microsoft.com/office/drawing/2014/main" xmlns="" id="{19B04A1D-37E7-458F-9DDA-024E7BBCF0E2}"/>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48" name="Rectangle 318">
          <a:extLst>
            <a:ext uri="{FF2B5EF4-FFF2-40B4-BE49-F238E27FC236}">
              <a16:creationId xmlns:a16="http://schemas.microsoft.com/office/drawing/2014/main" xmlns="" id="{D959D76B-E386-4255-9CA2-9EE4352F4F9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49" name="Rectangle 319">
          <a:extLst>
            <a:ext uri="{FF2B5EF4-FFF2-40B4-BE49-F238E27FC236}">
              <a16:creationId xmlns:a16="http://schemas.microsoft.com/office/drawing/2014/main" xmlns="" id="{3A15451E-E51E-43C5-BBA0-C06977260EE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45</xdr:row>
      <xdr:rowOff>0</xdr:rowOff>
    </xdr:from>
    <xdr:ext cx="28854" cy="132665"/>
    <xdr:sp macro="" textlink="">
      <xdr:nvSpPr>
        <xdr:cNvPr id="350" name="Rectangle 320">
          <a:extLst>
            <a:ext uri="{FF2B5EF4-FFF2-40B4-BE49-F238E27FC236}">
              <a16:creationId xmlns:a16="http://schemas.microsoft.com/office/drawing/2014/main" xmlns="" id="{9DDA0B98-9850-4916-A7D7-F81271936796}"/>
            </a:ext>
          </a:extLst>
        </xdr:cNvPr>
        <xdr:cNvSpPr>
          <a:spLocks noChangeArrowheads="1"/>
        </xdr:cNvSpPr>
      </xdr:nvSpPr>
      <xdr:spPr bwMode="auto">
        <a:xfrm>
          <a:off x="7239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51" name="Rectangle 321">
          <a:extLst>
            <a:ext uri="{FF2B5EF4-FFF2-40B4-BE49-F238E27FC236}">
              <a16:creationId xmlns:a16="http://schemas.microsoft.com/office/drawing/2014/main" xmlns="" id="{35B53B40-7BF6-44D8-A544-9D925F4FC0A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52" name="Rectangle 322">
          <a:extLst>
            <a:ext uri="{FF2B5EF4-FFF2-40B4-BE49-F238E27FC236}">
              <a16:creationId xmlns:a16="http://schemas.microsoft.com/office/drawing/2014/main" xmlns="" id="{190C0C72-57D3-4978-8070-A7C4146D826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53" name="Rectangle 323">
          <a:extLst>
            <a:ext uri="{FF2B5EF4-FFF2-40B4-BE49-F238E27FC236}">
              <a16:creationId xmlns:a16="http://schemas.microsoft.com/office/drawing/2014/main" xmlns="" id="{1F92CCE6-C5A0-41EF-94D6-613224E131E4}"/>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54" name="Rectangle 324">
          <a:extLst>
            <a:ext uri="{FF2B5EF4-FFF2-40B4-BE49-F238E27FC236}">
              <a16:creationId xmlns:a16="http://schemas.microsoft.com/office/drawing/2014/main" xmlns="" id="{E59EB1A3-9778-4AEE-816C-5AE164DDBD0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55" name="Rectangle 325">
          <a:extLst>
            <a:ext uri="{FF2B5EF4-FFF2-40B4-BE49-F238E27FC236}">
              <a16:creationId xmlns:a16="http://schemas.microsoft.com/office/drawing/2014/main" xmlns="" id="{AD7DD8CB-842A-453E-96E5-DD907322F6D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56" name="Rectangle 326">
          <a:extLst>
            <a:ext uri="{FF2B5EF4-FFF2-40B4-BE49-F238E27FC236}">
              <a16:creationId xmlns:a16="http://schemas.microsoft.com/office/drawing/2014/main" xmlns="" id="{7E773E26-F702-4E0F-B308-5402057446B9}"/>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57" name="Rectangle 327">
          <a:extLst>
            <a:ext uri="{FF2B5EF4-FFF2-40B4-BE49-F238E27FC236}">
              <a16:creationId xmlns:a16="http://schemas.microsoft.com/office/drawing/2014/main" xmlns="" id="{AA7A56F5-05C6-43C0-97F3-18235B9ADD82}"/>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58" name="Rectangle 328">
          <a:extLst>
            <a:ext uri="{FF2B5EF4-FFF2-40B4-BE49-F238E27FC236}">
              <a16:creationId xmlns:a16="http://schemas.microsoft.com/office/drawing/2014/main" xmlns="" id="{EF15302C-40BC-4A36-9240-46776F55A93D}"/>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59" name="Rectangle 329">
          <a:extLst>
            <a:ext uri="{FF2B5EF4-FFF2-40B4-BE49-F238E27FC236}">
              <a16:creationId xmlns:a16="http://schemas.microsoft.com/office/drawing/2014/main" xmlns="" id="{6F69ADE0-7D83-4333-AEA1-235D209BA77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60" name="Rectangle 330">
          <a:extLst>
            <a:ext uri="{FF2B5EF4-FFF2-40B4-BE49-F238E27FC236}">
              <a16:creationId xmlns:a16="http://schemas.microsoft.com/office/drawing/2014/main" xmlns="" id="{96071223-E6E7-4F20-9C7A-3F1AF7FEB7F6}"/>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61" name="Rectangle 331">
          <a:extLst>
            <a:ext uri="{FF2B5EF4-FFF2-40B4-BE49-F238E27FC236}">
              <a16:creationId xmlns:a16="http://schemas.microsoft.com/office/drawing/2014/main" xmlns="" id="{0F86B2A5-7A43-4220-883A-1E278401A160}"/>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62" name="Rectangle 332">
          <a:extLst>
            <a:ext uri="{FF2B5EF4-FFF2-40B4-BE49-F238E27FC236}">
              <a16:creationId xmlns:a16="http://schemas.microsoft.com/office/drawing/2014/main" xmlns="" id="{57BDD10D-29A6-4B74-AD9F-31DBC351091C}"/>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63" name="Rectangle 333">
          <a:extLst>
            <a:ext uri="{FF2B5EF4-FFF2-40B4-BE49-F238E27FC236}">
              <a16:creationId xmlns:a16="http://schemas.microsoft.com/office/drawing/2014/main" xmlns="" id="{A8AFE6EE-E995-4F0A-B5FC-FC7827FED89C}"/>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64" name="Rectangle 334">
          <a:extLst>
            <a:ext uri="{FF2B5EF4-FFF2-40B4-BE49-F238E27FC236}">
              <a16:creationId xmlns:a16="http://schemas.microsoft.com/office/drawing/2014/main" xmlns="" id="{7AAED323-D26D-4C8D-B5CD-6ED82837720F}"/>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65" name="Rectangle 335">
          <a:extLst>
            <a:ext uri="{FF2B5EF4-FFF2-40B4-BE49-F238E27FC236}">
              <a16:creationId xmlns:a16="http://schemas.microsoft.com/office/drawing/2014/main" xmlns="" id="{736440C9-7EB8-476D-A012-2B2EA08C3FF2}"/>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66" name="Rectangle 336">
          <a:extLst>
            <a:ext uri="{FF2B5EF4-FFF2-40B4-BE49-F238E27FC236}">
              <a16:creationId xmlns:a16="http://schemas.microsoft.com/office/drawing/2014/main" xmlns="" id="{5F6C13C7-71D0-444F-AE3F-74F46C531A7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67" name="Rectangle 337">
          <a:extLst>
            <a:ext uri="{FF2B5EF4-FFF2-40B4-BE49-F238E27FC236}">
              <a16:creationId xmlns:a16="http://schemas.microsoft.com/office/drawing/2014/main" xmlns="" id="{8DB5EE14-EFFE-475C-BFF8-324B0E54A6BF}"/>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68" name="Rectangle 338">
          <a:extLst>
            <a:ext uri="{FF2B5EF4-FFF2-40B4-BE49-F238E27FC236}">
              <a16:creationId xmlns:a16="http://schemas.microsoft.com/office/drawing/2014/main" xmlns="" id="{08FAA89E-C323-43FA-9371-8E2DF1D6CADC}"/>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69" name="Rectangle 339">
          <a:extLst>
            <a:ext uri="{FF2B5EF4-FFF2-40B4-BE49-F238E27FC236}">
              <a16:creationId xmlns:a16="http://schemas.microsoft.com/office/drawing/2014/main" xmlns="" id="{0A43CE90-DB93-4EFB-A6F3-39B61EF33B9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70" name="Rectangle 340">
          <a:extLst>
            <a:ext uri="{FF2B5EF4-FFF2-40B4-BE49-F238E27FC236}">
              <a16:creationId xmlns:a16="http://schemas.microsoft.com/office/drawing/2014/main" xmlns="" id="{DDEF5912-FD3F-431D-BB56-50443D855B58}"/>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71" name="Rectangle 341">
          <a:extLst>
            <a:ext uri="{FF2B5EF4-FFF2-40B4-BE49-F238E27FC236}">
              <a16:creationId xmlns:a16="http://schemas.microsoft.com/office/drawing/2014/main" xmlns="" id="{109FF964-ECA0-427B-9C4F-0428F2D0B1A9}"/>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72" name="Rectangle 342">
          <a:extLst>
            <a:ext uri="{FF2B5EF4-FFF2-40B4-BE49-F238E27FC236}">
              <a16:creationId xmlns:a16="http://schemas.microsoft.com/office/drawing/2014/main" xmlns="" id="{B306F8D1-DC40-4377-8384-D53C5D4950B7}"/>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73" name="Rectangle 343">
          <a:extLst>
            <a:ext uri="{FF2B5EF4-FFF2-40B4-BE49-F238E27FC236}">
              <a16:creationId xmlns:a16="http://schemas.microsoft.com/office/drawing/2014/main" xmlns="" id="{67857291-5322-4B73-88F0-CADCD2B735A6}"/>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74" name="Rectangle 344">
          <a:extLst>
            <a:ext uri="{FF2B5EF4-FFF2-40B4-BE49-F238E27FC236}">
              <a16:creationId xmlns:a16="http://schemas.microsoft.com/office/drawing/2014/main" xmlns="" id="{53CACB03-135A-4E38-B721-CABA65DD9E63}"/>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75" name="Rectangle 345">
          <a:extLst>
            <a:ext uri="{FF2B5EF4-FFF2-40B4-BE49-F238E27FC236}">
              <a16:creationId xmlns:a16="http://schemas.microsoft.com/office/drawing/2014/main" xmlns="" id="{320D72F6-344D-46D3-818C-C307CD76C22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76" name="Rectangle 346">
          <a:extLst>
            <a:ext uri="{FF2B5EF4-FFF2-40B4-BE49-F238E27FC236}">
              <a16:creationId xmlns:a16="http://schemas.microsoft.com/office/drawing/2014/main" xmlns="" id="{62FB38C7-DC01-4728-94F8-130DC0D7562F}"/>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77" name="Rectangle 347">
          <a:extLst>
            <a:ext uri="{FF2B5EF4-FFF2-40B4-BE49-F238E27FC236}">
              <a16:creationId xmlns:a16="http://schemas.microsoft.com/office/drawing/2014/main" xmlns="" id="{DD53E78E-7CDC-4A9A-AF24-4EC880FBAA39}"/>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78" name="Rectangle 348">
          <a:extLst>
            <a:ext uri="{FF2B5EF4-FFF2-40B4-BE49-F238E27FC236}">
              <a16:creationId xmlns:a16="http://schemas.microsoft.com/office/drawing/2014/main" xmlns="" id="{F1C45887-6530-438E-A427-428DB28BC0B0}"/>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79" name="Rectangle 349">
          <a:extLst>
            <a:ext uri="{FF2B5EF4-FFF2-40B4-BE49-F238E27FC236}">
              <a16:creationId xmlns:a16="http://schemas.microsoft.com/office/drawing/2014/main" xmlns="" id="{42B58EFC-CF60-4DC9-9300-9BE5285D93D2}"/>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80" name="Rectangle 350">
          <a:extLst>
            <a:ext uri="{FF2B5EF4-FFF2-40B4-BE49-F238E27FC236}">
              <a16:creationId xmlns:a16="http://schemas.microsoft.com/office/drawing/2014/main" xmlns="" id="{75D3D168-0AC3-4F6D-B763-A72422102367}"/>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45</xdr:row>
      <xdr:rowOff>0</xdr:rowOff>
    </xdr:from>
    <xdr:ext cx="28854" cy="132665"/>
    <xdr:sp macro="" textlink="">
      <xdr:nvSpPr>
        <xdr:cNvPr id="381" name="Rectangle 351">
          <a:extLst>
            <a:ext uri="{FF2B5EF4-FFF2-40B4-BE49-F238E27FC236}">
              <a16:creationId xmlns:a16="http://schemas.microsoft.com/office/drawing/2014/main" xmlns="" id="{2541F7F1-ACEF-42B8-A90D-1CF3CC628F74}"/>
            </a:ext>
          </a:extLst>
        </xdr:cNvPr>
        <xdr:cNvSpPr>
          <a:spLocks noChangeArrowheads="1"/>
        </xdr:cNvSpPr>
      </xdr:nvSpPr>
      <xdr:spPr bwMode="auto">
        <a:xfrm>
          <a:off x="7239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82" name="Rectangle 352">
          <a:extLst>
            <a:ext uri="{FF2B5EF4-FFF2-40B4-BE49-F238E27FC236}">
              <a16:creationId xmlns:a16="http://schemas.microsoft.com/office/drawing/2014/main" xmlns="" id="{A9919CC8-16F3-490E-9B88-4115C1BC3E49}"/>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83" name="Rectangle 353">
          <a:extLst>
            <a:ext uri="{FF2B5EF4-FFF2-40B4-BE49-F238E27FC236}">
              <a16:creationId xmlns:a16="http://schemas.microsoft.com/office/drawing/2014/main" xmlns="" id="{29B311D7-FF73-4F34-B167-10473155604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84" name="Rectangle 354">
          <a:extLst>
            <a:ext uri="{FF2B5EF4-FFF2-40B4-BE49-F238E27FC236}">
              <a16:creationId xmlns:a16="http://schemas.microsoft.com/office/drawing/2014/main" xmlns="" id="{BF4D78A2-2512-471D-96C1-93C8E2B474FD}"/>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85" name="Rectangle 355">
          <a:extLst>
            <a:ext uri="{FF2B5EF4-FFF2-40B4-BE49-F238E27FC236}">
              <a16:creationId xmlns:a16="http://schemas.microsoft.com/office/drawing/2014/main" xmlns="" id="{347B20EE-5569-47C3-8CAE-8AE2461F657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86" name="Rectangle 356">
          <a:extLst>
            <a:ext uri="{FF2B5EF4-FFF2-40B4-BE49-F238E27FC236}">
              <a16:creationId xmlns:a16="http://schemas.microsoft.com/office/drawing/2014/main" xmlns="" id="{98656594-DA7F-458D-A995-7896C9202746}"/>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87" name="Rectangle 357">
          <a:extLst>
            <a:ext uri="{FF2B5EF4-FFF2-40B4-BE49-F238E27FC236}">
              <a16:creationId xmlns:a16="http://schemas.microsoft.com/office/drawing/2014/main" xmlns="" id="{A7C45156-6E99-49DE-A22B-6A98808DCCFF}"/>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88" name="Rectangle 358">
          <a:extLst>
            <a:ext uri="{FF2B5EF4-FFF2-40B4-BE49-F238E27FC236}">
              <a16:creationId xmlns:a16="http://schemas.microsoft.com/office/drawing/2014/main" xmlns="" id="{FA4EC137-0305-408E-981C-A27465F6847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89" name="Rectangle 359">
          <a:extLst>
            <a:ext uri="{FF2B5EF4-FFF2-40B4-BE49-F238E27FC236}">
              <a16:creationId xmlns:a16="http://schemas.microsoft.com/office/drawing/2014/main" xmlns="" id="{B6AF4FF1-F72B-46DC-8E12-07AC67AA2F7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90" name="Rectangle 360">
          <a:extLst>
            <a:ext uri="{FF2B5EF4-FFF2-40B4-BE49-F238E27FC236}">
              <a16:creationId xmlns:a16="http://schemas.microsoft.com/office/drawing/2014/main" xmlns="" id="{68E38727-1736-48A1-A87E-7C92104DE243}"/>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91" name="Rectangle 361">
          <a:extLst>
            <a:ext uri="{FF2B5EF4-FFF2-40B4-BE49-F238E27FC236}">
              <a16:creationId xmlns:a16="http://schemas.microsoft.com/office/drawing/2014/main" xmlns="" id="{50382053-48C5-4C54-939A-185A8EBC5E08}"/>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92" name="Rectangle 362">
          <a:extLst>
            <a:ext uri="{FF2B5EF4-FFF2-40B4-BE49-F238E27FC236}">
              <a16:creationId xmlns:a16="http://schemas.microsoft.com/office/drawing/2014/main" xmlns="" id="{B461DF71-1B99-4E81-89BE-358AC68153C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93" name="Rectangle 363">
          <a:extLst>
            <a:ext uri="{FF2B5EF4-FFF2-40B4-BE49-F238E27FC236}">
              <a16:creationId xmlns:a16="http://schemas.microsoft.com/office/drawing/2014/main" xmlns="" id="{572D6DC5-B30F-4FD9-B3FE-89235F6D52C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45</xdr:row>
      <xdr:rowOff>0</xdr:rowOff>
    </xdr:from>
    <xdr:ext cx="28854" cy="132665"/>
    <xdr:sp macro="" textlink="">
      <xdr:nvSpPr>
        <xdr:cNvPr id="394" name="Rectangle 364">
          <a:extLst>
            <a:ext uri="{FF2B5EF4-FFF2-40B4-BE49-F238E27FC236}">
              <a16:creationId xmlns:a16="http://schemas.microsoft.com/office/drawing/2014/main" xmlns="" id="{A05C80DA-3B58-449B-B8D7-96A328AD89A2}"/>
            </a:ext>
          </a:extLst>
        </xdr:cNvPr>
        <xdr:cNvSpPr>
          <a:spLocks noChangeArrowheads="1"/>
        </xdr:cNvSpPr>
      </xdr:nvSpPr>
      <xdr:spPr bwMode="auto">
        <a:xfrm>
          <a:off x="7239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95" name="Rectangle 365">
          <a:extLst>
            <a:ext uri="{FF2B5EF4-FFF2-40B4-BE49-F238E27FC236}">
              <a16:creationId xmlns:a16="http://schemas.microsoft.com/office/drawing/2014/main" xmlns="" id="{DE1FD9E6-E2E0-49EB-84CB-BA01E031523E}"/>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96" name="Rectangle 366">
          <a:extLst>
            <a:ext uri="{FF2B5EF4-FFF2-40B4-BE49-F238E27FC236}">
              <a16:creationId xmlns:a16="http://schemas.microsoft.com/office/drawing/2014/main" xmlns="" id="{8602DA5C-8CFA-4480-9621-4BC6277F13A2}"/>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97" name="Rectangle 367">
          <a:extLst>
            <a:ext uri="{FF2B5EF4-FFF2-40B4-BE49-F238E27FC236}">
              <a16:creationId xmlns:a16="http://schemas.microsoft.com/office/drawing/2014/main" xmlns="" id="{870A408B-D08C-41A5-83FB-E4290BF63BD3}"/>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98" name="Rectangle 368">
          <a:extLst>
            <a:ext uri="{FF2B5EF4-FFF2-40B4-BE49-F238E27FC236}">
              <a16:creationId xmlns:a16="http://schemas.microsoft.com/office/drawing/2014/main" xmlns="" id="{440AB4E8-BC37-4C73-97A8-3B481BCB563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99" name="Rectangle 369">
          <a:extLst>
            <a:ext uri="{FF2B5EF4-FFF2-40B4-BE49-F238E27FC236}">
              <a16:creationId xmlns:a16="http://schemas.microsoft.com/office/drawing/2014/main" xmlns="" id="{420C3F7F-1023-4532-9173-2CAA3338FCF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00" name="Rectangle 370">
          <a:extLst>
            <a:ext uri="{FF2B5EF4-FFF2-40B4-BE49-F238E27FC236}">
              <a16:creationId xmlns:a16="http://schemas.microsoft.com/office/drawing/2014/main" xmlns="" id="{96DD413C-44FA-4217-A173-6A2A824EB22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01" name="Rectangle 371">
          <a:extLst>
            <a:ext uri="{FF2B5EF4-FFF2-40B4-BE49-F238E27FC236}">
              <a16:creationId xmlns:a16="http://schemas.microsoft.com/office/drawing/2014/main" xmlns="" id="{4DF11FEB-DB53-45AB-ADC3-AC7A7251261C}"/>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02" name="Rectangle 372">
          <a:extLst>
            <a:ext uri="{FF2B5EF4-FFF2-40B4-BE49-F238E27FC236}">
              <a16:creationId xmlns:a16="http://schemas.microsoft.com/office/drawing/2014/main" xmlns="" id="{5216C91F-5F83-455B-BCFC-E88F11EAC12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03" name="Rectangle 373">
          <a:extLst>
            <a:ext uri="{FF2B5EF4-FFF2-40B4-BE49-F238E27FC236}">
              <a16:creationId xmlns:a16="http://schemas.microsoft.com/office/drawing/2014/main" xmlns="" id="{72AEC102-6F5C-45B9-997E-D44B24FC14B8}"/>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04" name="Rectangle 374">
          <a:extLst>
            <a:ext uri="{FF2B5EF4-FFF2-40B4-BE49-F238E27FC236}">
              <a16:creationId xmlns:a16="http://schemas.microsoft.com/office/drawing/2014/main" xmlns="" id="{D36CEF62-E1A6-4852-9DD9-4847FB3FEFD0}"/>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05" name="Rectangle 375">
          <a:extLst>
            <a:ext uri="{FF2B5EF4-FFF2-40B4-BE49-F238E27FC236}">
              <a16:creationId xmlns:a16="http://schemas.microsoft.com/office/drawing/2014/main" xmlns="" id="{2F5D8D25-2A5C-4864-9F40-E3017ACDF6D0}"/>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06" name="Rectangle 376">
          <a:extLst>
            <a:ext uri="{FF2B5EF4-FFF2-40B4-BE49-F238E27FC236}">
              <a16:creationId xmlns:a16="http://schemas.microsoft.com/office/drawing/2014/main" xmlns="" id="{3ED0F01B-7FFD-4D10-91B0-854E4D0F27EC}"/>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07" name="Rectangle 377">
          <a:extLst>
            <a:ext uri="{FF2B5EF4-FFF2-40B4-BE49-F238E27FC236}">
              <a16:creationId xmlns:a16="http://schemas.microsoft.com/office/drawing/2014/main" xmlns="" id="{2FCCD40B-8C8C-4369-8B8C-C9989C9AB747}"/>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08" name="Rectangle 378">
          <a:extLst>
            <a:ext uri="{FF2B5EF4-FFF2-40B4-BE49-F238E27FC236}">
              <a16:creationId xmlns:a16="http://schemas.microsoft.com/office/drawing/2014/main" xmlns="" id="{EBCDE168-E54A-4084-A77B-53605C26A274}"/>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09" name="Rectangle 379">
          <a:extLst>
            <a:ext uri="{FF2B5EF4-FFF2-40B4-BE49-F238E27FC236}">
              <a16:creationId xmlns:a16="http://schemas.microsoft.com/office/drawing/2014/main" xmlns="" id="{18CFFE01-F219-4446-9F59-15BD76954828}"/>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10" name="Rectangle 380">
          <a:extLst>
            <a:ext uri="{FF2B5EF4-FFF2-40B4-BE49-F238E27FC236}">
              <a16:creationId xmlns:a16="http://schemas.microsoft.com/office/drawing/2014/main" xmlns="" id="{39342799-2045-4273-8886-E406773AB854}"/>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11" name="Rectangle 381">
          <a:extLst>
            <a:ext uri="{FF2B5EF4-FFF2-40B4-BE49-F238E27FC236}">
              <a16:creationId xmlns:a16="http://schemas.microsoft.com/office/drawing/2014/main" xmlns="" id="{707F7EB9-8860-4118-B69C-B66DA1CE3FE4}"/>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12" name="Rectangle 382">
          <a:extLst>
            <a:ext uri="{FF2B5EF4-FFF2-40B4-BE49-F238E27FC236}">
              <a16:creationId xmlns:a16="http://schemas.microsoft.com/office/drawing/2014/main" xmlns="" id="{567287F9-34C1-4788-A5BB-A151942EECAC}"/>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45</xdr:row>
      <xdr:rowOff>0</xdr:rowOff>
    </xdr:from>
    <xdr:ext cx="28854" cy="132665"/>
    <xdr:sp macro="" textlink="">
      <xdr:nvSpPr>
        <xdr:cNvPr id="413" name="Rectangle 383">
          <a:extLst>
            <a:ext uri="{FF2B5EF4-FFF2-40B4-BE49-F238E27FC236}">
              <a16:creationId xmlns:a16="http://schemas.microsoft.com/office/drawing/2014/main" xmlns="" id="{195F5716-72EF-4D65-AF19-7461F7A6401D}"/>
            </a:ext>
          </a:extLst>
        </xdr:cNvPr>
        <xdr:cNvSpPr>
          <a:spLocks noChangeArrowheads="1"/>
        </xdr:cNvSpPr>
      </xdr:nvSpPr>
      <xdr:spPr bwMode="auto">
        <a:xfrm>
          <a:off x="7239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14" name="Rectangle 384">
          <a:extLst>
            <a:ext uri="{FF2B5EF4-FFF2-40B4-BE49-F238E27FC236}">
              <a16:creationId xmlns:a16="http://schemas.microsoft.com/office/drawing/2014/main" xmlns="" id="{1033CF7F-7107-4286-B7F3-E172FB4968C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15" name="Rectangle 385">
          <a:extLst>
            <a:ext uri="{FF2B5EF4-FFF2-40B4-BE49-F238E27FC236}">
              <a16:creationId xmlns:a16="http://schemas.microsoft.com/office/drawing/2014/main" xmlns="" id="{432BFE52-6033-4411-99CA-AAC95A998098}"/>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16" name="Rectangle 386">
          <a:extLst>
            <a:ext uri="{FF2B5EF4-FFF2-40B4-BE49-F238E27FC236}">
              <a16:creationId xmlns:a16="http://schemas.microsoft.com/office/drawing/2014/main" xmlns="" id="{2C4738A2-42B1-4A46-936C-4B9BCE55A119}"/>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17" name="Rectangle 387">
          <a:extLst>
            <a:ext uri="{FF2B5EF4-FFF2-40B4-BE49-F238E27FC236}">
              <a16:creationId xmlns:a16="http://schemas.microsoft.com/office/drawing/2014/main" xmlns="" id="{9F4B0BED-79C8-432C-BD5A-44B38BABEB7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18" name="Rectangle 388">
          <a:extLst>
            <a:ext uri="{FF2B5EF4-FFF2-40B4-BE49-F238E27FC236}">
              <a16:creationId xmlns:a16="http://schemas.microsoft.com/office/drawing/2014/main" xmlns="" id="{9690179D-5999-4BC5-8B7D-101860C17C8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19" name="Rectangle 389">
          <a:extLst>
            <a:ext uri="{FF2B5EF4-FFF2-40B4-BE49-F238E27FC236}">
              <a16:creationId xmlns:a16="http://schemas.microsoft.com/office/drawing/2014/main" xmlns="" id="{8A551B7F-FC87-4DA8-A74E-47C3C84948FC}"/>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20" name="Rectangle 390">
          <a:extLst>
            <a:ext uri="{FF2B5EF4-FFF2-40B4-BE49-F238E27FC236}">
              <a16:creationId xmlns:a16="http://schemas.microsoft.com/office/drawing/2014/main" xmlns="" id="{418B5590-50E2-4322-8ABA-C1EB501CF91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21" name="Rectangle 391">
          <a:extLst>
            <a:ext uri="{FF2B5EF4-FFF2-40B4-BE49-F238E27FC236}">
              <a16:creationId xmlns:a16="http://schemas.microsoft.com/office/drawing/2014/main" xmlns="" id="{D7A77FE4-E61E-485B-B76A-A3A2FA8FFD86}"/>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22" name="Rectangle 392">
          <a:extLst>
            <a:ext uri="{FF2B5EF4-FFF2-40B4-BE49-F238E27FC236}">
              <a16:creationId xmlns:a16="http://schemas.microsoft.com/office/drawing/2014/main" xmlns="" id="{89E9D1BB-FDB5-4823-95BC-D328743CC622}"/>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23" name="Rectangle 393">
          <a:extLst>
            <a:ext uri="{FF2B5EF4-FFF2-40B4-BE49-F238E27FC236}">
              <a16:creationId xmlns:a16="http://schemas.microsoft.com/office/drawing/2014/main" xmlns="" id="{85BF748F-52E1-4380-AC60-8EC5251A4AC3}"/>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24" name="Rectangle 394">
          <a:extLst>
            <a:ext uri="{FF2B5EF4-FFF2-40B4-BE49-F238E27FC236}">
              <a16:creationId xmlns:a16="http://schemas.microsoft.com/office/drawing/2014/main" xmlns="" id="{53B80122-A861-46D0-8AC1-9634B660083F}"/>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25" name="Rectangle 395">
          <a:extLst>
            <a:ext uri="{FF2B5EF4-FFF2-40B4-BE49-F238E27FC236}">
              <a16:creationId xmlns:a16="http://schemas.microsoft.com/office/drawing/2014/main" xmlns="" id="{24F54837-0D45-440D-91B6-7A1A7E81EE17}"/>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26" name="Rectangle 396">
          <a:extLst>
            <a:ext uri="{FF2B5EF4-FFF2-40B4-BE49-F238E27FC236}">
              <a16:creationId xmlns:a16="http://schemas.microsoft.com/office/drawing/2014/main" xmlns="" id="{98D74F36-3E29-46C8-9E1C-1482F0FABFC6}"/>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27" name="Rectangle 397">
          <a:extLst>
            <a:ext uri="{FF2B5EF4-FFF2-40B4-BE49-F238E27FC236}">
              <a16:creationId xmlns:a16="http://schemas.microsoft.com/office/drawing/2014/main" xmlns="" id="{DFC1A791-9A0F-4F4F-A219-D22A05E17E79}"/>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28" name="Rectangle 398">
          <a:extLst>
            <a:ext uri="{FF2B5EF4-FFF2-40B4-BE49-F238E27FC236}">
              <a16:creationId xmlns:a16="http://schemas.microsoft.com/office/drawing/2014/main" xmlns="" id="{35B1FD29-CA71-44CA-9130-E819B54C5022}"/>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29" name="Rectangle 399">
          <a:extLst>
            <a:ext uri="{FF2B5EF4-FFF2-40B4-BE49-F238E27FC236}">
              <a16:creationId xmlns:a16="http://schemas.microsoft.com/office/drawing/2014/main" xmlns="" id="{B7DCD4AC-B043-4B97-8994-787EA0488B23}"/>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30" name="Rectangle 400">
          <a:extLst>
            <a:ext uri="{FF2B5EF4-FFF2-40B4-BE49-F238E27FC236}">
              <a16:creationId xmlns:a16="http://schemas.microsoft.com/office/drawing/2014/main" xmlns="" id="{D0B01046-6FB7-40D2-9EE4-2437FB5105D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31" name="Rectangle 401">
          <a:extLst>
            <a:ext uri="{FF2B5EF4-FFF2-40B4-BE49-F238E27FC236}">
              <a16:creationId xmlns:a16="http://schemas.microsoft.com/office/drawing/2014/main" xmlns="" id="{0AF56FE6-0B50-4895-B87D-4CBF78A7652F}"/>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32" name="Rectangle 402">
          <a:extLst>
            <a:ext uri="{FF2B5EF4-FFF2-40B4-BE49-F238E27FC236}">
              <a16:creationId xmlns:a16="http://schemas.microsoft.com/office/drawing/2014/main" xmlns="" id="{4DB742AB-E4E3-438C-923C-C42B8839E9C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33" name="Rectangle 403">
          <a:extLst>
            <a:ext uri="{FF2B5EF4-FFF2-40B4-BE49-F238E27FC236}">
              <a16:creationId xmlns:a16="http://schemas.microsoft.com/office/drawing/2014/main" xmlns="" id="{2CF2C9E5-D7A1-42CD-AB65-316E1F559984}"/>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34" name="Rectangle 404">
          <a:extLst>
            <a:ext uri="{FF2B5EF4-FFF2-40B4-BE49-F238E27FC236}">
              <a16:creationId xmlns:a16="http://schemas.microsoft.com/office/drawing/2014/main" xmlns="" id="{60A9BF0F-1DC2-40E7-B9C8-20CAE76929F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35" name="Rectangle 405">
          <a:extLst>
            <a:ext uri="{FF2B5EF4-FFF2-40B4-BE49-F238E27FC236}">
              <a16:creationId xmlns:a16="http://schemas.microsoft.com/office/drawing/2014/main" xmlns="" id="{F34DB188-4323-4B17-BAE5-61E60E052DD3}"/>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36" name="Rectangle 406">
          <a:extLst>
            <a:ext uri="{FF2B5EF4-FFF2-40B4-BE49-F238E27FC236}">
              <a16:creationId xmlns:a16="http://schemas.microsoft.com/office/drawing/2014/main" xmlns="" id="{1D14657C-4D58-4D6F-BBCB-18D701A20A37}"/>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37" name="Rectangle 407">
          <a:extLst>
            <a:ext uri="{FF2B5EF4-FFF2-40B4-BE49-F238E27FC236}">
              <a16:creationId xmlns:a16="http://schemas.microsoft.com/office/drawing/2014/main" xmlns="" id="{7924BFD9-A8D9-4390-897E-C63C3FA091E6}"/>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45</xdr:row>
      <xdr:rowOff>0</xdr:rowOff>
    </xdr:from>
    <xdr:ext cx="28854" cy="132665"/>
    <xdr:sp macro="" textlink="">
      <xdr:nvSpPr>
        <xdr:cNvPr id="438" name="Rectangle 408">
          <a:extLst>
            <a:ext uri="{FF2B5EF4-FFF2-40B4-BE49-F238E27FC236}">
              <a16:creationId xmlns:a16="http://schemas.microsoft.com/office/drawing/2014/main" xmlns="" id="{8BEE279E-9761-4AFE-8F9F-E987615E82B7}"/>
            </a:ext>
          </a:extLst>
        </xdr:cNvPr>
        <xdr:cNvSpPr>
          <a:spLocks noChangeArrowheads="1"/>
        </xdr:cNvSpPr>
      </xdr:nvSpPr>
      <xdr:spPr bwMode="auto">
        <a:xfrm>
          <a:off x="7239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39" name="Rectangle 409">
          <a:extLst>
            <a:ext uri="{FF2B5EF4-FFF2-40B4-BE49-F238E27FC236}">
              <a16:creationId xmlns:a16="http://schemas.microsoft.com/office/drawing/2014/main" xmlns="" id="{B02AC730-FE4A-4291-AAF2-28C29B564463}"/>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40" name="Rectangle 410">
          <a:extLst>
            <a:ext uri="{FF2B5EF4-FFF2-40B4-BE49-F238E27FC236}">
              <a16:creationId xmlns:a16="http://schemas.microsoft.com/office/drawing/2014/main" xmlns="" id="{6A141BDE-78C9-428D-9D5C-E8E53E6E373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41" name="Rectangle 411">
          <a:extLst>
            <a:ext uri="{FF2B5EF4-FFF2-40B4-BE49-F238E27FC236}">
              <a16:creationId xmlns:a16="http://schemas.microsoft.com/office/drawing/2014/main" xmlns="" id="{CDC24E54-33A9-4742-8913-09AD9AAC85B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42" name="Rectangle 412">
          <a:extLst>
            <a:ext uri="{FF2B5EF4-FFF2-40B4-BE49-F238E27FC236}">
              <a16:creationId xmlns:a16="http://schemas.microsoft.com/office/drawing/2014/main" xmlns="" id="{148AF8FD-448F-42EF-9888-1C9E715CFDB9}"/>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43" name="Rectangle 413">
          <a:extLst>
            <a:ext uri="{FF2B5EF4-FFF2-40B4-BE49-F238E27FC236}">
              <a16:creationId xmlns:a16="http://schemas.microsoft.com/office/drawing/2014/main" xmlns="" id="{62130C6A-C27E-4B03-AD31-7B03B3E92EF9}"/>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44" name="Rectangle 414">
          <a:extLst>
            <a:ext uri="{FF2B5EF4-FFF2-40B4-BE49-F238E27FC236}">
              <a16:creationId xmlns:a16="http://schemas.microsoft.com/office/drawing/2014/main" xmlns="" id="{843BF255-0F54-40BC-B5EE-501DA5FB2EF6}"/>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45" name="Rectangle 415">
          <a:extLst>
            <a:ext uri="{FF2B5EF4-FFF2-40B4-BE49-F238E27FC236}">
              <a16:creationId xmlns:a16="http://schemas.microsoft.com/office/drawing/2014/main" xmlns="" id="{09B3FA24-5814-4D97-988C-DDBE7523394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46" name="Rectangle 416">
          <a:extLst>
            <a:ext uri="{FF2B5EF4-FFF2-40B4-BE49-F238E27FC236}">
              <a16:creationId xmlns:a16="http://schemas.microsoft.com/office/drawing/2014/main" xmlns="" id="{E71CC5BD-7B81-4FCB-A7AB-40505B2BEE5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47" name="Rectangle 417">
          <a:extLst>
            <a:ext uri="{FF2B5EF4-FFF2-40B4-BE49-F238E27FC236}">
              <a16:creationId xmlns:a16="http://schemas.microsoft.com/office/drawing/2014/main" xmlns="" id="{5243494C-32F1-4739-9510-55E041F94A33}"/>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48" name="Rectangle 418">
          <a:extLst>
            <a:ext uri="{FF2B5EF4-FFF2-40B4-BE49-F238E27FC236}">
              <a16:creationId xmlns:a16="http://schemas.microsoft.com/office/drawing/2014/main" xmlns="" id="{CD2B642F-388D-4C8B-9DA2-524B2CB15829}"/>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49" name="Rectangle 419">
          <a:extLst>
            <a:ext uri="{FF2B5EF4-FFF2-40B4-BE49-F238E27FC236}">
              <a16:creationId xmlns:a16="http://schemas.microsoft.com/office/drawing/2014/main" xmlns="" id="{4C2D6CBD-ABD7-4BDE-85E5-E98DF749CF29}"/>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50" name="Rectangle 420">
          <a:extLst>
            <a:ext uri="{FF2B5EF4-FFF2-40B4-BE49-F238E27FC236}">
              <a16:creationId xmlns:a16="http://schemas.microsoft.com/office/drawing/2014/main" xmlns="" id="{E6F1E478-D8E6-46E1-96F6-8CD663AA8F0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51" name="Rectangle 421">
          <a:extLst>
            <a:ext uri="{FF2B5EF4-FFF2-40B4-BE49-F238E27FC236}">
              <a16:creationId xmlns:a16="http://schemas.microsoft.com/office/drawing/2014/main" xmlns="" id="{DFCBBA22-FA65-493A-AF8C-CD631DE094B0}"/>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52" name="Rectangle 422">
          <a:extLst>
            <a:ext uri="{FF2B5EF4-FFF2-40B4-BE49-F238E27FC236}">
              <a16:creationId xmlns:a16="http://schemas.microsoft.com/office/drawing/2014/main" xmlns="" id="{126C1320-7B96-4F03-BF2B-4F0A80B0C6FE}"/>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53" name="Rectangle 423">
          <a:extLst>
            <a:ext uri="{FF2B5EF4-FFF2-40B4-BE49-F238E27FC236}">
              <a16:creationId xmlns:a16="http://schemas.microsoft.com/office/drawing/2014/main" xmlns="" id="{870B2543-4D18-44AE-91B7-AEF07395C226}"/>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54" name="Rectangle 424">
          <a:extLst>
            <a:ext uri="{FF2B5EF4-FFF2-40B4-BE49-F238E27FC236}">
              <a16:creationId xmlns:a16="http://schemas.microsoft.com/office/drawing/2014/main" xmlns="" id="{4E9E7D4E-82E4-4FF5-A360-486B6B275BCE}"/>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55" name="Rectangle 425">
          <a:extLst>
            <a:ext uri="{FF2B5EF4-FFF2-40B4-BE49-F238E27FC236}">
              <a16:creationId xmlns:a16="http://schemas.microsoft.com/office/drawing/2014/main" xmlns="" id="{763D7384-2CCB-4BD6-AA4B-35EE257795AE}"/>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56" name="Rectangle 426">
          <a:extLst>
            <a:ext uri="{FF2B5EF4-FFF2-40B4-BE49-F238E27FC236}">
              <a16:creationId xmlns:a16="http://schemas.microsoft.com/office/drawing/2014/main" xmlns="" id="{72EF8D6E-B88B-41F5-9B49-487071F23C0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45</xdr:row>
      <xdr:rowOff>0</xdr:rowOff>
    </xdr:from>
    <xdr:ext cx="28854" cy="132665"/>
    <xdr:sp macro="" textlink="">
      <xdr:nvSpPr>
        <xdr:cNvPr id="457" name="Rectangle 427">
          <a:extLst>
            <a:ext uri="{FF2B5EF4-FFF2-40B4-BE49-F238E27FC236}">
              <a16:creationId xmlns:a16="http://schemas.microsoft.com/office/drawing/2014/main" xmlns="" id="{84E884E7-C7D0-480D-BAF8-EA8418C822C9}"/>
            </a:ext>
          </a:extLst>
        </xdr:cNvPr>
        <xdr:cNvSpPr>
          <a:spLocks noChangeArrowheads="1"/>
        </xdr:cNvSpPr>
      </xdr:nvSpPr>
      <xdr:spPr bwMode="auto">
        <a:xfrm>
          <a:off x="7239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58" name="Rectangle 428">
          <a:extLst>
            <a:ext uri="{FF2B5EF4-FFF2-40B4-BE49-F238E27FC236}">
              <a16:creationId xmlns:a16="http://schemas.microsoft.com/office/drawing/2014/main" xmlns="" id="{5F2A6668-5BA6-4B4A-ABA3-1585F6235482}"/>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59" name="Rectangle 429">
          <a:extLst>
            <a:ext uri="{FF2B5EF4-FFF2-40B4-BE49-F238E27FC236}">
              <a16:creationId xmlns:a16="http://schemas.microsoft.com/office/drawing/2014/main" xmlns="" id="{29374E5F-A09A-4269-8594-3FEB53469BE4}"/>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60" name="Rectangle 430">
          <a:extLst>
            <a:ext uri="{FF2B5EF4-FFF2-40B4-BE49-F238E27FC236}">
              <a16:creationId xmlns:a16="http://schemas.microsoft.com/office/drawing/2014/main" xmlns="" id="{22F60166-8F46-457F-ADF2-43252FCFF4F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61" name="Rectangle 431">
          <a:extLst>
            <a:ext uri="{FF2B5EF4-FFF2-40B4-BE49-F238E27FC236}">
              <a16:creationId xmlns:a16="http://schemas.microsoft.com/office/drawing/2014/main" xmlns="" id="{D4E844B6-7CB5-4ADA-98CE-F9FC6E335C37}"/>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62" name="Rectangle 432">
          <a:extLst>
            <a:ext uri="{FF2B5EF4-FFF2-40B4-BE49-F238E27FC236}">
              <a16:creationId xmlns:a16="http://schemas.microsoft.com/office/drawing/2014/main" xmlns="" id="{E1908ABB-3AE7-4DA1-978B-3615CB6D2176}"/>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63" name="Rectangle 433">
          <a:extLst>
            <a:ext uri="{FF2B5EF4-FFF2-40B4-BE49-F238E27FC236}">
              <a16:creationId xmlns:a16="http://schemas.microsoft.com/office/drawing/2014/main" xmlns="" id="{28F60972-BF23-4B77-BCC0-649AD8453456}"/>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45</xdr:row>
      <xdr:rowOff>0</xdr:rowOff>
    </xdr:from>
    <xdr:ext cx="28854" cy="132665"/>
    <xdr:sp macro="" textlink="">
      <xdr:nvSpPr>
        <xdr:cNvPr id="464" name="Rectangle 434">
          <a:extLst>
            <a:ext uri="{FF2B5EF4-FFF2-40B4-BE49-F238E27FC236}">
              <a16:creationId xmlns:a16="http://schemas.microsoft.com/office/drawing/2014/main" xmlns="" id="{2359F169-0AA6-41A7-9A63-737C83D4C62C}"/>
            </a:ext>
          </a:extLst>
        </xdr:cNvPr>
        <xdr:cNvSpPr>
          <a:spLocks noChangeArrowheads="1"/>
        </xdr:cNvSpPr>
      </xdr:nvSpPr>
      <xdr:spPr bwMode="auto">
        <a:xfrm>
          <a:off x="7239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65" name="Rectangle 435">
          <a:extLst>
            <a:ext uri="{FF2B5EF4-FFF2-40B4-BE49-F238E27FC236}">
              <a16:creationId xmlns:a16="http://schemas.microsoft.com/office/drawing/2014/main" xmlns="" id="{10D21F25-3136-4808-BF60-9685F69D4768}"/>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66" name="Rectangle 436">
          <a:extLst>
            <a:ext uri="{FF2B5EF4-FFF2-40B4-BE49-F238E27FC236}">
              <a16:creationId xmlns:a16="http://schemas.microsoft.com/office/drawing/2014/main" xmlns="" id="{9ECDCAD0-A30F-4A29-8930-32F333B64AC8}"/>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67" name="Rectangle 437">
          <a:extLst>
            <a:ext uri="{FF2B5EF4-FFF2-40B4-BE49-F238E27FC236}">
              <a16:creationId xmlns:a16="http://schemas.microsoft.com/office/drawing/2014/main" xmlns="" id="{E88F8E01-4664-4E1D-98BE-A52864B7D29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68" name="Rectangle 438">
          <a:extLst>
            <a:ext uri="{FF2B5EF4-FFF2-40B4-BE49-F238E27FC236}">
              <a16:creationId xmlns:a16="http://schemas.microsoft.com/office/drawing/2014/main" xmlns="" id="{69B9B3AA-DAE2-467A-9076-D8265561959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69" name="Rectangle 439">
          <a:extLst>
            <a:ext uri="{FF2B5EF4-FFF2-40B4-BE49-F238E27FC236}">
              <a16:creationId xmlns:a16="http://schemas.microsoft.com/office/drawing/2014/main" xmlns="" id="{BC25E8BB-D936-4068-9C36-45C9445D3EB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70" name="Rectangle 440">
          <a:extLst>
            <a:ext uri="{FF2B5EF4-FFF2-40B4-BE49-F238E27FC236}">
              <a16:creationId xmlns:a16="http://schemas.microsoft.com/office/drawing/2014/main" xmlns="" id="{D2B6C277-CAFD-43E2-B07C-9B5D96FC8307}"/>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45</xdr:row>
      <xdr:rowOff>0</xdr:rowOff>
    </xdr:from>
    <xdr:ext cx="28854" cy="132665"/>
    <xdr:sp macro="" textlink="">
      <xdr:nvSpPr>
        <xdr:cNvPr id="471" name="Rectangle 441">
          <a:extLst>
            <a:ext uri="{FF2B5EF4-FFF2-40B4-BE49-F238E27FC236}">
              <a16:creationId xmlns:a16="http://schemas.microsoft.com/office/drawing/2014/main" xmlns="" id="{E35DD297-785A-465A-89DC-E900B4882B64}"/>
            </a:ext>
          </a:extLst>
        </xdr:cNvPr>
        <xdr:cNvSpPr>
          <a:spLocks noChangeArrowheads="1"/>
        </xdr:cNvSpPr>
      </xdr:nvSpPr>
      <xdr:spPr bwMode="auto">
        <a:xfrm>
          <a:off x="7239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72" name="Rectangle 442">
          <a:extLst>
            <a:ext uri="{FF2B5EF4-FFF2-40B4-BE49-F238E27FC236}">
              <a16:creationId xmlns:a16="http://schemas.microsoft.com/office/drawing/2014/main" xmlns="" id="{8EBCDA84-9A7C-4C73-B494-6600442DFD9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73" name="Rectangle 443">
          <a:extLst>
            <a:ext uri="{FF2B5EF4-FFF2-40B4-BE49-F238E27FC236}">
              <a16:creationId xmlns:a16="http://schemas.microsoft.com/office/drawing/2014/main" xmlns="" id="{6E3856FF-FF99-4E2B-AFF1-42CB4721FFDE}"/>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74" name="Rectangle 444">
          <a:extLst>
            <a:ext uri="{FF2B5EF4-FFF2-40B4-BE49-F238E27FC236}">
              <a16:creationId xmlns:a16="http://schemas.microsoft.com/office/drawing/2014/main" xmlns="" id="{FF3F3667-9296-4723-90EC-2CC042D6D3D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75" name="Rectangle 445">
          <a:extLst>
            <a:ext uri="{FF2B5EF4-FFF2-40B4-BE49-F238E27FC236}">
              <a16:creationId xmlns:a16="http://schemas.microsoft.com/office/drawing/2014/main" xmlns="" id="{694A409F-E200-4FB9-B75E-10680220E24D}"/>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76" name="Rectangle 446">
          <a:extLst>
            <a:ext uri="{FF2B5EF4-FFF2-40B4-BE49-F238E27FC236}">
              <a16:creationId xmlns:a16="http://schemas.microsoft.com/office/drawing/2014/main" xmlns="" id="{965A6137-60C8-438C-A882-18B8C7890142}"/>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77" name="Rectangle 447">
          <a:extLst>
            <a:ext uri="{FF2B5EF4-FFF2-40B4-BE49-F238E27FC236}">
              <a16:creationId xmlns:a16="http://schemas.microsoft.com/office/drawing/2014/main" xmlns="" id="{D1CDB8A8-6777-494A-B07A-12E8BD074F70}"/>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45</xdr:row>
      <xdr:rowOff>0</xdr:rowOff>
    </xdr:from>
    <xdr:ext cx="28854" cy="132665"/>
    <xdr:sp macro="" textlink="">
      <xdr:nvSpPr>
        <xdr:cNvPr id="478" name="Rectangle 448">
          <a:extLst>
            <a:ext uri="{FF2B5EF4-FFF2-40B4-BE49-F238E27FC236}">
              <a16:creationId xmlns:a16="http://schemas.microsoft.com/office/drawing/2014/main" xmlns="" id="{6939F892-314E-4BB7-8246-E4B8F41ED718}"/>
            </a:ext>
          </a:extLst>
        </xdr:cNvPr>
        <xdr:cNvSpPr>
          <a:spLocks noChangeArrowheads="1"/>
        </xdr:cNvSpPr>
      </xdr:nvSpPr>
      <xdr:spPr bwMode="auto">
        <a:xfrm>
          <a:off x="7239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79" name="Rectangle 449">
          <a:extLst>
            <a:ext uri="{FF2B5EF4-FFF2-40B4-BE49-F238E27FC236}">
              <a16:creationId xmlns:a16="http://schemas.microsoft.com/office/drawing/2014/main" xmlns="" id="{F2AD9161-0789-488C-95F1-CE296B16BB3C}"/>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80" name="Rectangle 450">
          <a:extLst>
            <a:ext uri="{FF2B5EF4-FFF2-40B4-BE49-F238E27FC236}">
              <a16:creationId xmlns:a16="http://schemas.microsoft.com/office/drawing/2014/main" xmlns="" id="{22C2834F-1907-4921-ABB4-E4DDE5A5149D}"/>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81" name="Rectangle 451">
          <a:extLst>
            <a:ext uri="{FF2B5EF4-FFF2-40B4-BE49-F238E27FC236}">
              <a16:creationId xmlns:a16="http://schemas.microsoft.com/office/drawing/2014/main" xmlns="" id="{262FD2B7-3DBE-4E43-8AEC-4BA46198FCA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82" name="Rectangle 452">
          <a:extLst>
            <a:ext uri="{FF2B5EF4-FFF2-40B4-BE49-F238E27FC236}">
              <a16:creationId xmlns:a16="http://schemas.microsoft.com/office/drawing/2014/main" xmlns="" id="{4E050AC7-B5E1-4D16-A8BB-FDC11363B232}"/>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83" name="Rectangle 453">
          <a:extLst>
            <a:ext uri="{FF2B5EF4-FFF2-40B4-BE49-F238E27FC236}">
              <a16:creationId xmlns:a16="http://schemas.microsoft.com/office/drawing/2014/main" xmlns="" id="{B098AFCC-360C-4DA8-9B64-E2CA705F38C0}"/>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84" name="Rectangle 454">
          <a:extLst>
            <a:ext uri="{FF2B5EF4-FFF2-40B4-BE49-F238E27FC236}">
              <a16:creationId xmlns:a16="http://schemas.microsoft.com/office/drawing/2014/main" xmlns="" id="{F3039281-DCAC-42CC-A39C-BF6F442B290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19050</xdr:colOff>
      <xdr:row>133</xdr:row>
      <xdr:rowOff>0</xdr:rowOff>
    </xdr:from>
    <xdr:ext cx="28854" cy="132665"/>
    <xdr:sp macro="" textlink="">
      <xdr:nvSpPr>
        <xdr:cNvPr id="3" name="Rectangle 238">
          <a:extLst>
            <a:ext uri="{FF2B5EF4-FFF2-40B4-BE49-F238E27FC236}">
              <a16:creationId xmlns:a16="http://schemas.microsoft.com/office/drawing/2014/main" xmlns="" id="{0DF6B3B2-E721-437C-B29C-49B4FAD404A1}"/>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 name="Rectangle 249">
          <a:extLst>
            <a:ext uri="{FF2B5EF4-FFF2-40B4-BE49-F238E27FC236}">
              <a16:creationId xmlns:a16="http://schemas.microsoft.com/office/drawing/2014/main" xmlns="" id="{2E908D49-916F-4D67-AF78-A1859CE9D928}"/>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5" name="Rectangle 251">
          <a:extLst>
            <a:ext uri="{FF2B5EF4-FFF2-40B4-BE49-F238E27FC236}">
              <a16:creationId xmlns:a16="http://schemas.microsoft.com/office/drawing/2014/main" xmlns="" id="{12081F61-2722-4B61-A7F6-D9778C2C014F}"/>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6" name="Rectangle 253">
          <a:extLst>
            <a:ext uri="{FF2B5EF4-FFF2-40B4-BE49-F238E27FC236}">
              <a16:creationId xmlns:a16="http://schemas.microsoft.com/office/drawing/2014/main" xmlns="" id="{05B39E4C-77CF-4389-B31B-EA24AAF19953}"/>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7" name="Rectangle 254">
          <a:extLst>
            <a:ext uri="{FF2B5EF4-FFF2-40B4-BE49-F238E27FC236}">
              <a16:creationId xmlns:a16="http://schemas.microsoft.com/office/drawing/2014/main" xmlns="" id="{945CC184-BCD8-4455-8E8E-674D78ADA694}"/>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8" name="Rectangle 255">
          <a:extLst>
            <a:ext uri="{FF2B5EF4-FFF2-40B4-BE49-F238E27FC236}">
              <a16:creationId xmlns:a16="http://schemas.microsoft.com/office/drawing/2014/main" xmlns="" id="{8F8BE327-12EF-442D-A38A-F14FEEEE3F66}"/>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9" name="Rectangle 257">
          <a:extLst>
            <a:ext uri="{FF2B5EF4-FFF2-40B4-BE49-F238E27FC236}">
              <a16:creationId xmlns:a16="http://schemas.microsoft.com/office/drawing/2014/main" xmlns="" id="{C8ED4EE3-EB2F-4042-AC13-941E5E1D3720}"/>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0" name="Rectangle 258">
          <a:extLst>
            <a:ext uri="{FF2B5EF4-FFF2-40B4-BE49-F238E27FC236}">
              <a16:creationId xmlns:a16="http://schemas.microsoft.com/office/drawing/2014/main" xmlns="" id="{9A32C1DE-627E-4A54-A0C2-7430B005BD7B}"/>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1" name="Rectangle 259">
          <a:extLst>
            <a:ext uri="{FF2B5EF4-FFF2-40B4-BE49-F238E27FC236}">
              <a16:creationId xmlns:a16="http://schemas.microsoft.com/office/drawing/2014/main" xmlns="" id="{836D0E6C-F33E-4E33-85EA-AF7E1B642DDF}"/>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2" name="Rectangle 260">
          <a:extLst>
            <a:ext uri="{FF2B5EF4-FFF2-40B4-BE49-F238E27FC236}">
              <a16:creationId xmlns:a16="http://schemas.microsoft.com/office/drawing/2014/main" xmlns="" id="{91C55B89-F21D-4B36-971D-7A5B2B63DA5D}"/>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3" name="Rectangle 261">
          <a:extLst>
            <a:ext uri="{FF2B5EF4-FFF2-40B4-BE49-F238E27FC236}">
              <a16:creationId xmlns:a16="http://schemas.microsoft.com/office/drawing/2014/main" xmlns="" id="{D55644EA-C255-4753-A815-3FF5E2B0F049}"/>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4" name="Rectangle 262">
          <a:extLst>
            <a:ext uri="{FF2B5EF4-FFF2-40B4-BE49-F238E27FC236}">
              <a16:creationId xmlns:a16="http://schemas.microsoft.com/office/drawing/2014/main" xmlns="" id="{FBB0F601-4357-476F-B172-B6FC6A772EFD}"/>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133</xdr:row>
      <xdr:rowOff>0</xdr:rowOff>
    </xdr:from>
    <xdr:ext cx="28854" cy="132665"/>
    <xdr:sp macro="" textlink="">
      <xdr:nvSpPr>
        <xdr:cNvPr id="15" name="Rectangle 263">
          <a:extLst>
            <a:ext uri="{FF2B5EF4-FFF2-40B4-BE49-F238E27FC236}">
              <a16:creationId xmlns:a16="http://schemas.microsoft.com/office/drawing/2014/main" xmlns="" id="{5BBA019D-A672-4539-86D3-E8FD2AB87D65}"/>
            </a:ext>
          </a:extLst>
        </xdr:cNvPr>
        <xdr:cNvSpPr>
          <a:spLocks noChangeArrowheads="1"/>
        </xdr:cNvSpPr>
      </xdr:nvSpPr>
      <xdr:spPr bwMode="auto">
        <a:xfrm>
          <a:off x="72390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6" name="Rectangle 264">
          <a:extLst>
            <a:ext uri="{FF2B5EF4-FFF2-40B4-BE49-F238E27FC236}">
              <a16:creationId xmlns:a16="http://schemas.microsoft.com/office/drawing/2014/main" xmlns="" id="{90C76F1B-6733-4239-84CA-4E730CBAD50D}"/>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7" name="Rectangle 265">
          <a:extLst>
            <a:ext uri="{FF2B5EF4-FFF2-40B4-BE49-F238E27FC236}">
              <a16:creationId xmlns:a16="http://schemas.microsoft.com/office/drawing/2014/main" xmlns="" id="{99480883-5D3C-4FF6-B894-60424DC061B7}"/>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8" name="Rectangle 266">
          <a:extLst>
            <a:ext uri="{FF2B5EF4-FFF2-40B4-BE49-F238E27FC236}">
              <a16:creationId xmlns:a16="http://schemas.microsoft.com/office/drawing/2014/main" xmlns="" id="{99C50C22-2717-403C-AD4D-6B23C7301451}"/>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9" name="Rectangle 267">
          <a:extLst>
            <a:ext uri="{FF2B5EF4-FFF2-40B4-BE49-F238E27FC236}">
              <a16:creationId xmlns:a16="http://schemas.microsoft.com/office/drawing/2014/main" xmlns="" id="{E8E14525-9CFF-4007-AF51-0A7B90E481C4}"/>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0" name="Rectangle 268">
          <a:extLst>
            <a:ext uri="{FF2B5EF4-FFF2-40B4-BE49-F238E27FC236}">
              <a16:creationId xmlns:a16="http://schemas.microsoft.com/office/drawing/2014/main" xmlns="" id="{AA9735F8-0070-409B-A5A7-F8F24083655D}"/>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1" name="Rectangle 269">
          <a:extLst>
            <a:ext uri="{FF2B5EF4-FFF2-40B4-BE49-F238E27FC236}">
              <a16:creationId xmlns:a16="http://schemas.microsoft.com/office/drawing/2014/main" xmlns="" id="{72E55383-1044-4317-8B31-060117602BA9}"/>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2" name="Rectangle 270">
          <a:extLst>
            <a:ext uri="{FF2B5EF4-FFF2-40B4-BE49-F238E27FC236}">
              <a16:creationId xmlns:a16="http://schemas.microsoft.com/office/drawing/2014/main" xmlns="" id="{0C16F806-20CD-48EC-A0AE-1B37164D11DE}"/>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3" name="Rectangle 271">
          <a:extLst>
            <a:ext uri="{FF2B5EF4-FFF2-40B4-BE49-F238E27FC236}">
              <a16:creationId xmlns:a16="http://schemas.microsoft.com/office/drawing/2014/main" xmlns="" id="{4336C923-01FC-41BB-9820-A2797C84F23E}"/>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4" name="Rectangle 272">
          <a:extLst>
            <a:ext uri="{FF2B5EF4-FFF2-40B4-BE49-F238E27FC236}">
              <a16:creationId xmlns:a16="http://schemas.microsoft.com/office/drawing/2014/main" xmlns="" id="{9B5887E0-4AAE-4350-B4E1-C006858AF550}"/>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5" name="Rectangle 273">
          <a:extLst>
            <a:ext uri="{FF2B5EF4-FFF2-40B4-BE49-F238E27FC236}">
              <a16:creationId xmlns:a16="http://schemas.microsoft.com/office/drawing/2014/main" xmlns="" id="{89F588AD-83AC-4057-8727-69AB03C07830}"/>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6" name="Rectangle 274">
          <a:extLst>
            <a:ext uri="{FF2B5EF4-FFF2-40B4-BE49-F238E27FC236}">
              <a16:creationId xmlns:a16="http://schemas.microsoft.com/office/drawing/2014/main" xmlns="" id="{5CB3F8C2-66FB-4C0F-BA87-CD92EECAA5BA}"/>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7" name="Rectangle 275">
          <a:extLst>
            <a:ext uri="{FF2B5EF4-FFF2-40B4-BE49-F238E27FC236}">
              <a16:creationId xmlns:a16="http://schemas.microsoft.com/office/drawing/2014/main" xmlns="" id="{22DEC969-52AE-4B76-9025-947A6173070F}"/>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28575</xdr:colOff>
      <xdr:row>133</xdr:row>
      <xdr:rowOff>0</xdr:rowOff>
    </xdr:from>
    <xdr:ext cx="28854" cy="132665"/>
    <xdr:sp macro="" textlink="">
      <xdr:nvSpPr>
        <xdr:cNvPr id="28" name="Rectangle 276">
          <a:extLst>
            <a:ext uri="{FF2B5EF4-FFF2-40B4-BE49-F238E27FC236}">
              <a16:creationId xmlns:a16="http://schemas.microsoft.com/office/drawing/2014/main" xmlns="" id="{14AEB5D3-9C15-4057-9A63-DD22386E92E3}"/>
            </a:ext>
          </a:extLst>
        </xdr:cNvPr>
        <xdr:cNvSpPr>
          <a:spLocks noChangeArrowheads="1"/>
        </xdr:cNvSpPr>
      </xdr:nvSpPr>
      <xdr:spPr bwMode="auto">
        <a:xfrm>
          <a:off x="714375"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9" name="Rectangle 277">
          <a:extLst>
            <a:ext uri="{FF2B5EF4-FFF2-40B4-BE49-F238E27FC236}">
              <a16:creationId xmlns:a16="http://schemas.microsoft.com/office/drawing/2014/main" xmlns="" id="{82798321-321B-4A26-9360-3928DB97D23D}"/>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0" name="Rectangle 278">
          <a:extLst>
            <a:ext uri="{FF2B5EF4-FFF2-40B4-BE49-F238E27FC236}">
              <a16:creationId xmlns:a16="http://schemas.microsoft.com/office/drawing/2014/main" xmlns="" id="{886CE327-9FDE-43BA-B820-5CF6BD7E254B}"/>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1" name="Rectangle 279">
          <a:extLst>
            <a:ext uri="{FF2B5EF4-FFF2-40B4-BE49-F238E27FC236}">
              <a16:creationId xmlns:a16="http://schemas.microsoft.com/office/drawing/2014/main" xmlns="" id="{9835FF3B-97A9-48CF-9080-17B27C20F407}"/>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2" name="Rectangle 280">
          <a:extLst>
            <a:ext uri="{FF2B5EF4-FFF2-40B4-BE49-F238E27FC236}">
              <a16:creationId xmlns:a16="http://schemas.microsoft.com/office/drawing/2014/main" xmlns="" id="{FC3CE4AA-6554-4753-A7C5-12F88779AD7D}"/>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3" name="Rectangle 281">
          <a:extLst>
            <a:ext uri="{FF2B5EF4-FFF2-40B4-BE49-F238E27FC236}">
              <a16:creationId xmlns:a16="http://schemas.microsoft.com/office/drawing/2014/main" xmlns="" id="{769BDF55-C900-43EB-BCFD-4041B947E512}"/>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4" name="Rectangle 282">
          <a:extLst>
            <a:ext uri="{FF2B5EF4-FFF2-40B4-BE49-F238E27FC236}">
              <a16:creationId xmlns:a16="http://schemas.microsoft.com/office/drawing/2014/main" xmlns="" id="{F67AAAC6-0B89-4204-AB72-2D9F3222958D}"/>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5" name="Rectangle 283">
          <a:extLst>
            <a:ext uri="{FF2B5EF4-FFF2-40B4-BE49-F238E27FC236}">
              <a16:creationId xmlns:a16="http://schemas.microsoft.com/office/drawing/2014/main" xmlns="" id="{8347EDB3-3B2F-46D5-B8ED-BBC1AFDEDAC5}"/>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6" name="Rectangle 284">
          <a:extLst>
            <a:ext uri="{FF2B5EF4-FFF2-40B4-BE49-F238E27FC236}">
              <a16:creationId xmlns:a16="http://schemas.microsoft.com/office/drawing/2014/main" xmlns="" id="{B011E3AF-0A48-4022-875B-BFBED113D9EC}"/>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7" name="Rectangle 285">
          <a:extLst>
            <a:ext uri="{FF2B5EF4-FFF2-40B4-BE49-F238E27FC236}">
              <a16:creationId xmlns:a16="http://schemas.microsoft.com/office/drawing/2014/main" xmlns="" id="{7C0B375C-6860-4185-8605-E6194FECF4A5}"/>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8" name="Rectangle 286">
          <a:extLst>
            <a:ext uri="{FF2B5EF4-FFF2-40B4-BE49-F238E27FC236}">
              <a16:creationId xmlns:a16="http://schemas.microsoft.com/office/drawing/2014/main" xmlns="" id="{92864766-35C2-470C-BB2B-E50316C05430}"/>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9" name="Rectangle 287">
          <a:extLst>
            <a:ext uri="{FF2B5EF4-FFF2-40B4-BE49-F238E27FC236}">
              <a16:creationId xmlns:a16="http://schemas.microsoft.com/office/drawing/2014/main" xmlns="" id="{F2DB82C6-9D8F-4071-89C1-4275D3F10E6B}"/>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0" name="Rectangle 288">
          <a:extLst>
            <a:ext uri="{FF2B5EF4-FFF2-40B4-BE49-F238E27FC236}">
              <a16:creationId xmlns:a16="http://schemas.microsoft.com/office/drawing/2014/main" xmlns="" id="{FB657174-3AB5-472D-8AE6-C75F16009D20}"/>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1" name="Rectangle 289">
          <a:extLst>
            <a:ext uri="{FF2B5EF4-FFF2-40B4-BE49-F238E27FC236}">
              <a16:creationId xmlns:a16="http://schemas.microsoft.com/office/drawing/2014/main" xmlns="" id="{00D72863-4E80-4AB7-9969-F9F011F74800}"/>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2" name="Rectangle 290">
          <a:extLst>
            <a:ext uri="{FF2B5EF4-FFF2-40B4-BE49-F238E27FC236}">
              <a16:creationId xmlns:a16="http://schemas.microsoft.com/office/drawing/2014/main" xmlns="" id="{D3B01B31-D957-4F8E-8368-D2084E4221A5}"/>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3" name="Rectangle 291">
          <a:extLst>
            <a:ext uri="{FF2B5EF4-FFF2-40B4-BE49-F238E27FC236}">
              <a16:creationId xmlns:a16="http://schemas.microsoft.com/office/drawing/2014/main" xmlns="" id="{5AA89A93-FA85-42DA-948F-FE36147DF14E}"/>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4" name="Rectangle 292">
          <a:extLst>
            <a:ext uri="{FF2B5EF4-FFF2-40B4-BE49-F238E27FC236}">
              <a16:creationId xmlns:a16="http://schemas.microsoft.com/office/drawing/2014/main" xmlns="" id="{06D14838-91B0-4463-AD36-2D0E916624E7}"/>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5" name="Rectangle 293">
          <a:extLst>
            <a:ext uri="{FF2B5EF4-FFF2-40B4-BE49-F238E27FC236}">
              <a16:creationId xmlns:a16="http://schemas.microsoft.com/office/drawing/2014/main" xmlns="" id="{486477B3-682E-4597-B8F8-4F3C1645115D}"/>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6" name="Rectangle 294">
          <a:extLst>
            <a:ext uri="{FF2B5EF4-FFF2-40B4-BE49-F238E27FC236}">
              <a16:creationId xmlns:a16="http://schemas.microsoft.com/office/drawing/2014/main" xmlns="" id="{5FC9AD2E-D724-422F-BB86-397941C2F253}"/>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28575</xdr:colOff>
      <xdr:row>133</xdr:row>
      <xdr:rowOff>0</xdr:rowOff>
    </xdr:from>
    <xdr:ext cx="28854" cy="132665"/>
    <xdr:sp macro="" textlink="">
      <xdr:nvSpPr>
        <xdr:cNvPr id="47" name="Rectangle 295">
          <a:extLst>
            <a:ext uri="{FF2B5EF4-FFF2-40B4-BE49-F238E27FC236}">
              <a16:creationId xmlns:a16="http://schemas.microsoft.com/office/drawing/2014/main" xmlns="" id="{E7D72894-D463-452C-8696-4E5A2D8023C6}"/>
            </a:ext>
          </a:extLst>
        </xdr:cNvPr>
        <xdr:cNvSpPr>
          <a:spLocks noChangeArrowheads="1"/>
        </xdr:cNvSpPr>
      </xdr:nvSpPr>
      <xdr:spPr bwMode="auto">
        <a:xfrm>
          <a:off x="714375"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8" name="Rectangle 296">
          <a:extLst>
            <a:ext uri="{FF2B5EF4-FFF2-40B4-BE49-F238E27FC236}">
              <a16:creationId xmlns:a16="http://schemas.microsoft.com/office/drawing/2014/main" xmlns="" id="{21CA585A-8B7E-41CB-AE13-21CF4FE14225}"/>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9" name="Rectangle 297">
          <a:extLst>
            <a:ext uri="{FF2B5EF4-FFF2-40B4-BE49-F238E27FC236}">
              <a16:creationId xmlns:a16="http://schemas.microsoft.com/office/drawing/2014/main" xmlns="" id="{AA66339A-3099-4F72-8DB8-09E4CDFB640F}"/>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50" name="Rectangle 298">
          <a:extLst>
            <a:ext uri="{FF2B5EF4-FFF2-40B4-BE49-F238E27FC236}">
              <a16:creationId xmlns:a16="http://schemas.microsoft.com/office/drawing/2014/main" xmlns="" id="{44CA0804-3AC3-4F2C-8E83-2DC41634FB1D}"/>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51" name="Rectangle 299">
          <a:extLst>
            <a:ext uri="{FF2B5EF4-FFF2-40B4-BE49-F238E27FC236}">
              <a16:creationId xmlns:a16="http://schemas.microsoft.com/office/drawing/2014/main" xmlns="" id="{CEE88575-3F26-4228-AFD0-5969029B5691}"/>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52" name="Rectangle 300">
          <a:extLst>
            <a:ext uri="{FF2B5EF4-FFF2-40B4-BE49-F238E27FC236}">
              <a16:creationId xmlns:a16="http://schemas.microsoft.com/office/drawing/2014/main" xmlns="" id="{33077A58-B1CB-491A-8CFD-6ACA4E872F1F}"/>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53" name="Rectangle 301">
          <a:extLst>
            <a:ext uri="{FF2B5EF4-FFF2-40B4-BE49-F238E27FC236}">
              <a16:creationId xmlns:a16="http://schemas.microsoft.com/office/drawing/2014/main" xmlns="" id="{3DDA38E2-C1AB-4CDE-82F5-20BD5932DFD4}"/>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54" name="Rectangle 302">
          <a:extLst>
            <a:ext uri="{FF2B5EF4-FFF2-40B4-BE49-F238E27FC236}">
              <a16:creationId xmlns:a16="http://schemas.microsoft.com/office/drawing/2014/main" xmlns="" id="{40DB40BC-0134-4D1C-A39B-0E4FAABD6E2E}"/>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55" name="Rectangle 303">
          <a:extLst>
            <a:ext uri="{FF2B5EF4-FFF2-40B4-BE49-F238E27FC236}">
              <a16:creationId xmlns:a16="http://schemas.microsoft.com/office/drawing/2014/main" xmlns="" id="{4C7C4F1F-B3A1-4211-B8AA-D375AF096735}"/>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56" name="Rectangle 304">
          <a:extLst>
            <a:ext uri="{FF2B5EF4-FFF2-40B4-BE49-F238E27FC236}">
              <a16:creationId xmlns:a16="http://schemas.microsoft.com/office/drawing/2014/main" xmlns="" id="{3654CDFD-174D-475B-863E-F546DD848036}"/>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57" name="Rectangle 305">
          <a:extLst>
            <a:ext uri="{FF2B5EF4-FFF2-40B4-BE49-F238E27FC236}">
              <a16:creationId xmlns:a16="http://schemas.microsoft.com/office/drawing/2014/main" xmlns="" id="{3E621F3C-24DD-492B-B390-7C63C5C925E7}"/>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58" name="Rectangle 306">
          <a:extLst>
            <a:ext uri="{FF2B5EF4-FFF2-40B4-BE49-F238E27FC236}">
              <a16:creationId xmlns:a16="http://schemas.microsoft.com/office/drawing/2014/main" xmlns="" id="{006ADBF4-54F9-4CF1-9092-9FA9A30F4D54}"/>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59" name="Rectangle 307">
          <a:extLst>
            <a:ext uri="{FF2B5EF4-FFF2-40B4-BE49-F238E27FC236}">
              <a16:creationId xmlns:a16="http://schemas.microsoft.com/office/drawing/2014/main" xmlns="" id="{694F8405-2D54-42F6-B481-32863EACC0E1}"/>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60" name="Rectangle 308">
          <a:extLst>
            <a:ext uri="{FF2B5EF4-FFF2-40B4-BE49-F238E27FC236}">
              <a16:creationId xmlns:a16="http://schemas.microsoft.com/office/drawing/2014/main" xmlns="" id="{C2A46504-E197-40D8-B38B-B765F1FF0058}"/>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61" name="Rectangle 309">
          <a:extLst>
            <a:ext uri="{FF2B5EF4-FFF2-40B4-BE49-F238E27FC236}">
              <a16:creationId xmlns:a16="http://schemas.microsoft.com/office/drawing/2014/main" xmlns="" id="{6035B905-33C3-4F74-8CE5-07E9A8023CDB}"/>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62" name="Rectangle 310">
          <a:extLst>
            <a:ext uri="{FF2B5EF4-FFF2-40B4-BE49-F238E27FC236}">
              <a16:creationId xmlns:a16="http://schemas.microsoft.com/office/drawing/2014/main" xmlns="" id="{A7199B93-A044-4A34-878E-14E00841EAB5}"/>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63" name="Rectangle 311">
          <a:extLst>
            <a:ext uri="{FF2B5EF4-FFF2-40B4-BE49-F238E27FC236}">
              <a16:creationId xmlns:a16="http://schemas.microsoft.com/office/drawing/2014/main" xmlns="" id="{F8FB1914-5905-46AE-A79B-763D23CF1817}"/>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64" name="Rectangle 312">
          <a:extLst>
            <a:ext uri="{FF2B5EF4-FFF2-40B4-BE49-F238E27FC236}">
              <a16:creationId xmlns:a16="http://schemas.microsoft.com/office/drawing/2014/main" xmlns="" id="{623720F4-726C-41D6-9151-5E5D70DCA6BF}"/>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65" name="Rectangle 313">
          <a:extLst>
            <a:ext uri="{FF2B5EF4-FFF2-40B4-BE49-F238E27FC236}">
              <a16:creationId xmlns:a16="http://schemas.microsoft.com/office/drawing/2014/main" xmlns="" id="{7EE8DFAF-F431-4F5C-8CA3-318CF900214A}"/>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66" name="Rectangle 314">
          <a:extLst>
            <a:ext uri="{FF2B5EF4-FFF2-40B4-BE49-F238E27FC236}">
              <a16:creationId xmlns:a16="http://schemas.microsoft.com/office/drawing/2014/main" xmlns="" id="{E160AE42-BAD0-4519-AA00-3EDA32654DF0}"/>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67" name="Rectangle 315">
          <a:extLst>
            <a:ext uri="{FF2B5EF4-FFF2-40B4-BE49-F238E27FC236}">
              <a16:creationId xmlns:a16="http://schemas.microsoft.com/office/drawing/2014/main" xmlns="" id="{DAC76703-6457-4E6C-9108-D8ED3407016B}"/>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68" name="Rectangle 316">
          <a:extLst>
            <a:ext uri="{FF2B5EF4-FFF2-40B4-BE49-F238E27FC236}">
              <a16:creationId xmlns:a16="http://schemas.microsoft.com/office/drawing/2014/main" xmlns="" id="{B83AE62B-D24D-47AC-B455-7D9AF135B03A}"/>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69" name="Rectangle 317">
          <a:extLst>
            <a:ext uri="{FF2B5EF4-FFF2-40B4-BE49-F238E27FC236}">
              <a16:creationId xmlns:a16="http://schemas.microsoft.com/office/drawing/2014/main" xmlns="" id="{926C10D0-2639-4AB9-B136-D2B59C27382E}"/>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70" name="Rectangle 318">
          <a:extLst>
            <a:ext uri="{FF2B5EF4-FFF2-40B4-BE49-F238E27FC236}">
              <a16:creationId xmlns:a16="http://schemas.microsoft.com/office/drawing/2014/main" xmlns="" id="{45419994-CDE3-4229-997E-8892C46249A4}"/>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71" name="Rectangle 319">
          <a:extLst>
            <a:ext uri="{FF2B5EF4-FFF2-40B4-BE49-F238E27FC236}">
              <a16:creationId xmlns:a16="http://schemas.microsoft.com/office/drawing/2014/main" xmlns="" id="{9B49D661-A46F-40E2-9330-33324D2E7FA8}"/>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28575</xdr:colOff>
      <xdr:row>133</xdr:row>
      <xdr:rowOff>0</xdr:rowOff>
    </xdr:from>
    <xdr:ext cx="28854" cy="132665"/>
    <xdr:sp macro="" textlink="">
      <xdr:nvSpPr>
        <xdr:cNvPr id="72" name="Rectangle 320">
          <a:extLst>
            <a:ext uri="{FF2B5EF4-FFF2-40B4-BE49-F238E27FC236}">
              <a16:creationId xmlns:a16="http://schemas.microsoft.com/office/drawing/2014/main" xmlns="" id="{BAEC9B58-D3C2-4F71-A074-CFF4CFFD9FE1}"/>
            </a:ext>
          </a:extLst>
        </xdr:cNvPr>
        <xdr:cNvSpPr>
          <a:spLocks noChangeArrowheads="1"/>
        </xdr:cNvSpPr>
      </xdr:nvSpPr>
      <xdr:spPr bwMode="auto">
        <a:xfrm>
          <a:off x="714375"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73" name="Rectangle 321">
          <a:extLst>
            <a:ext uri="{FF2B5EF4-FFF2-40B4-BE49-F238E27FC236}">
              <a16:creationId xmlns:a16="http://schemas.microsoft.com/office/drawing/2014/main" xmlns="" id="{9E3FB1D8-B2F5-4608-8804-D74E591BD1A1}"/>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74" name="Rectangle 322">
          <a:extLst>
            <a:ext uri="{FF2B5EF4-FFF2-40B4-BE49-F238E27FC236}">
              <a16:creationId xmlns:a16="http://schemas.microsoft.com/office/drawing/2014/main" xmlns="" id="{28AB554A-0ED6-4B6E-AFA6-6056B11C4CA3}"/>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75" name="Rectangle 323">
          <a:extLst>
            <a:ext uri="{FF2B5EF4-FFF2-40B4-BE49-F238E27FC236}">
              <a16:creationId xmlns:a16="http://schemas.microsoft.com/office/drawing/2014/main" xmlns="" id="{6BC46AA6-A5D0-4F26-8140-AC505F27F67E}"/>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76" name="Rectangle 324">
          <a:extLst>
            <a:ext uri="{FF2B5EF4-FFF2-40B4-BE49-F238E27FC236}">
              <a16:creationId xmlns:a16="http://schemas.microsoft.com/office/drawing/2014/main" xmlns="" id="{ADA6A8BE-7ACD-4B3C-939D-F48C9FF55A22}"/>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77" name="Rectangle 325">
          <a:extLst>
            <a:ext uri="{FF2B5EF4-FFF2-40B4-BE49-F238E27FC236}">
              <a16:creationId xmlns:a16="http://schemas.microsoft.com/office/drawing/2014/main" xmlns="" id="{D397ABA1-71F1-4772-A1B4-1A405052C7D1}"/>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78" name="Rectangle 326">
          <a:extLst>
            <a:ext uri="{FF2B5EF4-FFF2-40B4-BE49-F238E27FC236}">
              <a16:creationId xmlns:a16="http://schemas.microsoft.com/office/drawing/2014/main" xmlns="" id="{98D022D7-6B50-4857-B1E7-BD6351A339BE}"/>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79" name="Rectangle 327">
          <a:extLst>
            <a:ext uri="{FF2B5EF4-FFF2-40B4-BE49-F238E27FC236}">
              <a16:creationId xmlns:a16="http://schemas.microsoft.com/office/drawing/2014/main" xmlns="" id="{EC5E4432-7204-4880-94BC-734E2688A1FA}"/>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80" name="Rectangle 328">
          <a:extLst>
            <a:ext uri="{FF2B5EF4-FFF2-40B4-BE49-F238E27FC236}">
              <a16:creationId xmlns:a16="http://schemas.microsoft.com/office/drawing/2014/main" xmlns="" id="{C8F7ED7F-25BE-4C2B-AFAA-16A4CC8B551B}"/>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81" name="Rectangle 329">
          <a:extLst>
            <a:ext uri="{FF2B5EF4-FFF2-40B4-BE49-F238E27FC236}">
              <a16:creationId xmlns:a16="http://schemas.microsoft.com/office/drawing/2014/main" xmlns="" id="{D1FC8024-3927-485C-8224-8A3CE90B12B7}"/>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82" name="Rectangle 330">
          <a:extLst>
            <a:ext uri="{FF2B5EF4-FFF2-40B4-BE49-F238E27FC236}">
              <a16:creationId xmlns:a16="http://schemas.microsoft.com/office/drawing/2014/main" xmlns="" id="{277C3126-028D-4132-8611-4BA4598AC82A}"/>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83" name="Rectangle 331">
          <a:extLst>
            <a:ext uri="{FF2B5EF4-FFF2-40B4-BE49-F238E27FC236}">
              <a16:creationId xmlns:a16="http://schemas.microsoft.com/office/drawing/2014/main" xmlns="" id="{345C334D-27FB-4C27-993C-A67B60AE8229}"/>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84" name="Rectangle 332">
          <a:extLst>
            <a:ext uri="{FF2B5EF4-FFF2-40B4-BE49-F238E27FC236}">
              <a16:creationId xmlns:a16="http://schemas.microsoft.com/office/drawing/2014/main" xmlns="" id="{82A8005F-7895-4351-B3B7-424098E3F49C}"/>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85" name="Rectangle 333">
          <a:extLst>
            <a:ext uri="{FF2B5EF4-FFF2-40B4-BE49-F238E27FC236}">
              <a16:creationId xmlns:a16="http://schemas.microsoft.com/office/drawing/2014/main" xmlns="" id="{0C687D3B-56B0-4735-B3AD-84F81384ADC9}"/>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86" name="Rectangle 334">
          <a:extLst>
            <a:ext uri="{FF2B5EF4-FFF2-40B4-BE49-F238E27FC236}">
              <a16:creationId xmlns:a16="http://schemas.microsoft.com/office/drawing/2014/main" xmlns="" id="{0D51BBB4-8C53-4E83-9C13-6BFE4F9D9CA9}"/>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87" name="Rectangle 335">
          <a:extLst>
            <a:ext uri="{FF2B5EF4-FFF2-40B4-BE49-F238E27FC236}">
              <a16:creationId xmlns:a16="http://schemas.microsoft.com/office/drawing/2014/main" xmlns="" id="{3A1D71EA-EA3C-4ABF-841D-A8EA36A9FF9C}"/>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88" name="Rectangle 336">
          <a:extLst>
            <a:ext uri="{FF2B5EF4-FFF2-40B4-BE49-F238E27FC236}">
              <a16:creationId xmlns:a16="http://schemas.microsoft.com/office/drawing/2014/main" xmlns="" id="{89EF077D-6FFA-4008-ABDE-2E388EDCF0AF}"/>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89" name="Rectangle 337">
          <a:extLst>
            <a:ext uri="{FF2B5EF4-FFF2-40B4-BE49-F238E27FC236}">
              <a16:creationId xmlns:a16="http://schemas.microsoft.com/office/drawing/2014/main" xmlns="" id="{5A975F97-537C-4AEC-A780-651A100CB3B0}"/>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90" name="Rectangle 338">
          <a:extLst>
            <a:ext uri="{FF2B5EF4-FFF2-40B4-BE49-F238E27FC236}">
              <a16:creationId xmlns:a16="http://schemas.microsoft.com/office/drawing/2014/main" xmlns="" id="{3CE3E89A-3BA8-46C3-9D30-AE5128BEE478}"/>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28575</xdr:colOff>
      <xdr:row>133</xdr:row>
      <xdr:rowOff>0</xdr:rowOff>
    </xdr:from>
    <xdr:ext cx="28854" cy="132665"/>
    <xdr:sp macro="" textlink="">
      <xdr:nvSpPr>
        <xdr:cNvPr id="91" name="Rectangle 339">
          <a:extLst>
            <a:ext uri="{FF2B5EF4-FFF2-40B4-BE49-F238E27FC236}">
              <a16:creationId xmlns:a16="http://schemas.microsoft.com/office/drawing/2014/main" xmlns="" id="{AC100004-0D9D-4EA9-BF5D-BF83805C2E18}"/>
            </a:ext>
          </a:extLst>
        </xdr:cNvPr>
        <xdr:cNvSpPr>
          <a:spLocks noChangeArrowheads="1"/>
        </xdr:cNvSpPr>
      </xdr:nvSpPr>
      <xdr:spPr bwMode="auto">
        <a:xfrm>
          <a:off x="714375"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92" name="Rectangle 340">
          <a:extLst>
            <a:ext uri="{FF2B5EF4-FFF2-40B4-BE49-F238E27FC236}">
              <a16:creationId xmlns:a16="http://schemas.microsoft.com/office/drawing/2014/main" xmlns="" id="{EA4F1F91-21ED-4CDF-9A83-414EA65428DA}"/>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93" name="Rectangle 341">
          <a:extLst>
            <a:ext uri="{FF2B5EF4-FFF2-40B4-BE49-F238E27FC236}">
              <a16:creationId xmlns:a16="http://schemas.microsoft.com/office/drawing/2014/main" xmlns="" id="{998E83CE-5C34-47C4-836B-831E6598AE68}"/>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94" name="Rectangle 342">
          <a:extLst>
            <a:ext uri="{FF2B5EF4-FFF2-40B4-BE49-F238E27FC236}">
              <a16:creationId xmlns:a16="http://schemas.microsoft.com/office/drawing/2014/main" xmlns="" id="{33666CD4-09CF-4F7E-8E58-C8A2549A16CD}"/>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95" name="Rectangle 343">
          <a:extLst>
            <a:ext uri="{FF2B5EF4-FFF2-40B4-BE49-F238E27FC236}">
              <a16:creationId xmlns:a16="http://schemas.microsoft.com/office/drawing/2014/main" xmlns="" id="{EC29760B-3A97-4EBF-9566-077A118755FC}"/>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96" name="Rectangle 344">
          <a:extLst>
            <a:ext uri="{FF2B5EF4-FFF2-40B4-BE49-F238E27FC236}">
              <a16:creationId xmlns:a16="http://schemas.microsoft.com/office/drawing/2014/main" xmlns="" id="{03028C09-D672-49CD-AC33-6C50F0A8E9CE}"/>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97" name="Rectangle 345">
          <a:extLst>
            <a:ext uri="{FF2B5EF4-FFF2-40B4-BE49-F238E27FC236}">
              <a16:creationId xmlns:a16="http://schemas.microsoft.com/office/drawing/2014/main" xmlns="" id="{590774B1-CB96-416D-B718-32F32D399EF8}"/>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28575</xdr:colOff>
      <xdr:row>133</xdr:row>
      <xdr:rowOff>0</xdr:rowOff>
    </xdr:from>
    <xdr:ext cx="28854" cy="132665"/>
    <xdr:sp macro="" textlink="">
      <xdr:nvSpPr>
        <xdr:cNvPr id="98" name="Rectangle 346">
          <a:extLst>
            <a:ext uri="{FF2B5EF4-FFF2-40B4-BE49-F238E27FC236}">
              <a16:creationId xmlns:a16="http://schemas.microsoft.com/office/drawing/2014/main" xmlns="" id="{98D22E3A-1D51-444E-9EB0-957A1499B5A3}"/>
            </a:ext>
          </a:extLst>
        </xdr:cNvPr>
        <xdr:cNvSpPr>
          <a:spLocks noChangeArrowheads="1"/>
        </xdr:cNvSpPr>
      </xdr:nvSpPr>
      <xdr:spPr bwMode="auto">
        <a:xfrm>
          <a:off x="714375"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99" name="Rectangle 347">
          <a:extLst>
            <a:ext uri="{FF2B5EF4-FFF2-40B4-BE49-F238E27FC236}">
              <a16:creationId xmlns:a16="http://schemas.microsoft.com/office/drawing/2014/main" xmlns="" id="{B8678884-6E3D-4D67-B42B-689D855AC7E1}"/>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00" name="Rectangle 348">
          <a:extLst>
            <a:ext uri="{FF2B5EF4-FFF2-40B4-BE49-F238E27FC236}">
              <a16:creationId xmlns:a16="http://schemas.microsoft.com/office/drawing/2014/main" xmlns="" id="{5CBFD790-8B5E-477E-9F4B-E9DD4B459796}"/>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01" name="Rectangle 349">
          <a:extLst>
            <a:ext uri="{FF2B5EF4-FFF2-40B4-BE49-F238E27FC236}">
              <a16:creationId xmlns:a16="http://schemas.microsoft.com/office/drawing/2014/main" xmlns="" id="{FF23A673-5102-4044-8E34-9AD0D10493B9}"/>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02" name="Rectangle 350">
          <a:extLst>
            <a:ext uri="{FF2B5EF4-FFF2-40B4-BE49-F238E27FC236}">
              <a16:creationId xmlns:a16="http://schemas.microsoft.com/office/drawing/2014/main" xmlns="" id="{0F96EA4C-8508-46D7-A10D-440D04E7C37A}"/>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03" name="Rectangle 351">
          <a:extLst>
            <a:ext uri="{FF2B5EF4-FFF2-40B4-BE49-F238E27FC236}">
              <a16:creationId xmlns:a16="http://schemas.microsoft.com/office/drawing/2014/main" xmlns="" id="{5F61B343-71BA-4484-854A-92897E36A22C}"/>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04" name="Rectangle 352">
          <a:extLst>
            <a:ext uri="{FF2B5EF4-FFF2-40B4-BE49-F238E27FC236}">
              <a16:creationId xmlns:a16="http://schemas.microsoft.com/office/drawing/2014/main" xmlns="" id="{E039C0D8-B4F8-4605-AB72-F4ACABB6B072}"/>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05" name="Rectangle 353">
          <a:extLst>
            <a:ext uri="{FF2B5EF4-FFF2-40B4-BE49-F238E27FC236}">
              <a16:creationId xmlns:a16="http://schemas.microsoft.com/office/drawing/2014/main" xmlns="" id="{77C99447-A001-41E3-9868-4BB1CEF0AB6B}"/>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06" name="Rectangle 354">
          <a:extLst>
            <a:ext uri="{FF2B5EF4-FFF2-40B4-BE49-F238E27FC236}">
              <a16:creationId xmlns:a16="http://schemas.microsoft.com/office/drawing/2014/main" xmlns="" id="{B235E2C2-10B0-45B7-8483-81C9BD8D208E}"/>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07" name="Rectangle 355">
          <a:extLst>
            <a:ext uri="{FF2B5EF4-FFF2-40B4-BE49-F238E27FC236}">
              <a16:creationId xmlns:a16="http://schemas.microsoft.com/office/drawing/2014/main" xmlns="" id="{91463C86-9A5B-4DDC-B0C5-9F258FF72064}"/>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08" name="Rectangle 356">
          <a:extLst>
            <a:ext uri="{FF2B5EF4-FFF2-40B4-BE49-F238E27FC236}">
              <a16:creationId xmlns:a16="http://schemas.microsoft.com/office/drawing/2014/main" xmlns="" id="{EBBE5E3D-50EC-436A-808C-A704344F0574}"/>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09" name="Rectangle 357">
          <a:extLst>
            <a:ext uri="{FF2B5EF4-FFF2-40B4-BE49-F238E27FC236}">
              <a16:creationId xmlns:a16="http://schemas.microsoft.com/office/drawing/2014/main" xmlns="" id="{79824F23-BE3F-4FDB-A789-70CE585EFAC4}"/>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10" name="Rectangle 358">
          <a:extLst>
            <a:ext uri="{FF2B5EF4-FFF2-40B4-BE49-F238E27FC236}">
              <a16:creationId xmlns:a16="http://schemas.microsoft.com/office/drawing/2014/main" xmlns="" id="{5BAAAE71-951D-4CAB-95B9-CCA27347EADB}"/>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11" name="Rectangle 359">
          <a:extLst>
            <a:ext uri="{FF2B5EF4-FFF2-40B4-BE49-F238E27FC236}">
              <a16:creationId xmlns:a16="http://schemas.microsoft.com/office/drawing/2014/main" xmlns="" id="{2D91195F-593C-4824-B946-0BE1D7C30812}"/>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12" name="Rectangle 360">
          <a:extLst>
            <a:ext uri="{FF2B5EF4-FFF2-40B4-BE49-F238E27FC236}">
              <a16:creationId xmlns:a16="http://schemas.microsoft.com/office/drawing/2014/main" xmlns="" id="{A27A6093-7545-4479-BC99-B0DC100FE961}"/>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13" name="Rectangle 361">
          <a:extLst>
            <a:ext uri="{FF2B5EF4-FFF2-40B4-BE49-F238E27FC236}">
              <a16:creationId xmlns:a16="http://schemas.microsoft.com/office/drawing/2014/main" xmlns="" id="{BB105C49-B5A0-4365-ADF7-7B2047EE2D00}"/>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14" name="Rectangle 362">
          <a:extLst>
            <a:ext uri="{FF2B5EF4-FFF2-40B4-BE49-F238E27FC236}">
              <a16:creationId xmlns:a16="http://schemas.microsoft.com/office/drawing/2014/main" xmlns="" id="{378F7EC0-985A-4D34-B790-1CE266020559}"/>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15" name="Rectangle 363">
          <a:extLst>
            <a:ext uri="{FF2B5EF4-FFF2-40B4-BE49-F238E27FC236}">
              <a16:creationId xmlns:a16="http://schemas.microsoft.com/office/drawing/2014/main" xmlns="" id="{741D7BB6-6D54-4A39-AEDD-EF44A995ECE7}"/>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16" name="Rectangle 364">
          <a:extLst>
            <a:ext uri="{FF2B5EF4-FFF2-40B4-BE49-F238E27FC236}">
              <a16:creationId xmlns:a16="http://schemas.microsoft.com/office/drawing/2014/main" xmlns="" id="{ED0452F5-FB04-440F-B4CE-EDFF9CDDBD4E}"/>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133</xdr:row>
      <xdr:rowOff>0</xdr:rowOff>
    </xdr:from>
    <xdr:ext cx="28854" cy="132665"/>
    <xdr:sp macro="" textlink="">
      <xdr:nvSpPr>
        <xdr:cNvPr id="117" name="Rectangle 365">
          <a:extLst>
            <a:ext uri="{FF2B5EF4-FFF2-40B4-BE49-F238E27FC236}">
              <a16:creationId xmlns:a16="http://schemas.microsoft.com/office/drawing/2014/main" xmlns="" id="{6665EBA1-34A7-4908-BEB0-2C7BBCC579AC}"/>
            </a:ext>
          </a:extLst>
        </xdr:cNvPr>
        <xdr:cNvSpPr>
          <a:spLocks noChangeArrowheads="1"/>
        </xdr:cNvSpPr>
      </xdr:nvSpPr>
      <xdr:spPr bwMode="auto">
        <a:xfrm>
          <a:off x="72390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18" name="Rectangle 366">
          <a:extLst>
            <a:ext uri="{FF2B5EF4-FFF2-40B4-BE49-F238E27FC236}">
              <a16:creationId xmlns:a16="http://schemas.microsoft.com/office/drawing/2014/main" xmlns="" id="{D76BD105-113F-43FB-8C5E-B8CC2D7C5029}"/>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19" name="Rectangle 367">
          <a:extLst>
            <a:ext uri="{FF2B5EF4-FFF2-40B4-BE49-F238E27FC236}">
              <a16:creationId xmlns:a16="http://schemas.microsoft.com/office/drawing/2014/main" xmlns="" id="{8F6F86D1-F087-42FC-815C-8D2D29E46F2A}"/>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20" name="Rectangle 368">
          <a:extLst>
            <a:ext uri="{FF2B5EF4-FFF2-40B4-BE49-F238E27FC236}">
              <a16:creationId xmlns:a16="http://schemas.microsoft.com/office/drawing/2014/main" xmlns="" id="{C631E000-E280-48D9-870F-FA4F01904EDD}"/>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21" name="Rectangle 369">
          <a:extLst>
            <a:ext uri="{FF2B5EF4-FFF2-40B4-BE49-F238E27FC236}">
              <a16:creationId xmlns:a16="http://schemas.microsoft.com/office/drawing/2014/main" xmlns="" id="{16E4B3E9-C5EC-4EAA-BB68-5449A4D420D7}"/>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22" name="Rectangle 370">
          <a:extLst>
            <a:ext uri="{FF2B5EF4-FFF2-40B4-BE49-F238E27FC236}">
              <a16:creationId xmlns:a16="http://schemas.microsoft.com/office/drawing/2014/main" xmlns="" id="{1B58CD27-0D3A-447B-B955-0E5ACFC58E37}"/>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23" name="Rectangle 371">
          <a:extLst>
            <a:ext uri="{FF2B5EF4-FFF2-40B4-BE49-F238E27FC236}">
              <a16:creationId xmlns:a16="http://schemas.microsoft.com/office/drawing/2014/main" xmlns="" id="{78FD5621-9943-4A70-883B-366B01DE5375}"/>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24" name="Rectangle 372">
          <a:extLst>
            <a:ext uri="{FF2B5EF4-FFF2-40B4-BE49-F238E27FC236}">
              <a16:creationId xmlns:a16="http://schemas.microsoft.com/office/drawing/2014/main" xmlns="" id="{3FAD4740-6CD0-4F08-82B7-93B38C210DF9}"/>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25" name="Rectangle 373">
          <a:extLst>
            <a:ext uri="{FF2B5EF4-FFF2-40B4-BE49-F238E27FC236}">
              <a16:creationId xmlns:a16="http://schemas.microsoft.com/office/drawing/2014/main" xmlns="" id="{197495CC-33C4-43D9-A344-16D64EFD2153}"/>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26" name="Rectangle 374">
          <a:extLst>
            <a:ext uri="{FF2B5EF4-FFF2-40B4-BE49-F238E27FC236}">
              <a16:creationId xmlns:a16="http://schemas.microsoft.com/office/drawing/2014/main" xmlns="" id="{4C14E341-F2BD-4635-AA32-990A2B92A839}"/>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27" name="Rectangle 375">
          <a:extLst>
            <a:ext uri="{FF2B5EF4-FFF2-40B4-BE49-F238E27FC236}">
              <a16:creationId xmlns:a16="http://schemas.microsoft.com/office/drawing/2014/main" xmlns="" id="{9AFC589C-321C-47C1-94C6-934315162E85}"/>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28" name="Rectangle 376">
          <a:extLst>
            <a:ext uri="{FF2B5EF4-FFF2-40B4-BE49-F238E27FC236}">
              <a16:creationId xmlns:a16="http://schemas.microsoft.com/office/drawing/2014/main" xmlns="" id="{3F604214-019C-4B26-B6DE-88268CA5913A}"/>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29" name="Rectangle 377">
          <a:extLst>
            <a:ext uri="{FF2B5EF4-FFF2-40B4-BE49-F238E27FC236}">
              <a16:creationId xmlns:a16="http://schemas.microsoft.com/office/drawing/2014/main" xmlns="" id="{CEC08F39-7503-4913-9190-6B17E11CDF3A}"/>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28575</xdr:colOff>
      <xdr:row>133</xdr:row>
      <xdr:rowOff>0</xdr:rowOff>
    </xdr:from>
    <xdr:ext cx="28854" cy="132665"/>
    <xdr:sp macro="" textlink="">
      <xdr:nvSpPr>
        <xdr:cNvPr id="130" name="Rectangle 378">
          <a:extLst>
            <a:ext uri="{FF2B5EF4-FFF2-40B4-BE49-F238E27FC236}">
              <a16:creationId xmlns:a16="http://schemas.microsoft.com/office/drawing/2014/main" xmlns="" id="{00DEEE71-30A1-4D86-9364-2A07E940572B}"/>
            </a:ext>
          </a:extLst>
        </xdr:cNvPr>
        <xdr:cNvSpPr>
          <a:spLocks noChangeArrowheads="1"/>
        </xdr:cNvSpPr>
      </xdr:nvSpPr>
      <xdr:spPr bwMode="auto">
        <a:xfrm>
          <a:off x="714375"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31" name="Rectangle 379">
          <a:extLst>
            <a:ext uri="{FF2B5EF4-FFF2-40B4-BE49-F238E27FC236}">
              <a16:creationId xmlns:a16="http://schemas.microsoft.com/office/drawing/2014/main" xmlns="" id="{5B8021C2-1A18-4584-814A-5A87A9A0FEDD}"/>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32" name="Rectangle 380">
          <a:extLst>
            <a:ext uri="{FF2B5EF4-FFF2-40B4-BE49-F238E27FC236}">
              <a16:creationId xmlns:a16="http://schemas.microsoft.com/office/drawing/2014/main" xmlns="" id="{A64305D9-AA1C-4677-8982-58925F7BCE23}"/>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33" name="Rectangle 381">
          <a:extLst>
            <a:ext uri="{FF2B5EF4-FFF2-40B4-BE49-F238E27FC236}">
              <a16:creationId xmlns:a16="http://schemas.microsoft.com/office/drawing/2014/main" xmlns="" id="{315F9A9B-12A5-406E-A7A2-8F69D707E314}"/>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34" name="Rectangle 382">
          <a:extLst>
            <a:ext uri="{FF2B5EF4-FFF2-40B4-BE49-F238E27FC236}">
              <a16:creationId xmlns:a16="http://schemas.microsoft.com/office/drawing/2014/main" xmlns="" id="{024B2946-1C04-4CFE-824A-857B9EC6C85F}"/>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35" name="Rectangle 383">
          <a:extLst>
            <a:ext uri="{FF2B5EF4-FFF2-40B4-BE49-F238E27FC236}">
              <a16:creationId xmlns:a16="http://schemas.microsoft.com/office/drawing/2014/main" xmlns="" id="{15EF0EC4-1E1B-412F-B68C-E74C9C07EBB9}"/>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36" name="Rectangle 384">
          <a:extLst>
            <a:ext uri="{FF2B5EF4-FFF2-40B4-BE49-F238E27FC236}">
              <a16:creationId xmlns:a16="http://schemas.microsoft.com/office/drawing/2014/main" xmlns="" id="{536E4D7B-0667-4823-BCB4-8295F6660642}"/>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37" name="Rectangle 385">
          <a:extLst>
            <a:ext uri="{FF2B5EF4-FFF2-40B4-BE49-F238E27FC236}">
              <a16:creationId xmlns:a16="http://schemas.microsoft.com/office/drawing/2014/main" xmlns="" id="{2C53CB18-8867-4061-BFBB-D629C1A398B6}"/>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38" name="Rectangle 386">
          <a:extLst>
            <a:ext uri="{FF2B5EF4-FFF2-40B4-BE49-F238E27FC236}">
              <a16:creationId xmlns:a16="http://schemas.microsoft.com/office/drawing/2014/main" xmlns="" id="{E6F4F34F-F5E2-400A-8F02-2E64DC2F5AAF}"/>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39" name="Rectangle 387">
          <a:extLst>
            <a:ext uri="{FF2B5EF4-FFF2-40B4-BE49-F238E27FC236}">
              <a16:creationId xmlns:a16="http://schemas.microsoft.com/office/drawing/2014/main" xmlns="" id="{409F9A02-4A98-4F63-9967-C0703B3729C6}"/>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40" name="Rectangle 388">
          <a:extLst>
            <a:ext uri="{FF2B5EF4-FFF2-40B4-BE49-F238E27FC236}">
              <a16:creationId xmlns:a16="http://schemas.microsoft.com/office/drawing/2014/main" xmlns="" id="{3F9CA4DC-ABC3-47CD-B760-A2F122298A82}"/>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41" name="Rectangle 389">
          <a:extLst>
            <a:ext uri="{FF2B5EF4-FFF2-40B4-BE49-F238E27FC236}">
              <a16:creationId xmlns:a16="http://schemas.microsoft.com/office/drawing/2014/main" xmlns="" id="{19FEF6C4-DA98-4A51-B917-E832072084EA}"/>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42" name="Rectangle 390">
          <a:extLst>
            <a:ext uri="{FF2B5EF4-FFF2-40B4-BE49-F238E27FC236}">
              <a16:creationId xmlns:a16="http://schemas.microsoft.com/office/drawing/2014/main" xmlns="" id="{D7133A6C-F9BA-461E-AB0B-D98848D888D3}"/>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43" name="Rectangle 391">
          <a:extLst>
            <a:ext uri="{FF2B5EF4-FFF2-40B4-BE49-F238E27FC236}">
              <a16:creationId xmlns:a16="http://schemas.microsoft.com/office/drawing/2014/main" xmlns="" id="{9E76745A-CF32-47D5-8B71-61B70D586585}"/>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44" name="Rectangle 392">
          <a:extLst>
            <a:ext uri="{FF2B5EF4-FFF2-40B4-BE49-F238E27FC236}">
              <a16:creationId xmlns:a16="http://schemas.microsoft.com/office/drawing/2014/main" xmlns="" id="{2C551998-1AFA-4435-8BE3-B9209810CC7F}"/>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45" name="Rectangle 393">
          <a:extLst>
            <a:ext uri="{FF2B5EF4-FFF2-40B4-BE49-F238E27FC236}">
              <a16:creationId xmlns:a16="http://schemas.microsoft.com/office/drawing/2014/main" xmlns="" id="{1B782214-4194-411E-8C36-53AFBBD8761D}"/>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46" name="Rectangle 394">
          <a:extLst>
            <a:ext uri="{FF2B5EF4-FFF2-40B4-BE49-F238E27FC236}">
              <a16:creationId xmlns:a16="http://schemas.microsoft.com/office/drawing/2014/main" xmlns="" id="{EDDE0297-4AE7-489B-B84A-D26BA4DB12F1}"/>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47" name="Rectangle 395">
          <a:extLst>
            <a:ext uri="{FF2B5EF4-FFF2-40B4-BE49-F238E27FC236}">
              <a16:creationId xmlns:a16="http://schemas.microsoft.com/office/drawing/2014/main" xmlns="" id="{94833E00-B51E-4C34-A3A8-0982B5E017EC}"/>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48" name="Rectangle 396">
          <a:extLst>
            <a:ext uri="{FF2B5EF4-FFF2-40B4-BE49-F238E27FC236}">
              <a16:creationId xmlns:a16="http://schemas.microsoft.com/office/drawing/2014/main" xmlns="" id="{80C3105A-FA5F-43A4-A438-722570B91014}"/>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28575</xdr:colOff>
      <xdr:row>133</xdr:row>
      <xdr:rowOff>0</xdr:rowOff>
    </xdr:from>
    <xdr:ext cx="28854" cy="132665"/>
    <xdr:sp macro="" textlink="">
      <xdr:nvSpPr>
        <xdr:cNvPr id="149" name="Rectangle 397">
          <a:extLst>
            <a:ext uri="{FF2B5EF4-FFF2-40B4-BE49-F238E27FC236}">
              <a16:creationId xmlns:a16="http://schemas.microsoft.com/office/drawing/2014/main" xmlns="" id="{4EE7DABE-4A46-4CA7-8406-B69C90951840}"/>
            </a:ext>
          </a:extLst>
        </xdr:cNvPr>
        <xdr:cNvSpPr>
          <a:spLocks noChangeArrowheads="1"/>
        </xdr:cNvSpPr>
      </xdr:nvSpPr>
      <xdr:spPr bwMode="auto">
        <a:xfrm>
          <a:off x="714375"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50" name="Rectangle 398">
          <a:extLst>
            <a:ext uri="{FF2B5EF4-FFF2-40B4-BE49-F238E27FC236}">
              <a16:creationId xmlns:a16="http://schemas.microsoft.com/office/drawing/2014/main" xmlns="" id="{9AE65F03-483D-40C2-AA12-1E309A7E96CD}"/>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51" name="Rectangle 399">
          <a:extLst>
            <a:ext uri="{FF2B5EF4-FFF2-40B4-BE49-F238E27FC236}">
              <a16:creationId xmlns:a16="http://schemas.microsoft.com/office/drawing/2014/main" xmlns="" id="{499F17D2-1131-44CB-9987-939558C9E157}"/>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52" name="Rectangle 400">
          <a:extLst>
            <a:ext uri="{FF2B5EF4-FFF2-40B4-BE49-F238E27FC236}">
              <a16:creationId xmlns:a16="http://schemas.microsoft.com/office/drawing/2014/main" xmlns="" id="{1A98E69E-7BE4-4066-9DA7-1947CB38CDCA}"/>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53" name="Rectangle 401">
          <a:extLst>
            <a:ext uri="{FF2B5EF4-FFF2-40B4-BE49-F238E27FC236}">
              <a16:creationId xmlns:a16="http://schemas.microsoft.com/office/drawing/2014/main" xmlns="" id="{C065A10F-25F0-4729-9BB7-D76FAD28A7E5}"/>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54" name="Rectangle 402">
          <a:extLst>
            <a:ext uri="{FF2B5EF4-FFF2-40B4-BE49-F238E27FC236}">
              <a16:creationId xmlns:a16="http://schemas.microsoft.com/office/drawing/2014/main" xmlns="" id="{827C2F47-1C3C-4754-9A06-103C1D0D03AA}"/>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55" name="Rectangle 403">
          <a:extLst>
            <a:ext uri="{FF2B5EF4-FFF2-40B4-BE49-F238E27FC236}">
              <a16:creationId xmlns:a16="http://schemas.microsoft.com/office/drawing/2014/main" xmlns="" id="{97B59C52-ADD7-4E5E-BDBC-BDF8E4F09E42}"/>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56" name="Rectangle 404">
          <a:extLst>
            <a:ext uri="{FF2B5EF4-FFF2-40B4-BE49-F238E27FC236}">
              <a16:creationId xmlns:a16="http://schemas.microsoft.com/office/drawing/2014/main" xmlns="" id="{CDDF9352-39F3-4047-91FE-C90FE3F96071}"/>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57" name="Rectangle 405">
          <a:extLst>
            <a:ext uri="{FF2B5EF4-FFF2-40B4-BE49-F238E27FC236}">
              <a16:creationId xmlns:a16="http://schemas.microsoft.com/office/drawing/2014/main" xmlns="" id="{AB08B21E-0788-40A3-B777-78559E3E015D}"/>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58" name="Rectangle 406">
          <a:extLst>
            <a:ext uri="{FF2B5EF4-FFF2-40B4-BE49-F238E27FC236}">
              <a16:creationId xmlns:a16="http://schemas.microsoft.com/office/drawing/2014/main" xmlns="" id="{82990BCB-2FAA-4D19-84CD-E4E01B97815A}"/>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59" name="Rectangle 407">
          <a:extLst>
            <a:ext uri="{FF2B5EF4-FFF2-40B4-BE49-F238E27FC236}">
              <a16:creationId xmlns:a16="http://schemas.microsoft.com/office/drawing/2014/main" xmlns="" id="{43C09911-BF31-477C-90C3-10B3C5138DA4}"/>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60" name="Rectangle 408">
          <a:extLst>
            <a:ext uri="{FF2B5EF4-FFF2-40B4-BE49-F238E27FC236}">
              <a16:creationId xmlns:a16="http://schemas.microsoft.com/office/drawing/2014/main" xmlns="" id="{A9B9E952-D1BA-4918-9457-7A9FEA0A962E}"/>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61" name="Rectangle 409">
          <a:extLst>
            <a:ext uri="{FF2B5EF4-FFF2-40B4-BE49-F238E27FC236}">
              <a16:creationId xmlns:a16="http://schemas.microsoft.com/office/drawing/2014/main" xmlns="" id="{B3660F15-A891-4F7C-A718-6F11B1A878AB}"/>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62" name="Rectangle 410">
          <a:extLst>
            <a:ext uri="{FF2B5EF4-FFF2-40B4-BE49-F238E27FC236}">
              <a16:creationId xmlns:a16="http://schemas.microsoft.com/office/drawing/2014/main" xmlns="" id="{165AC9FC-CF74-459F-8C95-097AED6D725C}"/>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63" name="Rectangle 411">
          <a:extLst>
            <a:ext uri="{FF2B5EF4-FFF2-40B4-BE49-F238E27FC236}">
              <a16:creationId xmlns:a16="http://schemas.microsoft.com/office/drawing/2014/main" xmlns="" id="{78983C2D-9F3A-47EE-BEFC-6A33E3A2DEBA}"/>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64" name="Rectangle 412">
          <a:extLst>
            <a:ext uri="{FF2B5EF4-FFF2-40B4-BE49-F238E27FC236}">
              <a16:creationId xmlns:a16="http://schemas.microsoft.com/office/drawing/2014/main" xmlns="" id="{75C6D211-AABF-4AC0-9E23-237A78A1B2EA}"/>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65" name="Rectangle 413">
          <a:extLst>
            <a:ext uri="{FF2B5EF4-FFF2-40B4-BE49-F238E27FC236}">
              <a16:creationId xmlns:a16="http://schemas.microsoft.com/office/drawing/2014/main" xmlns="" id="{F491B744-6B06-4244-AA84-B7EE0C273ACD}"/>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66" name="Rectangle 414">
          <a:extLst>
            <a:ext uri="{FF2B5EF4-FFF2-40B4-BE49-F238E27FC236}">
              <a16:creationId xmlns:a16="http://schemas.microsoft.com/office/drawing/2014/main" xmlns="" id="{8B6BB4DC-8608-4B0B-9481-91BF27714DBB}"/>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67" name="Rectangle 415">
          <a:extLst>
            <a:ext uri="{FF2B5EF4-FFF2-40B4-BE49-F238E27FC236}">
              <a16:creationId xmlns:a16="http://schemas.microsoft.com/office/drawing/2014/main" xmlns="" id="{8769D991-F1DC-44F0-8C00-054184F08A27}"/>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68" name="Rectangle 416">
          <a:extLst>
            <a:ext uri="{FF2B5EF4-FFF2-40B4-BE49-F238E27FC236}">
              <a16:creationId xmlns:a16="http://schemas.microsoft.com/office/drawing/2014/main" xmlns="" id="{B66F6F6C-AEEE-48A1-A3A4-9E4F293603B7}"/>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69" name="Rectangle 417">
          <a:extLst>
            <a:ext uri="{FF2B5EF4-FFF2-40B4-BE49-F238E27FC236}">
              <a16:creationId xmlns:a16="http://schemas.microsoft.com/office/drawing/2014/main" xmlns="" id="{04C0CDC9-13DB-49D3-A0F1-A5FED4A8AF6E}"/>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70" name="Rectangle 418">
          <a:extLst>
            <a:ext uri="{FF2B5EF4-FFF2-40B4-BE49-F238E27FC236}">
              <a16:creationId xmlns:a16="http://schemas.microsoft.com/office/drawing/2014/main" xmlns="" id="{321FF1A2-382C-4186-B01A-1FD7B4FAB11C}"/>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71" name="Rectangle 419">
          <a:extLst>
            <a:ext uri="{FF2B5EF4-FFF2-40B4-BE49-F238E27FC236}">
              <a16:creationId xmlns:a16="http://schemas.microsoft.com/office/drawing/2014/main" xmlns="" id="{30C4AEAA-F69F-48B5-B229-1D67C0508A2D}"/>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72" name="Rectangle 420">
          <a:extLst>
            <a:ext uri="{FF2B5EF4-FFF2-40B4-BE49-F238E27FC236}">
              <a16:creationId xmlns:a16="http://schemas.microsoft.com/office/drawing/2014/main" xmlns="" id="{9C6DFE81-24D5-44B4-A10D-3A4BF9DC7D05}"/>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73" name="Rectangle 421">
          <a:extLst>
            <a:ext uri="{FF2B5EF4-FFF2-40B4-BE49-F238E27FC236}">
              <a16:creationId xmlns:a16="http://schemas.microsoft.com/office/drawing/2014/main" xmlns="" id="{E80AA0ED-7404-44B3-8E0A-49311EB0A402}"/>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28575</xdr:colOff>
      <xdr:row>133</xdr:row>
      <xdr:rowOff>0</xdr:rowOff>
    </xdr:from>
    <xdr:ext cx="28854" cy="132665"/>
    <xdr:sp macro="" textlink="">
      <xdr:nvSpPr>
        <xdr:cNvPr id="174" name="Rectangle 422">
          <a:extLst>
            <a:ext uri="{FF2B5EF4-FFF2-40B4-BE49-F238E27FC236}">
              <a16:creationId xmlns:a16="http://schemas.microsoft.com/office/drawing/2014/main" xmlns="" id="{D6CF290B-6557-43ED-9A05-8CE1BD6C9445}"/>
            </a:ext>
          </a:extLst>
        </xdr:cNvPr>
        <xdr:cNvSpPr>
          <a:spLocks noChangeArrowheads="1"/>
        </xdr:cNvSpPr>
      </xdr:nvSpPr>
      <xdr:spPr bwMode="auto">
        <a:xfrm>
          <a:off x="714375"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75" name="Rectangle 423">
          <a:extLst>
            <a:ext uri="{FF2B5EF4-FFF2-40B4-BE49-F238E27FC236}">
              <a16:creationId xmlns:a16="http://schemas.microsoft.com/office/drawing/2014/main" xmlns="" id="{85EDDD7A-22ED-4AA5-AC79-C0D9BE447A4E}"/>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76" name="Rectangle 424">
          <a:extLst>
            <a:ext uri="{FF2B5EF4-FFF2-40B4-BE49-F238E27FC236}">
              <a16:creationId xmlns:a16="http://schemas.microsoft.com/office/drawing/2014/main" xmlns="" id="{88B38678-2187-470D-946E-944E03932869}"/>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77" name="Rectangle 425">
          <a:extLst>
            <a:ext uri="{FF2B5EF4-FFF2-40B4-BE49-F238E27FC236}">
              <a16:creationId xmlns:a16="http://schemas.microsoft.com/office/drawing/2014/main" xmlns="" id="{F8F2421D-3E28-426D-B033-95D4000AD258}"/>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78" name="Rectangle 426">
          <a:extLst>
            <a:ext uri="{FF2B5EF4-FFF2-40B4-BE49-F238E27FC236}">
              <a16:creationId xmlns:a16="http://schemas.microsoft.com/office/drawing/2014/main" xmlns="" id="{D36BCD48-F66A-4728-BC26-BE4B2048FBD5}"/>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79" name="Rectangle 427">
          <a:extLst>
            <a:ext uri="{FF2B5EF4-FFF2-40B4-BE49-F238E27FC236}">
              <a16:creationId xmlns:a16="http://schemas.microsoft.com/office/drawing/2014/main" xmlns="" id="{D7A7A1A3-BD7F-4F5F-938A-9ED2FEEB0D0C}"/>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80" name="Rectangle 428">
          <a:extLst>
            <a:ext uri="{FF2B5EF4-FFF2-40B4-BE49-F238E27FC236}">
              <a16:creationId xmlns:a16="http://schemas.microsoft.com/office/drawing/2014/main" xmlns="" id="{7323BF37-DF9F-4B65-98F6-1B87FB277948}"/>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81" name="Rectangle 429">
          <a:extLst>
            <a:ext uri="{FF2B5EF4-FFF2-40B4-BE49-F238E27FC236}">
              <a16:creationId xmlns:a16="http://schemas.microsoft.com/office/drawing/2014/main" xmlns="" id="{242493B0-2A91-42FD-AA11-8784C530D70C}"/>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82" name="Rectangle 430">
          <a:extLst>
            <a:ext uri="{FF2B5EF4-FFF2-40B4-BE49-F238E27FC236}">
              <a16:creationId xmlns:a16="http://schemas.microsoft.com/office/drawing/2014/main" xmlns="" id="{E994C304-300D-4835-932C-328ED46EBAC3}"/>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83" name="Rectangle 431">
          <a:extLst>
            <a:ext uri="{FF2B5EF4-FFF2-40B4-BE49-F238E27FC236}">
              <a16:creationId xmlns:a16="http://schemas.microsoft.com/office/drawing/2014/main" xmlns="" id="{A6D8082E-642B-42EF-8BB3-EA75A4B1B9B8}"/>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84" name="Rectangle 432">
          <a:extLst>
            <a:ext uri="{FF2B5EF4-FFF2-40B4-BE49-F238E27FC236}">
              <a16:creationId xmlns:a16="http://schemas.microsoft.com/office/drawing/2014/main" xmlns="" id="{57A4CA56-1B89-496E-8953-C35606598F3B}"/>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85" name="Rectangle 433">
          <a:extLst>
            <a:ext uri="{FF2B5EF4-FFF2-40B4-BE49-F238E27FC236}">
              <a16:creationId xmlns:a16="http://schemas.microsoft.com/office/drawing/2014/main" xmlns="" id="{49C6D1F5-4D1B-4103-AB78-C8D4BE9CA578}"/>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86" name="Rectangle 434">
          <a:extLst>
            <a:ext uri="{FF2B5EF4-FFF2-40B4-BE49-F238E27FC236}">
              <a16:creationId xmlns:a16="http://schemas.microsoft.com/office/drawing/2014/main" xmlns="" id="{7C8D867A-16F8-40A2-868E-59A9504367F7}"/>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87" name="Rectangle 435">
          <a:extLst>
            <a:ext uri="{FF2B5EF4-FFF2-40B4-BE49-F238E27FC236}">
              <a16:creationId xmlns:a16="http://schemas.microsoft.com/office/drawing/2014/main" xmlns="" id="{1DDAB1B3-2756-4DE6-B66F-AD077EA5DB1F}"/>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88" name="Rectangle 436">
          <a:extLst>
            <a:ext uri="{FF2B5EF4-FFF2-40B4-BE49-F238E27FC236}">
              <a16:creationId xmlns:a16="http://schemas.microsoft.com/office/drawing/2014/main" xmlns="" id="{8C430E1D-A149-4929-9712-8424D1A67482}"/>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89" name="Rectangle 437">
          <a:extLst>
            <a:ext uri="{FF2B5EF4-FFF2-40B4-BE49-F238E27FC236}">
              <a16:creationId xmlns:a16="http://schemas.microsoft.com/office/drawing/2014/main" xmlns="" id="{221A04F6-3443-4A88-8104-37FE001BDD08}"/>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90" name="Rectangle 438">
          <a:extLst>
            <a:ext uri="{FF2B5EF4-FFF2-40B4-BE49-F238E27FC236}">
              <a16:creationId xmlns:a16="http://schemas.microsoft.com/office/drawing/2014/main" xmlns="" id="{B6D37185-F779-49EE-A79D-7AB8AA7BC593}"/>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91" name="Rectangle 439">
          <a:extLst>
            <a:ext uri="{FF2B5EF4-FFF2-40B4-BE49-F238E27FC236}">
              <a16:creationId xmlns:a16="http://schemas.microsoft.com/office/drawing/2014/main" xmlns="" id="{A356DE34-8618-4F8D-A8BF-9F8FC6965650}"/>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92" name="Rectangle 440">
          <a:extLst>
            <a:ext uri="{FF2B5EF4-FFF2-40B4-BE49-F238E27FC236}">
              <a16:creationId xmlns:a16="http://schemas.microsoft.com/office/drawing/2014/main" xmlns="" id="{A8466E3E-062B-44DC-8588-6D5CEE09486C}"/>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93" name="Rectangle 441">
          <a:extLst>
            <a:ext uri="{FF2B5EF4-FFF2-40B4-BE49-F238E27FC236}">
              <a16:creationId xmlns:a16="http://schemas.microsoft.com/office/drawing/2014/main" xmlns="" id="{CB59E56F-CD40-4535-B39F-DFCDAE0B9877}"/>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94" name="Rectangle 442">
          <a:extLst>
            <a:ext uri="{FF2B5EF4-FFF2-40B4-BE49-F238E27FC236}">
              <a16:creationId xmlns:a16="http://schemas.microsoft.com/office/drawing/2014/main" xmlns="" id="{277D74C0-64B4-4E69-8A3D-90523D4B8EAD}"/>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95" name="Rectangle 443">
          <a:extLst>
            <a:ext uri="{FF2B5EF4-FFF2-40B4-BE49-F238E27FC236}">
              <a16:creationId xmlns:a16="http://schemas.microsoft.com/office/drawing/2014/main" xmlns="" id="{71ECF36F-2271-4795-A508-50B52BD15E87}"/>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96" name="Rectangle 444">
          <a:extLst>
            <a:ext uri="{FF2B5EF4-FFF2-40B4-BE49-F238E27FC236}">
              <a16:creationId xmlns:a16="http://schemas.microsoft.com/office/drawing/2014/main" xmlns="" id="{3278B518-D295-4E0B-A6F4-C4FE14A1251F}"/>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97" name="Rectangle 445">
          <a:extLst>
            <a:ext uri="{FF2B5EF4-FFF2-40B4-BE49-F238E27FC236}">
              <a16:creationId xmlns:a16="http://schemas.microsoft.com/office/drawing/2014/main" xmlns="" id="{CFA68F31-3A7A-4AFD-8D32-9002C29942DE}"/>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98" name="Rectangle 446">
          <a:extLst>
            <a:ext uri="{FF2B5EF4-FFF2-40B4-BE49-F238E27FC236}">
              <a16:creationId xmlns:a16="http://schemas.microsoft.com/office/drawing/2014/main" xmlns="" id="{A7B209E2-5C82-4E1C-8FF4-ACCB8D77DF25}"/>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199" name="Rectangle 447">
          <a:extLst>
            <a:ext uri="{FF2B5EF4-FFF2-40B4-BE49-F238E27FC236}">
              <a16:creationId xmlns:a16="http://schemas.microsoft.com/office/drawing/2014/main" xmlns="" id="{B151F342-C90F-4246-8171-10F2821886BB}"/>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00" name="Rectangle 448">
          <a:extLst>
            <a:ext uri="{FF2B5EF4-FFF2-40B4-BE49-F238E27FC236}">
              <a16:creationId xmlns:a16="http://schemas.microsoft.com/office/drawing/2014/main" xmlns="" id="{BFC15568-B013-43D5-B501-CCEBBC3F5558}"/>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01" name="Rectangle 449">
          <a:extLst>
            <a:ext uri="{FF2B5EF4-FFF2-40B4-BE49-F238E27FC236}">
              <a16:creationId xmlns:a16="http://schemas.microsoft.com/office/drawing/2014/main" xmlns="" id="{3A519C07-0087-4F22-9ABD-B6384CFAAB44}"/>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02" name="Rectangle 450">
          <a:extLst>
            <a:ext uri="{FF2B5EF4-FFF2-40B4-BE49-F238E27FC236}">
              <a16:creationId xmlns:a16="http://schemas.microsoft.com/office/drawing/2014/main" xmlns="" id="{CE077CE2-D113-4190-88DF-294416617A3D}"/>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03" name="Rectangle 451">
          <a:extLst>
            <a:ext uri="{FF2B5EF4-FFF2-40B4-BE49-F238E27FC236}">
              <a16:creationId xmlns:a16="http://schemas.microsoft.com/office/drawing/2014/main" xmlns="" id="{FE616E4F-6662-4DF7-BD76-CA4955A6B339}"/>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04" name="Rectangle 452">
          <a:extLst>
            <a:ext uri="{FF2B5EF4-FFF2-40B4-BE49-F238E27FC236}">
              <a16:creationId xmlns:a16="http://schemas.microsoft.com/office/drawing/2014/main" xmlns="" id="{CE041B94-2474-4BE7-8B08-EF29FC8D6DDB}"/>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133</xdr:row>
      <xdr:rowOff>0</xdr:rowOff>
    </xdr:from>
    <xdr:ext cx="28854" cy="132665"/>
    <xdr:sp macro="" textlink="">
      <xdr:nvSpPr>
        <xdr:cNvPr id="205" name="Rectangle 453">
          <a:extLst>
            <a:ext uri="{FF2B5EF4-FFF2-40B4-BE49-F238E27FC236}">
              <a16:creationId xmlns:a16="http://schemas.microsoft.com/office/drawing/2014/main" xmlns="" id="{79C9CF47-5398-43D5-9BF4-39ECE5A8B8A4}"/>
            </a:ext>
          </a:extLst>
        </xdr:cNvPr>
        <xdr:cNvSpPr>
          <a:spLocks noChangeArrowheads="1"/>
        </xdr:cNvSpPr>
      </xdr:nvSpPr>
      <xdr:spPr bwMode="auto">
        <a:xfrm>
          <a:off x="72390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06" name="Rectangle 454">
          <a:extLst>
            <a:ext uri="{FF2B5EF4-FFF2-40B4-BE49-F238E27FC236}">
              <a16:creationId xmlns:a16="http://schemas.microsoft.com/office/drawing/2014/main" xmlns="" id="{0BA82CD5-57F5-41C5-94B6-8DF7253F7A1D}"/>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07" name="Rectangle 455">
          <a:extLst>
            <a:ext uri="{FF2B5EF4-FFF2-40B4-BE49-F238E27FC236}">
              <a16:creationId xmlns:a16="http://schemas.microsoft.com/office/drawing/2014/main" xmlns="" id="{C766454C-090C-474E-ABE6-6C6E73D12124}"/>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08" name="Rectangle 456">
          <a:extLst>
            <a:ext uri="{FF2B5EF4-FFF2-40B4-BE49-F238E27FC236}">
              <a16:creationId xmlns:a16="http://schemas.microsoft.com/office/drawing/2014/main" xmlns="" id="{8E6B79AE-94E4-4D33-B128-072E6EC47F4B}"/>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09" name="Rectangle 457">
          <a:extLst>
            <a:ext uri="{FF2B5EF4-FFF2-40B4-BE49-F238E27FC236}">
              <a16:creationId xmlns:a16="http://schemas.microsoft.com/office/drawing/2014/main" xmlns="" id="{D0CC4F47-E156-49F7-AAD8-C7D996A110B5}"/>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10" name="Rectangle 458">
          <a:extLst>
            <a:ext uri="{FF2B5EF4-FFF2-40B4-BE49-F238E27FC236}">
              <a16:creationId xmlns:a16="http://schemas.microsoft.com/office/drawing/2014/main" xmlns="" id="{6E9D13D9-6F5F-4AC2-B67A-CE7B9FC6E1F4}"/>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11" name="Rectangle 459">
          <a:extLst>
            <a:ext uri="{FF2B5EF4-FFF2-40B4-BE49-F238E27FC236}">
              <a16:creationId xmlns:a16="http://schemas.microsoft.com/office/drawing/2014/main" xmlns="" id="{334FBF14-3681-4C5F-9384-4E28BBA62E86}"/>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12" name="Rectangle 460">
          <a:extLst>
            <a:ext uri="{FF2B5EF4-FFF2-40B4-BE49-F238E27FC236}">
              <a16:creationId xmlns:a16="http://schemas.microsoft.com/office/drawing/2014/main" xmlns="" id="{3C0DC1B0-7C80-49AD-A683-90EEF55565BF}"/>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13" name="Rectangle 461">
          <a:extLst>
            <a:ext uri="{FF2B5EF4-FFF2-40B4-BE49-F238E27FC236}">
              <a16:creationId xmlns:a16="http://schemas.microsoft.com/office/drawing/2014/main" xmlns="" id="{777FAA22-8108-4665-BC02-4838ECB60CAA}"/>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14" name="Rectangle 462">
          <a:extLst>
            <a:ext uri="{FF2B5EF4-FFF2-40B4-BE49-F238E27FC236}">
              <a16:creationId xmlns:a16="http://schemas.microsoft.com/office/drawing/2014/main" xmlns="" id="{AE905075-9E4B-4A4F-8D33-A9815935EAA2}"/>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15" name="Rectangle 463">
          <a:extLst>
            <a:ext uri="{FF2B5EF4-FFF2-40B4-BE49-F238E27FC236}">
              <a16:creationId xmlns:a16="http://schemas.microsoft.com/office/drawing/2014/main" xmlns="" id="{D93FC059-3E03-4BC9-92E3-BA79B1C854CE}"/>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16" name="Rectangle 464">
          <a:extLst>
            <a:ext uri="{FF2B5EF4-FFF2-40B4-BE49-F238E27FC236}">
              <a16:creationId xmlns:a16="http://schemas.microsoft.com/office/drawing/2014/main" xmlns="" id="{F5BB4CBF-154E-4AC7-94BA-DEB4CA32F7F8}"/>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17" name="Rectangle 465">
          <a:extLst>
            <a:ext uri="{FF2B5EF4-FFF2-40B4-BE49-F238E27FC236}">
              <a16:creationId xmlns:a16="http://schemas.microsoft.com/office/drawing/2014/main" xmlns="" id="{B757C3EF-867D-403D-A727-02BC8C408A3A}"/>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28575</xdr:colOff>
      <xdr:row>133</xdr:row>
      <xdr:rowOff>0</xdr:rowOff>
    </xdr:from>
    <xdr:ext cx="28854" cy="132665"/>
    <xdr:sp macro="" textlink="">
      <xdr:nvSpPr>
        <xdr:cNvPr id="218" name="Rectangle 466">
          <a:extLst>
            <a:ext uri="{FF2B5EF4-FFF2-40B4-BE49-F238E27FC236}">
              <a16:creationId xmlns:a16="http://schemas.microsoft.com/office/drawing/2014/main" xmlns="" id="{8EB00409-1175-4D89-8D4F-E263186F1359}"/>
            </a:ext>
          </a:extLst>
        </xdr:cNvPr>
        <xdr:cNvSpPr>
          <a:spLocks noChangeArrowheads="1"/>
        </xdr:cNvSpPr>
      </xdr:nvSpPr>
      <xdr:spPr bwMode="auto">
        <a:xfrm>
          <a:off x="714375"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19" name="Rectangle 467">
          <a:extLst>
            <a:ext uri="{FF2B5EF4-FFF2-40B4-BE49-F238E27FC236}">
              <a16:creationId xmlns:a16="http://schemas.microsoft.com/office/drawing/2014/main" xmlns="" id="{638B9BAF-30FD-4852-AAF4-0DD535EF23FB}"/>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20" name="Rectangle 468">
          <a:extLst>
            <a:ext uri="{FF2B5EF4-FFF2-40B4-BE49-F238E27FC236}">
              <a16:creationId xmlns:a16="http://schemas.microsoft.com/office/drawing/2014/main" xmlns="" id="{E2E0ABFD-9117-4DDC-9CC8-06E0AC69D014}"/>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21" name="Rectangle 469">
          <a:extLst>
            <a:ext uri="{FF2B5EF4-FFF2-40B4-BE49-F238E27FC236}">
              <a16:creationId xmlns:a16="http://schemas.microsoft.com/office/drawing/2014/main" xmlns="" id="{35D43D78-4922-40E0-AD04-C71A5B33CB3B}"/>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22" name="Rectangle 470">
          <a:extLst>
            <a:ext uri="{FF2B5EF4-FFF2-40B4-BE49-F238E27FC236}">
              <a16:creationId xmlns:a16="http://schemas.microsoft.com/office/drawing/2014/main" xmlns="" id="{56291CED-048D-40F3-AE87-585C605A7247}"/>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23" name="Rectangle 471">
          <a:extLst>
            <a:ext uri="{FF2B5EF4-FFF2-40B4-BE49-F238E27FC236}">
              <a16:creationId xmlns:a16="http://schemas.microsoft.com/office/drawing/2014/main" xmlns="" id="{41634076-C0FD-4876-97D8-D1AC16AF7E58}"/>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24" name="Rectangle 472">
          <a:extLst>
            <a:ext uri="{FF2B5EF4-FFF2-40B4-BE49-F238E27FC236}">
              <a16:creationId xmlns:a16="http://schemas.microsoft.com/office/drawing/2014/main" xmlns="" id="{1FCFA837-9A64-4DA0-9620-148214D00E07}"/>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25" name="Rectangle 473">
          <a:extLst>
            <a:ext uri="{FF2B5EF4-FFF2-40B4-BE49-F238E27FC236}">
              <a16:creationId xmlns:a16="http://schemas.microsoft.com/office/drawing/2014/main" xmlns="" id="{385B1C67-C068-4E8F-9847-C33E5294185E}"/>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26" name="Rectangle 474">
          <a:extLst>
            <a:ext uri="{FF2B5EF4-FFF2-40B4-BE49-F238E27FC236}">
              <a16:creationId xmlns:a16="http://schemas.microsoft.com/office/drawing/2014/main" xmlns="" id="{721AE924-DD60-4AC6-AAE4-92629EB4EE65}"/>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27" name="Rectangle 475">
          <a:extLst>
            <a:ext uri="{FF2B5EF4-FFF2-40B4-BE49-F238E27FC236}">
              <a16:creationId xmlns:a16="http://schemas.microsoft.com/office/drawing/2014/main" xmlns="" id="{A0E784C0-3B27-4CEA-B30A-EA62EAC99522}"/>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28" name="Rectangle 476">
          <a:extLst>
            <a:ext uri="{FF2B5EF4-FFF2-40B4-BE49-F238E27FC236}">
              <a16:creationId xmlns:a16="http://schemas.microsoft.com/office/drawing/2014/main" xmlns="" id="{22C3AFA8-2553-4518-93EC-CAE936BA6BE4}"/>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29" name="Rectangle 477">
          <a:extLst>
            <a:ext uri="{FF2B5EF4-FFF2-40B4-BE49-F238E27FC236}">
              <a16:creationId xmlns:a16="http://schemas.microsoft.com/office/drawing/2014/main" xmlns="" id="{474D8339-9FEE-4D93-81A5-37A3D6A03B5E}"/>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30" name="Rectangle 478">
          <a:extLst>
            <a:ext uri="{FF2B5EF4-FFF2-40B4-BE49-F238E27FC236}">
              <a16:creationId xmlns:a16="http://schemas.microsoft.com/office/drawing/2014/main" xmlns="" id="{E8EE2C8E-6A65-40A4-87AC-D3D5CC53BAD4}"/>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31" name="Rectangle 479">
          <a:extLst>
            <a:ext uri="{FF2B5EF4-FFF2-40B4-BE49-F238E27FC236}">
              <a16:creationId xmlns:a16="http://schemas.microsoft.com/office/drawing/2014/main" xmlns="" id="{3643100C-89EF-49D3-AED0-610CB44AA7FA}"/>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32" name="Rectangle 480">
          <a:extLst>
            <a:ext uri="{FF2B5EF4-FFF2-40B4-BE49-F238E27FC236}">
              <a16:creationId xmlns:a16="http://schemas.microsoft.com/office/drawing/2014/main" xmlns="" id="{495E5EF5-A0B7-4B79-B038-C2F52AD54389}"/>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33" name="Rectangle 481">
          <a:extLst>
            <a:ext uri="{FF2B5EF4-FFF2-40B4-BE49-F238E27FC236}">
              <a16:creationId xmlns:a16="http://schemas.microsoft.com/office/drawing/2014/main" xmlns="" id="{155E845D-109C-4ED6-9A33-B04E4B17A27F}"/>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34" name="Rectangle 482">
          <a:extLst>
            <a:ext uri="{FF2B5EF4-FFF2-40B4-BE49-F238E27FC236}">
              <a16:creationId xmlns:a16="http://schemas.microsoft.com/office/drawing/2014/main" xmlns="" id="{42312EF6-FECB-4628-8913-9E8C65F46F03}"/>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35" name="Rectangle 483">
          <a:extLst>
            <a:ext uri="{FF2B5EF4-FFF2-40B4-BE49-F238E27FC236}">
              <a16:creationId xmlns:a16="http://schemas.microsoft.com/office/drawing/2014/main" xmlns="" id="{5719F82C-1A8E-4AF4-961E-9847DD6C02B5}"/>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36" name="Rectangle 484">
          <a:extLst>
            <a:ext uri="{FF2B5EF4-FFF2-40B4-BE49-F238E27FC236}">
              <a16:creationId xmlns:a16="http://schemas.microsoft.com/office/drawing/2014/main" xmlns="" id="{941A2BBF-ABB8-4C07-9BB4-3E3543E1D6AE}"/>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28575</xdr:colOff>
      <xdr:row>133</xdr:row>
      <xdr:rowOff>0</xdr:rowOff>
    </xdr:from>
    <xdr:ext cx="28854" cy="132665"/>
    <xdr:sp macro="" textlink="">
      <xdr:nvSpPr>
        <xdr:cNvPr id="237" name="Rectangle 485">
          <a:extLst>
            <a:ext uri="{FF2B5EF4-FFF2-40B4-BE49-F238E27FC236}">
              <a16:creationId xmlns:a16="http://schemas.microsoft.com/office/drawing/2014/main" xmlns="" id="{429B0BE0-CCBB-4D39-AF0E-710FD788BC5E}"/>
            </a:ext>
          </a:extLst>
        </xdr:cNvPr>
        <xdr:cNvSpPr>
          <a:spLocks noChangeArrowheads="1"/>
        </xdr:cNvSpPr>
      </xdr:nvSpPr>
      <xdr:spPr bwMode="auto">
        <a:xfrm>
          <a:off x="714375"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38" name="Rectangle 486">
          <a:extLst>
            <a:ext uri="{FF2B5EF4-FFF2-40B4-BE49-F238E27FC236}">
              <a16:creationId xmlns:a16="http://schemas.microsoft.com/office/drawing/2014/main" xmlns="" id="{0D725E33-333E-4F6D-8A16-FE2141295250}"/>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39" name="Rectangle 487">
          <a:extLst>
            <a:ext uri="{FF2B5EF4-FFF2-40B4-BE49-F238E27FC236}">
              <a16:creationId xmlns:a16="http://schemas.microsoft.com/office/drawing/2014/main" xmlns="" id="{6222CC02-968B-4832-B4CA-F1A8715BBC92}"/>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40" name="Rectangle 488">
          <a:extLst>
            <a:ext uri="{FF2B5EF4-FFF2-40B4-BE49-F238E27FC236}">
              <a16:creationId xmlns:a16="http://schemas.microsoft.com/office/drawing/2014/main" xmlns="" id="{5F96FFC2-301D-4166-8C4D-B2535DAD4E9D}"/>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41" name="Rectangle 489">
          <a:extLst>
            <a:ext uri="{FF2B5EF4-FFF2-40B4-BE49-F238E27FC236}">
              <a16:creationId xmlns:a16="http://schemas.microsoft.com/office/drawing/2014/main" xmlns="" id="{C69E1E42-A256-4736-9A6E-BAAB58B04816}"/>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42" name="Rectangle 490">
          <a:extLst>
            <a:ext uri="{FF2B5EF4-FFF2-40B4-BE49-F238E27FC236}">
              <a16:creationId xmlns:a16="http://schemas.microsoft.com/office/drawing/2014/main" xmlns="" id="{A7C40B05-AA75-45E2-823B-6ADFA1F966BC}"/>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43" name="Rectangle 491">
          <a:extLst>
            <a:ext uri="{FF2B5EF4-FFF2-40B4-BE49-F238E27FC236}">
              <a16:creationId xmlns:a16="http://schemas.microsoft.com/office/drawing/2014/main" xmlns="" id="{E110EA47-9A6A-450A-854A-C0203AA1F063}"/>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44" name="Rectangle 492">
          <a:extLst>
            <a:ext uri="{FF2B5EF4-FFF2-40B4-BE49-F238E27FC236}">
              <a16:creationId xmlns:a16="http://schemas.microsoft.com/office/drawing/2014/main" xmlns="" id="{E16A28B1-ED82-490E-9192-61787483F431}"/>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45" name="Rectangle 493">
          <a:extLst>
            <a:ext uri="{FF2B5EF4-FFF2-40B4-BE49-F238E27FC236}">
              <a16:creationId xmlns:a16="http://schemas.microsoft.com/office/drawing/2014/main" xmlns="" id="{AD20E372-9863-41BE-9F4E-C9F6BEC79C01}"/>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46" name="Rectangle 494">
          <a:extLst>
            <a:ext uri="{FF2B5EF4-FFF2-40B4-BE49-F238E27FC236}">
              <a16:creationId xmlns:a16="http://schemas.microsoft.com/office/drawing/2014/main" xmlns="" id="{67C7A031-4E03-4940-8130-9C746B13B3A3}"/>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47" name="Rectangle 495">
          <a:extLst>
            <a:ext uri="{FF2B5EF4-FFF2-40B4-BE49-F238E27FC236}">
              <a16:creationId xmlns:a16="http://schemas.microsoft.com/office/drawing/2014/main" xmlns="" id="{182A7F74-39CF-4647-98E4-3E6F7C7602D7}"/>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48" name="Rectangle 496">
          <a:extLst>
            <a:ext uri="{FF2B5EF4-FFF2-40B4-BE49-F238E27FC236}">
              <a16:creationId xmlns:a16="http://schemas.microsoft.com/office/drawing/2014/main" xmlns="" id="{8145D9EE-1FDD-412C-BE9C-A7060C944115}"/>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49" name="Rectangle 497">
          <a:extLst>
            <a:ext uri="{FF2B5EF4-FFF2-40B4-BE49-F238E27FC236}">
              <a16:creationId xmlns:a16="http://schemas.microsoft.com/office/drawing/2014/main" xmlns="" id="{F1F75B88-BF7F-4B84-A368-79C2F6F244DE}"/>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50" name="Rectangle 498">
          <a:extLst>
            <a:ext uri="{FF2B5EF4-FFF2-40B4-BE49-F238E27FC236}">
              <a16:creationId xmlns:a16="http://schemas.microsoft.com/office/drawing/2014/main" xmlns="" id="{0A3FA3AB-CB5E-49A8-925F-611EC6B08B02}"/>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51" name="Rectangle 499">
          <a:extLst>
            <a:ext uri="{FF2B5EF4-FFF2-40B4-BE49-F238E27FC236}">
              <a16:creationId xmlns:a16="http://schemas.microsoft.com/office/drawing/2014/main" xmlns="" id="{28C1C69D-70C3-435E-A8E5-E53E6E65D307}"/>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52" name="Rectangle 500">
          <a:extLst>
            <a:ext uri="{FF2B5EF4-FFF2-40B4-BE49-F238E27FC236}">
              <a16:creationId xmlns:a16="http://schemas.microsoft.com/office/drawing/2014/main" xmlns="" id="{ECB6FC7D-8632-4CEA-868C-647EA423E545}"/>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53" name="Rectangle 501">
          <a:extLst>
            <a:ext uri="{FF2B5EF4-FFF2-40B4-BE49-F238E27FC236}">
              <a16:creationId xmlns:a16="http://schemas.microsoft.com/office/drawing/2014/main" xmlns="" id="{901FD782-44A4-4BCE-BA77-794AE2392637}"/>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54" name="Rectangle 502">
          <a:extLst>
            <a:ext uri="{FF2B5EF4-FFF2-40B4-BE49-F238E27FC236}">
              <a16:creationId xmlns:a16="http://schemas.microsoft.com/office/drawing/2014/main" xmlns="" id="{CF30D907-81BF-4B06-8301-9246070D6237}"/>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55" name="Rectangle 503">
          <a:extLst>
            <a:ext uri="{FF2B5EF4-FFF2-40B4-BE49-F238E27FC236}">
              <a16:creationId xmlns:a16="http://schemas.microsoft.com/office/drawing/2014/main" xmlns="" id="{9DC060B8-7CC5-469F-9D54-467003A54018}"/>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56" name="Rectangle 504">
          <a:extLst>
            <a:ext uri="{FF2B5EF4-FFF2-40B4-BE49-F238E27FC236}">
              <a16:creationId xmlns:a16="http://schemas.microsoft.com/office/drawing/2014/main" xmlns="" id="{00F7A9CB-B253-4D33-A6C1-91EA933E6510}"/>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57" name="Rectangle 505">
          <a:extLst>
            <a:ext uri="{FF2B5EF4-FFF2-40B4-BE49-F238E27FC236}">
              <a16:creationId xmlns:a16="http://schemas.microsoft.com/office/drawing/2014/main" xmlns="" id="{ACE37CA4-BC0B-455F-B8AF-84F7CAB92B7B}"/>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58" name="Rectangle 506">
          <a:extLst>
            <a:ext uri="{FF2B5EF4-FFF2-40B4-BE49-F238E27FC236}">
              <a16:creationId xmlns:a16="http://schemas.microsoft.com/office/drawing/2014/main" xmlns="" id="{80C1FD4E-7C77-4374-B74C-F81C69AB801B}"/>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59" name="Rectangle 507">
          <a:extLst>
            <a:ext uri="{FF2B5EF4-FFF2-40B4-BE49-F238E27FC236}">
              <a16:creationId xmlns:a16="http://schemas.microsoft.com/office/drawing/2014/main" xmlns="" id="{8C9FBDA1-8DCF-44B8-B597-580E92E530F2}"/>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60" name="Rectangle 508">
          <a:extLst>
            <a:ext uri="{FF2B5EF4-FFF2-40B4-BE49-F238E27FC236}">
              <a16:creationId xmlns:a16="http://schemas.microsoft.com/office/drawing/2014/main" xmlns="" id="{3FCC2098-1150-4AE9-B591-F15DBC950858}"/>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61" name="Rectangle 509">
          <a:extLst>
            <a:ext uri="{FF2B5EF4-FFF2-40B4-BE49-F238E27FC236}">
              <a16:creationId xmlns:a16="http://schemas.microsoft.com/office/drawing/2014/main" xmlns="" id="{E740BEA8-D8B3-4F5C-851B-47427552D8A7}"/>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28575</xdr:colOff>
      <xdr:row>133</xdr:row>
      <xdr:rowOff>0</xdr:rowOff>
    </xdr:from>
    <xdr:ext cx="28854" cy="132665"/>
    <xdr:sp macro="" textlink="">
      <xdr:nvSpPr>
        <xdr:cNvPr id="262" name="Rectangle 510">
          <a:extLst>
            <a:ext uri="{FF2B5EF4-FFF2-40B4-BE49-F238E27FC236}">
              <a16:creationId xmlns:a16="http://schemas.microsoft.com/office/drawing/2014/main" xmlns="" id="{E9FD671F-D530-48FA-9E92-A51B9D2E51E3}"/>
            </a:ext>
          </a:extLst>
        </xdr:cNvPr>
        <xdr:cNvSpPr>
          <a:spLocks noChangeArrowheads="1"/>
        </xdr:cNvSpPr>
      </xdr:nvSpPr>
      <xdr:spPr bwMode="auto">
        <a:xfrm>
          <a:off x="714375"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63" name="Rectangle 511">
          <a:extLst>
            <a:ext uri="{FF2B5EF4-FFF2-40B4-BE49-F238E27FC236}">
              <a16:creationId xmlns:a16="http://schemas.microsoft.com/office/drawing/2014/main" xmlns="" id="{A7D4749A-EBE2-4272-8609-A8E6FFA469EC}"/>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64" name="Rectangle 512">
          <a:extLst>
            <a:ext uri="{FF2B5EF4-FFF2-40B4-BE49-F238E27FC236}">
              <a16:creationId xmlns:a16="http://schemas.microsoft.com/office/drawing/2014/main" xmlns="" id="{65875F8E-E273-48E6-AC4F-7410D5C2F284}"/>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65" name="Rectangle 513">
          <a:extLst>
            <a:ext uri="{FF2B5EF4-FFF2-40B4-BE49-F238E27FC236}">
              <a16:creationId xmlns:a16="http://schemas.microsoft.com/office/drawing/2014/main" xmlns="" id="{2939E34A-CBC5-4301-8186-91886957C178}"/>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66" name="Rectangle 514">
          <a:extLst>
            <a:ext uri="{FF2B5EF4-FFF2-40B4-BE49-F238E27FC236}">
              <a16:creationId xmlns:a16="http://schemas.microsoft.com/office/drawing/2014/main" xmlns="" id="{34F1B127-83E2-480F-BCB0-E498A3512910}"/>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67" name="Rectangle 515">
          <a:extLst>
            <a:ext uri="{FF2B5EF4-FFF2-40B4-BE49-F238E27FC236}">
              <a16:creationId xmlns:a16="http://schemas.microsoft.com/office/drawing/2014/main" xmlns="" id="{4D87678A-E255-4E59-A86F-720A58C27E3B}"/>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68" name="Rectangle 516">
          <a:extLst>
            <a:ext uri="{FF2B5EF4-FFF2-40B4-BE49-F238E27FC236}">
              <a16:creationId xmlns:a16="http://schemas.microsoft.com/office/drawing/2014/main" xmlns="" id="{A87BE21F-3217-4558-A87A-484E6918E0EA}"/>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69" name="Rectangle 517">
          <a:extLst>
            <a:ext uri="{FF2B5EF4-FFF2-40B4-BE49-F238E27FC236}">
              <a16:creationId xmlns:a16="http://schemas.microsoft.com/office/drawing/2014/main" xmlns="" id="{8D8E1ED5-0C27-4DD5-9309-4967F4AE2A3C}"/>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70" name="Rectangle 518">
          <a:extLst>
            <a:ext uri="{FF2B5EF4-FFF2-40B4-BE49-F238E27FC236}">
              <a16:creationId xmlns:a16="http://schemas.microsoft.com/office/drawing/2014/main" xmlns="" id="{E51B0A20-BC0D-4CCE-B42F-95723F44AA61}"/>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71" name="Rectangle 519">
          <a:extLst>
            <a:ext uri="{FF2B5EF4-FFF2-40B4-BE49-F238E27FC236}">
              <a16:creationId xmlns:a16="http://schemas.microsoft.com/office/drawing/2014/main" xmlns="" id="{52D9C023-EB10-4A5B-8601-109E0A0C158F}"/>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72" name="Rectangle 520">
          <a:extLst>
            <a:ext uri="{FF2B5EF4-FFF2-40B4-BE49-F238E27FC236}">
              <a16:creationId xmlns:a16="http://schemas.microsoft.com/office/drawing/2014/main" xmlns="" id="{24372A79-F096-46F1-AC9F-951CBA00E59B}"/>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73" name="Rectangle 521">
          <a:extLst>
            <a:ext uri="{FF2B5EF4-FFF2-40B4-BE49-F238E27FC236}">
              <a16:creationId xmlns:a16="http://schemas.microsoft.com/office/drawing/2014/main" xmlns="" id="{5A6F4F0C-E996-45F4-890C-000659887C85}"/>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74" name="Rectangle 522">
          <a:extLst>
            <a:ext uri="{FF2B5EF4-FFF2-40B4-BE49-F238E27FC236}">
              <a16:creationId xmlns:a16="http://schemas.microsoft.com/office/drawing/2014/main" xmlns="" id="{61A16D09-CD36-4FA3-B80E-421AE43CADC8}"/>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75" name="Rectangle 523">
          <a:extLst>
            <a:ext uri="{FF2B5EF4-FFF2-40B4-BE49-F238E27FC236}">
              <a16:creationId xmlns:a16="http://schemas.microsoft.com/office/drawing/2014/main" xmlns="" id="{FACD8E9B-F2DF-49E7-923A-963F74547364}"/>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76" name="Rectangle 524">
          <a:extLst>
            <a:ext uri="{FF2B5EF4-FFF2-40B4-BE49-F238E27FC236}">
              <a16:creationId xmlns:a16="http://schemas.microsoft.com/office/drawing/2014/main" xmlns="" id="{0910B78F-6F46-4F37-B00C-279BF5F12DB9}"/>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77" name="Rectangle 525">
          <a:extLst>
            <a:ext uri="{FF2B5EF4-FFF2-40B4-BE49-F238E27FC236}">
              <a16:creationId xmlns:a16="http://schemas.microsoft.com/office/drawing/2014/main" xmlns="" id="{DC36921C-9D85-4841-9B31-498054DFB069}"/>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78" name="Rectangle 526">
          <a:extLst>
            <a:ext uri="{FF2B5EF4-FFF2-40B4-BE49-F238E27FC236}">
              <a16:creationId xmlns:a16="http://schemas.microsoft.com/office/drawing/2014/main" xmlns="" id="{813028DF-CCE3-4FD7-9C79-29D3394A029C}"/>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79" name="Rectangle 527">
          <a:extLst>
            <a:ext uri="{FF2B5EF4-FFF2-40B4-BE49-F238E27FC236}">
              <a16:creationId xmlns:a16="http://schemas.microsoft.com/office/drawing/2014/main" xmlns="" id="{092DC298-136D-4EA1-A72A-5F62C8896462}"/>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80" name="Rectangle 528">
          <a:extLst>
            <a:ext uri="{FF2B5EF4-FFF2-40B4-BE49-F238E27FC236}">
              <a16:creationId xmlns:a16="http://schemas.microsoft.com/office/drawing/2014/main" xmlns="" id="{FB63D5B1-9656-411C-807E-8594BA1925CD}"/>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81" name="Rectangle 238">
          <a:extLst>
            <a:ext uri="{FF2B5EF4-FFF2-40B4-BE49-F238E27FC236}">
              <a16:creationId xmlns:a16="http://schemas.microsoft.com/office/drawing/2014/main" xmlns="" id="{CF53A99B-853C-47C6-818E-FFDACC19A82B}"/>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82" name="Rectangle 249">
          <a:extLst>
            <a:ext uri="{FF2B5EF4-FFF2-40B4-BE49-F238E27FC236}">
              <a16:creationId xmlns:a16="http://schemas.microsoft.com/office/drawing/2014/main" xmlns="" id="{BA04CC8D-0CB7-475E-9BDA-ECD294018607}"/>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83" name="Rectangle 251">
          <a:extLst>
            <a:ext uri="{FF2B5EF4-FFF2-40B4-BE49-F238E27FC236}">
              <a16:creationId xmlns:a16="http://schemas.microsoft.com/office/drawing/2014/main" xmlns="" id="{C7F59CFE-74BD-4770-A9A6-E755C96E58CD}"/>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84" name="Rectangle 253">
          <a:extLst>
            <a:ext uri="{FF2B5EF4-FFF2-40B4-BE49-F238E27FC236}">
              <a16:creationId xmlns:a16="http://schemas.microsoft.com/office/drawing/2014/main" xmlns="" id="{0B8B1F4A-D7F3-413E-8289-5647EA1D6AF2}"/>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85" name="Rectangle 254">
          <a:extLst>
            <a:ext uri="{FF2B5EF4-FFF2-40B4-BE49-F238E27FC236}">
              <a16:creationId xmlns:a16="http://schemas.microsoft.com/office/drawing/2014/main" xmlns="" id="{AA5E1377-6CAC-431B-827B-7302DFC580F7}"/>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86" name="Rectangle 255">
          <a:extLst>
            <a:ext uri="{FF2B5EF4-FFF2-40B4-BE49-F238E27FC236}">
              <a16:creationId xmlns:a16="http://schemas.microsoft.com/office/drawing/2014/main" xmlns="" id="{2A1BAF24-7C5A-4BC0-9CE3-8D4D487ADFBD}"/>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87" name="Rectangle 257">
          <a:extLst>
            <a:ext uri="{FF2B5EF4-FFF2-40B4-BE49-F238E27FC236}">
              <a16:creationId xmlns:a16="http://schemas.microsoft.com/office/drawing/2014/main" xmlns="" id="{73146E4D-0C02-4226-9B8F-D1A8F7323038}"/>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88" name="Rectangle 258">
          <a:extLst>
            <a:ext uri="{FF2B5EF4-FFF2-40B4-BE49-F238E27FC236}">
              <a16:creationId xmlns:a16="http://schemas.microsoft.com/office/drawing/2014/main" xmlns="" id="{07D5E5B3-3411-40F6-9DB9-E132AC0E2881}"/>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89" name="Rectangle 259">
          <a:extLst>
            <a:ext uri="{FF2B5EF4-FFF2-40B4-BE49-F238E27FC236}">
              <a16:creationId xmlns:a16="http://schemas.microsoft.com/office/drawing/2014/main" xmlns="" id="{BEB93CBA-FDEB-4DE2-8AFF-DB95737A7776}"/>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90" name="Rectangle 260">
          <a:extLst>
            <a:ext uri="{FF2B5EF4-FFF2-40B4-BE49-F238E27FC236}">
              <a16:creationId xmlns:a16="http://schemas.microsoft.com/office/drawing/2014/main" xmlns="" id="{D546F5CF-51C4-4AAE-91DF-7A56E1F2ED50}"/>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91" name="Rectangle 261">
          <a:extLst>
            <a:ext uri="{FF2B5EF4-FFF2-40B4-BE49-F238E27FC236}">
              <a16:creationId xmlns:a16="http://schemas.microsoft.com/office/drawing/2014/main" xmlns="" id="{E2869C80-EBF2-4224-B314-330E0017460E}"/>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92" name="Rectangle 262">
          <a:extLst>
            <a:ext uri="{FF2B5EF4-FFF2-40B4-BE49-F238E27FC236}">
              <a16:creationId xmlns:a16="http://schemas.microsoft.com/office/drawing/2014/main" xmlns="" id="{590696AD-C7DB-421A-88D6-01103D1A8D58}"/>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133</xdr:row>
      <xdr:rowOff>0</xdr:rowOff>
    </xdr:from>
    <xdr:ext cx="28854" cy="132665"/>
    <xdr:sp macro="" textlink="">
      <xdr:nvSpPr>
        <xdr:cNvPr id="293" name="Rectangle 263">
          <a:extLst>
            <a:ext uri="{FF2B5EF4-FFF2-40B4-BE49-F238E27FC236}">
              <a16:creationId xmlns:a16="http://schemas.microsoft.com/office/drawing/2014/main" xmlns="" id="{CE3CCF70-2548-4D46-913E-31FA5145D2E8}"/>
            </a:ext>
          </a:extLst>
        </xdr:cNvPr>
        <xdr:cNvSpPr>
          <a:spLocks noChangeArrowheads="1"/>
        </xdr:cNvSpPr>
      </xdr:nvSpPr>
      <xdr:spPr bwMode="auto">
        <a:xfrm>
          <a:off x="72390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94" name="Rectangle 264">
          <a:extLst>
            <a:ext uri="{FF2B5EF4-FFF2-40B4-BE49-F238E27FC236}">
              <a16:creationId xmlns:a16="http://schemas.microsoft.com/office/drawing/2014/main" xmlns="" id="{5CD88145-B721-48FD-B2B6-B36347B96BD8}"/>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95" name="Rectangle 265">
          <a:extLst>
            <a:ext uri="{FF2B5EF4-FFF2-40B4-BE49-F238E27FC236}">
              <a16:creationId xmlns:a16="http://schemas.microsoft.com/office/drawing/2014/main" xmlns="" id="{69B86382-84FC-430F-9B35-74F7650B77DD}"/>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96" name="Rectangle 266">
          <a:extLst>
            <a:ext uri="{FF2B5EF4-FFF2-40B4-BE49-F238E27FC236}">
              <a16:creationId xmlns:a16="http://schemas.microsoft.com/office/drawing/2014/main" xmlns="" id="{93AA1C02-73A1-45A9-B497-3F3470B581A1}"/>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97" name="Rectangle 267">
          <a:extLst>
            <a:ext uri="{FF2B5EF4-FFF2-40B4-BE49-F238E27FC236}">
              <a16:creationId xmlns:a16="http://schemas.microsoft.com/office/drawing/2014/main" xmlns="" id="{1FA7FB7C-8A68-473D-989E-8DB9C554E877}"/>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98" name="Rectangle 268">
          <a:extLst>
            <a:ext uri="{FF2B5EF4-FFF2-40B4-BE49-F238E27FC236}">
              <a16:creationId xmlns:a16="http://schemas.microsoft.com/office/drawing/2014/main" xmlns="" id="{061D2AD2-3AD2-4753-98BD-B277C757A553}"/>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299" name="Rectangle 269">
          <a:extLst>
            <a:ext uri="{FF2B5EF4-FFF2-40B4-BE49-F238E27FC236}">
              <a16:creationId xmlns:a16="http://schemas.microsoft.com/office/drawing/2014/main" xmlns="" id="{119D35DD-4108-4CC9-8F06-3B08AFB75B5B}"/>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00" name="Rectangle 270">
          <a:extLst>
            <a:ext uri="{FF2B5EF4-FFF2-40B4-BE49-F238E27FC236}">
              <a16:creationId xmlns:a16="http://schemas.microsoft.com/office/drawing/2014/main" xmlns="" id="{92F18C08-1929-4BAC-BD00-A1D0AD3CDB82}"/>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01" name="Rectangle 271">
          <a:extLst>
            <a:ext uri="{FF2B5EF4-FFF2-40B4-BE49-F238E27FC236}">
              <a16:creationId xmlns:a16="http://schemas.microsoft.com/office/drawing/2014/main" xmlns="" id="{A0A9B0F4-C49A-434E-AFE4-0BC49423D024}"/>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02" name="Rectangle 272">
          <a:extLst>
            <a:ext uri="{FF2B5EF4-FFF2-40B4-BE49-F238E27FC236}">
              <a16:creationId xmlns:a16="http://schemas.microsoft.com/office/drawing/2014/main" xmlns="" id="{061D493C-5398-4994-8804-337E55DFBE28}"/>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03" name="Rectangle 273">
          <a:extLst>
            <a:ext uri="{FF2B5EF4-FFF2-40B4-BE49-F238E27FC236}">
              <a16:creationId xmlns:a16="http://schemas.microsoft.com/office/drawing/2014/main" xmlns="" id="{C9B53C5A-2D69-4A36-A681-A0B0065C9467}"/>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04" name="Rectangle 274">
          <a:extLst>
            <a:ext uri="{FF2B5EF4-FFF2-40B4-BE49-F238E27FC236}">
              <a16:creationId xmlns:a16="http://schemas.microsoft.com/office/drawing/2014/main" xmlns="" id="{8FBD08D4-571C-4AEF-A632-C8CA8602B3B5}"/>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05" name="Rectangle 275">
          <a:extLst>
            <a:ext uri="{FF2B5EF4-FFF2-40B4-BE49-F238E27FC236}">
              <a16:creationId xmlns:a16="http://schemas.microsoft.com/office/drawing/2014/main" xmlns="" id="{5368607E-115C-47AE-B3C3-85E8E3527393}"/>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133</xdr:row>
      <xdr:rowOff>0</xdr:rowOff>
    </xdr:from>
    <xdr:ext cx="28854" cy="132665"/>
    <xdr:sp macro="" textlink="">
      <xdr:nvSpPr>
        <xdr:cNvPr id="306" name="Rectangle 276">
          <a:extLst>
            <a:ext uri="{FF2B5EF4-FFF2-40B4-BE49-F238E27FC236}">
              <a16:creationId xmlns:a16="http://schemas.microsoft.com/office/drawing/2014/main" xmlns="" id="{4AC4BE42-067B-4A1C-9B68-55393DC09B6E}"/>
            </a:ext>
          </a:extLst>
        </xdr:cNvPr>
        <xdr:cNvSpPr>
          <a:spLocks noChangeArrowheads="1"/>
        </xdr:cNvSpPr>
      </xdr:nvSpPr>
      <xdr:spPr bwMode="auto">
        <a:xfrm>
          <a:off x="72390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07" name="Rectangle 277">
          <a:extLst>
            <a:ext uri="{FF2B5EF4-FFF2-40B4-BE49-F238E27FC236}">
              <a16:creationId xmlns:a16="http://schemas.microsoft.com/office/drawing/2014/main" xmlns="" id="{826C6992-D9E6-48B9-AC5D-83144D43873B}"/>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08" name="Rectangle 278">
          <a:extLst>
            <a:ext uri="{FF2B5EF4-FFF2-40B4-BE49-F238E27FC236}">
              <a16:creationId xmlns:a16="http://schemas.microsoft.com/office/drawing/2014/main" xmlns="" id="{7644DC12-8362-442C-AD75-CDD17154C86A}"/>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09" name="Rectangle 279">
          <a:extLst>
            <a:ext uri="{FF2B5EF4-FFF2-40B4-BE49-F238E27FC236}">
              <a16:creationId xmlns:a16="http://schemas.microsoft.com/office/drawing/2014/main" xmlns="" id="{FD29AE34-6461-449D-827C-936996214C66}"/>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10" name="Rectangle 280">
          <a:extLst>
            <a:ext uri="{FF2B5EF4-FFF2-40B4-BE49-F238E27FC236}">
              <a16:creationId xmlns:a16="http://schemas.microsoft.com/office/drawing/2014/main" xmlns="" id="{C53F3BA2-21DB-48EB-B923-1037CF22EDE8}"/>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11" name="Rectangle 281">
          <a:extLst>
            <a:ext uri="{FF2B5EF4-FFF2-40B4-BE49-F238E27FC236}">
              <a16:creationId xmlns:a16="http://schemas.microsoft.com/office/drawing/2014/main" xmlns="" id="{D71D7944-F27B-40C6-9C86-6AC329CE7AFE}"/>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12" name="Rectangle 282">
          <a:extLst>
            <a:ext uri="{FF2B5EF4-FFF2-40B4-BE49-F238E27FC236}">
              <a16:creationId xmlns:a16="http://schemas.microsoft.com/office/drawing/2014/main" xmlns="" id="{BCBEA8B1-8FA5-429F-BDC3-132DF28532CE}"/>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13" name="Rectangle 283">
          <a:extLst>
            <a:ext uri="{FF2B5EF4-FFF2-40B4-BE49-F238E27FC236}">
              <a16:creationId xmlns:a16="http://schemas.microsoft.com/office/drawing/2014/main" xmlns="" id="{131098F7-2FD2-48EA-A716-A995D100483F}"/>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14" name="Rectangle 284">
          <a:extLst>
            <a:ext uri="{FF2B5EF4-FFF2-40B4-BE49-F238E27FC236}">
              <a16:creationId xmlns:a16="http://schemas.microsoft.com/office/drawing/2014/main" xmlns="" id="{2FC672C4-1B93-4002-8BFE-F6539BAECADB}"/>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15" name="Rectangle 285">
          <a:extLst>
            <a:ext uri="{FF2B5EF4-FFF2-40B4-BE49-F238E27FC236}">
              <a16:creationId xmlns:a16="http://schemas.microsoft.com/office/drawing/2014/main" xmlns="" id="{0E2D2250-DB34-42A7-8737-607E75756D66}"/>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16" name="Rectangle 286">
          <a:extLst>
            <a:ext uri="{FF2B5EF4-FFF2-40B4-BE49-F238E27FC236}">
              <a16:creationId xmlns:a16="http://schemas.microsoft.com/office/drawing/2014/main" xmlns="" id="{F150511D-E3B3-42F2-8C2A-6A9A44E4C6C9}"/>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17" name="Rectangle 287">
          <a:extLst>
            <a:ext uri="{FF2B5EF4-FFF2-40B4-BE49-F238E27FC236}">
              <a16:creationId xmlns:a16="http://schemas.microsoft.com/office/drawing/2014/main" xmlns="" id="{D5D3276C-C689-42D3-A2D8-10B8F5B2109E}"/>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18" name="Rectangle 288">
          <a:extLst>
            <a:ext uri="{FF2B5EF4-FFF2-40B4-BE49-F238E27FC236}">
              <a16:creationId xmlns:a16="http://schemas.microsoft.com/office/drawing/2014/main" xmlns="" id="{085565DA-EA7C-427F-8128-057E744193AC}"/>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19" name="Rectangle 289">
          <a:extLst>
            <a:ext uri="{FF2B5EF4-FFF2-40B4-BE49-F238E27FC236}">
              <a16:creationId xmlns:a16="http://schemas.microsoft.com/office/drawing/2014/main" xmlns="" id="{9BF49DA6-2FA5-4E6B-89FF-3ACD2F943DC2}"/>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20" name="Rectangle 290">
          <a:extLst>
            <a:ext uri="{FF2B5EF4-FFF2-40B4-BE49-F238E27FC236}">
              <a16:creationId xmlns:a16="http://schemas.microsoft.com/office/drawing/2014/main" xmlns="" id="{CD471F51-19AD-4954-8CB3-8B9920F8D77E}"/>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21" name="Rectangle 291">
          <a:extLst>
            <a:ext uri="{FF2B5EF4-FFF2-40B4-BE49-F238E27FC236}">
              <a16:creationId xmlns:a16="http://schemas.microsoft.com/office/drawing/2014/main" xmlns="" id="{CFECFA73-605C-4DEC-9DFD-841E8C44CFF7}"/>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22" name="Rectangle 292">
          <a:extLst>
            <a:ext uri="{FF2B5EF4-FFF2-40B4-BE49-F238E27FC236}">
              <a16:creationId xmlns:a16="http://schemas.microsoft.com/office/drawing/2014/main" xmlns="" id="{29606403-C530-431A-8A81-0995523E7963}"/>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23" name="Rectangle 293">
          <a:extLst>
            <a:ext uri="{FF2B5EF4-FFF2-40B4-BE49-F238E27FC236}">
              <a16:creationId xmlns:a16="http://schemas.microsoft.com/office/drawing/2014/main" xmlns="" id="{71093D43-37C5-48A7-B200-D6521C801602}"/>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24" name="Rectangle 294">
          <a:extLst>
            <a:ext uri="{FF2B5EF4-FFF2-40B4-BE49-F238E27FC236}">
              <a16:creationId xmlns:a16="http://schemas.microsoft.com/office/drawing/2014/main" xmlns="" id="{5AB4DBE8-E956-4214-A400-081B31EC7E16}"/>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133</xdr:row>
      <xdr:rowOff>0</xdr:rowOff>
    </xdr:from>
    <xdr:ext cx="28854" cy="132665"/>
    <xdr:sp macro="" textlink="">
      <xdr:nvSpPr>
        <xdr:cNvPr id="325" name="Rectangle 295">
          <a:extLst>
            <a:ext uri="{FF2B5EF4-FFF2-40B4-BE49-F238E27FC236}">
              <a16:creationId xmlns:a16="http://schemas.microsoft.com/office/drawing/2014/main" xmlns="" id="{C8480DFD-5C59-4F44-ACBD-15A11A5A8D87}"/>
            </a:ext>
          </a:extLst>
        </xdr:cNvPr>
        <xdr:cNvSpPr>
          <a:spLocks noChangeArrowheads="1"/>
        </xdr:cNvSpPr>
      </xdr:nvSpPr>
      <xdr:spPr bwMode="auto">
        <a:xfrm>
          <a:off x="72390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26" name="Rectangle 296">
          <a:extLst>
            <a:ext uri="{FF2B5EF4-FFF2-40B4-BE49-F238E27FC236}">
              <a16:creationId xmlns:a16="http://schemas.microsoft.com/office/drawing/2014/main" xmlns="" id="{BCB5B779-E4E9-4F0D-B975-2838EB56E4CC}"/>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27" name="Rectangle 297">
          <a:extLst>
            <a:ext uri="{FF2B5EF4-FFF2-40B4-BE49-F238E27FC236}">
              <a16:creationId xmlns:a16="http://schemas.microsoft.com/office/drawing/2014/main" xmlns="" id="{F3573374-7C80-43A9-99DF-79FE1D1FA936}"/>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28" name="Rectangle 298">
          <a:extLst>
            <a:ext uri="{FF2B5EF4-FFF2-40B4-BE49-F238E27FC236}">
              <a16:creationId xmlns:a16="http://schemas.microsoft.com/office/drawing/2014/main" xmlns="" id="{B38A1C0F-1518-4763-99E9-63DADAB8EBCF}"/>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29" name="Rectangle 299">
          <a:extLst>
            <a:ext uri="{FF2B5EF4-FFF2-40B4-BE49-F238E27FC236}">
              <a16:creationId xmlns:a16="http://schemas.microsoft.com/office/drawing/2014/main" xmlns="" id="{50489809-3383-4D02-914E-9820DD5AACC6}"/>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30" name="Rectangle 300">
          <a:extLst>
            <a:ext uri="{FF2B5EF4-FFF2-40B4-BE49-F238E27FC236}">
              <a16:creationId xmlns:a16="http://schemas.microsoft.com/office/drawing/2014/main" xmlns="" id="{AA9821F7-C8F3-4DE7-B0D4-3AC7DC7CA6FC}"/>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31" name="Rectangle 301">
          <a:extLst>
            <a:ext uri="{FF2B5EF4-FFF2-40B4-BE49-F238E27FC236}">
              <a16:creationId xmlns:a16="http://schemas.microsoft.com/office/drawing/2014/main" xmlns="" id="{AAE40340-7519-4B87-9C90-295A6C349643}"/>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32" name="Rectangle 302">
          <a:extLst>
            <a:ext uri="{FF2B5EF4-FFF2-40B4-BE49-F238E27FC236}">
              <a16:creationId xmlns:a16="http://schemas.microsoft.com/office/drawing/2014/main" xmlns="" id="{B995E54B-C716-48F1-9395-B3CBE7E17D2B}"/>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33" name="Rectangle 303">
          <a:extLst>
            <a:ext uri="{FF2B5EF4-FFF2-40B4-BE49-F238E27FC236}">
              <a16:creationId xmlns:a16="http://schemas.microsoft.com/office/drawing/2014/main" xmlns="" id="{7865E455-59DF-4473-B823-0C59CA2B802F}"/>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34" name="Rectangle 304">
          <a:extLst>
            <a:ext uri="{FF2B5EF4-FFF2-40B4-BE49-F238E27FC236}">
              <a16:creationId xmlns:a16="http://schemas.microsoft.com/office/drawing/2014/main" xmlns="" id="{B2EA3D47-86B9-4EDA-AEFA-9AD9D7A869B4}"/>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35" name="Rectangle 305">
          <a:extLst>
            <a:ext uri="{FF2B5EF4-FFF2-40B4-BE49-F238E27FC236}">
              <a16:creationId xmlns:a16="http://schemas.microsoft.com/office/drawing/2014/main" xmlns="" id="{83A79345-540C-4E89-A7C3-425738A47E73}"/>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36" name="Rectangle 306">
          <a:extLst>
            <a:ext uri="{FF2B5EF4-FFF2-40B4-BE49-F238E27FC236}">
              <a16:creationId xmlns:a16="http://schemas.microsoft.com/office/drawing/2014/main" xmlns="" id="{41CB2257-E9E8-41C4-B3F0-3DA3DA90732A}"/>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37" name="Rectangle 307">
          <a:extLst>
            <a:ext uri="{FF2B5EF4-FFF2-40B4-BE49-F238E27FC236}">
              <a16:creationId xmlns:a16="http://schemas.microsoft.com/office/drawing/2014/main" xmlns="" id="{00134C19-908C-473F-A4EE-A6FBF10E55D4}"/>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38" name="Rectangle 308">
          <a:extLst>
            <a:ext uri="{FF2B5EF4-FFF2-40B4-BE49-F238E27FC236}">
              <a16:creationId xmlns:a16="http://schemas.microsoft.com/office/drawing/2014/main" xmlns="" id="{E36EB80B-A3E3-4F32-A8B2-B0BC579DD69E}"/>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39" name="Rectangle 309">
          <a:extLst>
            <a:ext uri="{FF2B5EF4-FFF2-40B4-BE49-F238E27FC236}">
              <a16:creationId xmlns:a16="http://schemas.microsoft.com/office/drawing/2014/main" xmlns="" id="{F70F8CB6-D0C6-4E8D-B6FB-0ECA2D808D4F}"/>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40" name="Rectangle 310">
          <a:extLst>
            <a:ext uri="{FF2B5EF4-FFF2-40B4-BE49-F238E27FC236}">
              <a16:creationId xmlns:a16="http://schemas.microsoft.com/office/drawing/2014/main" xmlns="" id="{C19231FA-BD99-4F66-8FC4-073B6FC52267}"/>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41" name="Rectangle 311">
          <a:extLst>
            <a:ext uri="{FF2B5EF4-FFF2-40B4-BE49-F238E27FC236}">
              <a16:creationId xmlns:a16="http://schemas.microsoft.com/office/drawing/2014/main" xmlns="" id="{817B095F-8505-4002-BA80-A2C73F871AF7}"/>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42" name="Rectangle 312">
          <a:extLst>
            <a:ext uri="{FF2B5EF4-FFF2-40B4-BE49-F238E27FC236}">
              <a16:creationId xmlns:a16="http://schemas.microsoft.com/office/drawing/2014/main" xmlns="" id="{6228025C-E7FF-4AC3-945D-2A52769F2650}"/>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43" name="Rectangle 313">
          <a:extLst>
            <a:ext uri="{FF2B5EF4-FFF2-40B4-BE49-F238E27FC236}">
              <a16:creationId xmlns:a16="http://schemas.microsoft.com/office/drawing/2014/main" xmlns="" id="{7A2E542E-785B-43AA-874A-02B1D3F44791}"/>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44" name="Rectangle 314">
          <a:extLst>
            <a:ext uri="{FF2B5EF4-FFF2-40B4-BE49-F238E27FC236}">
              <a16:creationId xmlns:a16="http://schemas.microsoft.com/office/drawing/2014/main" xmlns="" id="{27A3A99C-335C-47AA-AE59-344DDDF362CC}"/>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45" name="Rectangle 315">
          <a:extLst>
            <a:ext uri="{FF2B5EF4-FFF2-40B4-BE49-F238E27FC236}">
              <a16:creationId xmlns:a16="http://schemas.microsoft.com/office/drawing/2014/main" xmlns="" id="{75A7323B-FD91-48FB-848D-9A54E06FE2BB}"/>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46" name="Rectangle 316">
          <a:extLst>
            <a:ext uri="{FF2B5EF4-FFF2-40B4-BE49-F238E27FC236}">
              <a16:creationId xmlns:a16="http://schemas.microsoft.com/office/drawing/2014/main" xmlns="" id="{6DE202C5-0E30-4A20-8DBD-6AD035D919F4}"/>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47" name="Rectangle 317">
          <a:extLst>
            <a:ext uri="{FF2B5EF4-FFF2-40B4-BE49-F238E27FC236}">
              <a16:creationId xmlns:a16="http://schemas.microsoft.com/office/drawing/2014/main" xmlns="" id="{74A24FF9-1E6B-4402-9F67-E1324586FC7B}"/>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48" name="Rectangle 318">
          <a:extLst>
            <a:ext uri="{FF2B5EF4-FFF2-40B4-BE49-F238E27FC236}">
              <a16:creationId xmlns:a16="http://schemas.microsoft.com/office/drawing/2014/main" xmlns="" id="{430E7E77-886F-42DB-BBFE-857C6F0D574B}"/>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49" name="Rectangle 319">
          <a:extLst>
            <a:ext uri="{FF2B5EF4-FFF2-40B4-BE49-F238E27FC236}">
              <a16:creationId xmlns:a16="http://schemas.microsoft.com/office/drawing/2014/main" xmlns="" id="{B550FEC7-2A59-40DB-8ECE-A6FAD4426381}"/>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133</xdr:row>
      <xdr:rowOff>0</xdr:rowOff>
    </xdr:from>
    <xdr:ext cx="28854" cy="132665"/>
    <xdr:sp macro="" textlink="">
      <xdr:nvSpPr>
        <xdr:cNvPr id="350" name="Rectangle 320">
          <a:extLst>
            <a:ext uri="{FF2B5EF4-FFF2-40B4-BE49-F238E27FC236}">
              <a16:creationId xmlns:a16="http://schemas.microsoft.com/office/drawing/2014/main" xmlns="" id="{4A27AA38-83B7-4454-AB67-5C1F9C8F8857}"/>
            </a:ext>
          </a:extLst>
        </xdr:cNvPr>
        <xdr:cNvSpPr>
          <a:spLocks noChangeArrowheads="1"/>
        </xdr:cNvSpPr>
      </xdr:nvSpPr>
      <xdr:spPr bwMode="auto">
        <a:xfrm>
          <a:off x="72390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51" name="Rectangle 321">
          <a:extLst>
            <a:ext uri="{FF2B5EF4-FFF2-40B4-BE49-F238E27FC236}">
              <a16:creationId xmlns:a16="http://schemas.microsoft.com/office/drawing/2014/main" xmlns="" id="{7D252E77-2C1D-43E5-A2E8-0AD00378D505}"/>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52" name="Rectangle 322">
          <a:extLst>
            <a:ext uri="{FF2B5EF4-FFF2-40B4-BE49-F238E27FC236}">
              <a16:creationId xmlns:a16="http://schemas.microsoft.com/office/drawing/2014/main" xmlns="" id="{2B678E50-589F-4AD3-BFF8-28435D8BEA84}"/>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53" name="Rectangle 323">
          <a:extLst>
            <a:ext uri="{FF2B5EF4-FFF2-40B4-BE49-F238E27FC236}">
              <a16:creationId xmlns:a16="http://schemas.microsoft.com/office/drawing/2014/main" xmlns="" id="{2BA89FE2-D0CD-4C9C-8C24-4F2FE420EABB}"/>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54" name="Rectangle 324">
          <a:extLst>
            <a:ext uri="{FF2B5EF4-FFF2-40B4-BE49-F238E27FC236}">
              <a16:creationId xmlns:a16="http://schemas.microsoft.com/office/drawing/2014/main" xmlns="" id="{C42FEC5D-725A-4082-9AF6-CADBB26F6478}"/>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55" name="Rectangle 325">
          <a:extLst>
            <a:ext uri="{FF2B5EF4-FFF2-40B4-BE49-F238E27FC236}">
              <a16:creationId xmlns:a16="http://schemas.microsoft.com/office/drawing/2014/main" xmlns="" id="{BBF6A484-848E-466B-A5AA-06F13EFA2F9B}"/>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56" name="Rectangle 326">
          <a:extLst>
            <a:ext uri="{FF2B5EF4-FFF2-40B4-BE49-F238E27FC236}">
              <a16:creationId xmlns:a16="http://schemas.microsoft.com/office/drawing/2014/main" xmlns="" id="{5FFCC029-951C-4106-A8A2-BC2A53D74641}"/>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57" name="Rectangle 327">
          <a:extLst>
            <a:ext uri="{FF2B5EF4-FFF2-40B4-BE49-F238E27FC236}">
              <a16:creationId xmlns:a16="http://schemas.microsoft.com/office/drawing/2014/main" xmlns="" id="{02DC8F03-D91F-4C05-8E3B-81151ED3C5EB}"/>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58" name="Rectangle 328">
          <a:extLst>
            <a:ext uri="{FF2B5EF4-FFF2-40B4-BE49-F238E27FC236}">
              <a16:creationId xmlns:a16="http://schemas.microsoft.com/office/drawing/2014/main" xmlns="" id="{4F74CE79-CEA6-4777-BFF0-D9422CA29F99}"/>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59" name="Rectangle 329">
          <a:extLst>
            <a:ext uri="{FF2B5EF4-FFF2-40B4-BE49-F238E27FC236}">
              <a16:creationId xmlns:a16="http://schemas.microsoft.com/office/drawing/2014/main" xmlns="" id="{61F8FA07-ADFF-4555-AB27-8137F3CC09EE}"/>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60" name="Rectangle 330">
          <a:extLst>
            <a:ext uri="{FF2B5EF4-FFF2-40B4-BE49-F238E27FC236}">
              <a16:creationId xmlns:a16="http://schemas.microsoft.com/office/drawing/2014/main" xmlns="" id="{6632F00C-708B-4016-899C-4914B3400492}"/>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61" name="Rectangle 331">
          <a:extLst>
            <a:ext uri="{FF2B5EF4-FFF2-40B4-BE49-F238E27FC236}">
              <a16:creationId xmlns:a16="http://schemas.microsoft.com/office/drawing/2014/main" xmlns="" id="{57333AA1-843A-467A-8D98-55D1E5F334DE}"/>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62" name="Rectangle 332">
          <a:extLst>
            <a:ext uri="{FF2B5EF4-FFF2-40B4-BE49-F238E27FC236}">
              <a16:creationId xmlns:a16="http://schemas.microsoft.com/office/drawing/2014/main" xmlns="" id="{242D20CA-5E4D-4B9F-A3D4-D68141F19794}"/>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63" name="Rectangle 333">
          <a:extLst>
            <a:ext uri="{FF2B5EF4-FFF2-40B4-BE49-F238E27FC236}">
              <a16:creationId xmlns:a16="http://schemas.microsoft.com/office/drawing/2014/main" xmlns="" id="{04A29E8B-B318-4273-B81B-16BA52F6DF7E}"/>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64" name="Rectangle 334">
          <a:extLst>
            <a:ext uri="{FF2B5EF4-FFF2-40B4-BE49-F238E27FC236}">
              <a16:creationId xmlns:a16="http://schemas.microsoft.com/office/drawing/2014/main" xmlns="" id="{8B970C17-D653-4FEB-B722-592D0EA4B275}"/>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65" name="Rectangle 335">
          <a:extLst>
            <a:ext uri="{FF2B5EF4-FFF2-40B4-BE49-F238E27FC236}">
              <a16:creationId xmlns:a16="http://schemas.microsoft.com/office/drawing/2014/main" xmlns="" id="{DEE9718D-DC28-403E-994B-AD997A66435E}"/>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66" name="Rectangle 336">
          <a:extLst>
            <a:ext uri="{FF2B5EF4-FFF2-40B4-BE49-F238E27FC236}">
              <a16:creationId xmlns:a16="http://schemas.microsoft.com/office/drawing/2014/main" xmlns="" id="{162B0004-F8AE-4F39-9F15-A8480C777FD9}"/>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67" name="Rectangle 337">
          <a:extLst>
            <a:ext uri="{FF2B5EF4-FFF2-40B4-BE49-F238E27FC236}">
              <a16:creationId xmlns:a16="http://schemas.microsoft.com/office/drawing/2014/main" xmlns="" id="{5C5B39C7-0CE7-4A36-B7CD-49CF5C4731D2}"/>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68" name="Rectangle 338">
          <a:extLst>
            <a:ext uri="{FF2B5EF4-FFF2-40B4-BE49-F238E27FC236}">
              <a16:creationId xmlns:a16="http://schemas.microsoft.com/office/drawing/2014/main" xmlns="" id="{CE63E46E-F402-45E1-8343-0DB11184AEC7}"/>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69" name="Rectangle 339">
          <a:extLst>
            <a:ext uri="{FF2B5EF4-FFF2-40B4-BE49-F238E27FC236}">
              <a16:creationId xmlns:a16="http://schemas.microsoft.com/office/drawing/2014/main" xmlns="" id="{9FF3C7C7-8AC6-4C0B-9136-5AF80524F08B}"/>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70" name="Rectangle 340">
          <a:extLst>
            <a:ext uri="{FF2B5EF4-FFF2-40B4-BE49-F238E27FC236}">
              <a16:creationId xmlns:a16="http://schemas.microsoft.com/office/drawing/2014/main" xmlns="" id="{1ED21BBB-F2E6-4FCD-8D96-128C59FECBA0}"/>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71" name="Rectangle 341">
          <a:extLst>
            <a:ext uri="{FF2B5EF4-FFF2-40B4-BE49-F238E27FC236}">
              <a16:creationId xmlns:a16="http://schemas.microsoft.com/office/drawing/2014/main" xmlns="" id="{3B1E0EA1-FFAB-4F21-B0F5-5AAB652BDAAF}"/>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72" name="Rectangle 342">
          <a:extLst>
            <a:ext uri="{FF2B5EF4-FFF2-40B4-BE49-F238E27FC236}">
              <a16:creationId xmlns:a16="http://schemas.microsoft.com/office/drawing/2014/main" xmlns="" id="{FCB86A40-CB12-4822-9CB5-3724C62AB92B}"/>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73" name="Rectangle 343">
          <a:extLst>
            <a:ext uri="{FF2B5EF4-FFF2-40B4-BE49-F238E27FC236}">
              <a16:creationId xmlns:a16="http://schemas.microsoft.com/office/drawing/2014/main" xmlns="" id="{E3F8B7AF-A0DC-46DE-BFD8-8F9426981A9D}"/>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74" name="Rectangle 344">
          <a:extLst>
            <a:ext uri="{FF2B5EF4-FFF2-40B4-BE49-F238E27FC236}">
              <a16:creationId xmlns:a16="http://schemas.microsoft.com/office/drawing/2014/main" xmlns="" id="{277DC240-0C80-4D04-9136-CFA616B97A78}"/>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75" name="Rectangle 345">
          <a:extLst>
            <a:ext uri="{FF2B5EF4-FFF2-40B4-BE49-F238E27FC236}">
              <a16:creationId xmlns:a16="http://schemas.microsoft.com/office/drawing/2014/main" xmlns="" id="{C473987E-0780-4872-8F3D-1C6F06DE416B}"/>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76" name="Rectangle 346">
          <a:extLst>
            <a:ext uri="{FF2B5EF4-FFF2-40B4-BE49-F238E27FC236}">
              <a16:creationId xmlns:a16="http://schemas.microsoft.com/office/drawing/2014/main" xmlns="" id="{6581BFA3-95C4-4217-82F3-46969C3DA348}"/>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77" name="Rectangle 347">
          <a:extLst>
            <a:ext uri="{FF2B5EF4-FFF2-40B4-BE49-F238E27FC236}">
              <a16:creationId xmlns:a16="http://schemas.microsoft.com/office/drawing/2014/main" xmlns="" id="{66D84347-5FAC-47F6-B254-515CA181F1DF}"/>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78" name="Rectangle 348">
          <a:extLst>
            <a:ext uri="{FF2B5EF4-FFF2-40B4-BE49-F238E27FC236}">
              <a16:creationId xmlns:a16="http://schemas.microsoft.com/office/drawing/2014/main" xmlns="" id="{2661DF68-7ED3-475E-9ACB-26891019A4A9}"/>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79" name="Rectangle 349">
          <a:extLst>
            <a:ext uri="{FF2B5EF4-FFF2-40B4-BE49-F238E27FC236}">
              <a16:creationId xmlns:a16="http://schemas.microsoft.com/office/drawing/2014/main" xmlns="" id="{CE5CEF4A-58E9-4021-B422-C5917FCC41A0}"/>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80" name="Rectangle 350">
          <a:extLst>
            <a:ext uri="{FF2B5EF4-FFF2-40B4-BE49-F238E27FC236}">
              <a16:creationId xmlns:a16="http://schemas.microsoft.com/office/drawing/2014/main" xmlns="" id="{E380C4C5-9EBB-4347-8FAF-D30E4CD34621}"/>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133</xdr:row>
      <xdr:rowOff>0</xdr:rowOff>
    </xdr:from>
    <xdr:ext cx="28854" cy="132665"/>
    <xdr:sp macro="" textlink="">
      <xdr:nvSpPr>
        <xdr:cNvPr id="381" name="Rectangle 351">
          <a:extLst>
            <a:ext uri="{FF2B5EF4-FFF2-40B4-BE49-F238E27FC236}">
              <a16:creationId xmlns:a16="http://schemas.microsoft.com/office/drawing/2014/main" xmlns="" id="{0236780C-ACB1-4BB1-817F-2C1717E56500}"/>
            </a:ext>
          </a:extLst>
        </xdr:cNvPr>
        <xdr:cNvSpPr>
          <a:spLocks noChangeArrowheads="1"/>
        </xdr:cNvSpPr>
      </xdr:nvSpPr>
      <xdr:spPr bwMode="auto">
        <a:xfrm>
          <a:off x="72390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82" name="Rectangle 352">
          <a:extLst>
            <a:ext uri="{FF2B5EF4-FFF2-40B4-BE49-F238E27FC236}">
              <a16:creationId xmlns:a16="http://schemas.microsoft.com/office/drawing/2014/main" xmlns="" id="{CA1AFDCB-F8E0-4BBE-B7AE-FDD7D8E012EC}"/>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83" name="Rectangle 353">
          <a:extLst>
            <a:ext uri="{FF2B5EF4-FFF2-40B4-BE49-F238E27FC236}">
              <a16:creationId xmlns:a16="http://schemas.microsoft.com/office/drawing/2014/main" xmlns="" id="{76444C77-1CE7-4AC7-9EC5-18FDFB9BBA70}"/>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84" name="Rectangle 354">
          <a:extLst>
            <a:ext uri="{FF2B5EF4-FFF2-40B4-BE49-F238E27FC236}">
              <a16:creationId xmlns:a16="http://schemas.microsoft.com/office/drawing/2014/main" xmlns="" id="{0F740512-3CDA-44B9-911A-C5796AE5E0FC}"/>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85" name="Rectangle 355">
          <a:extLst>
            <a:ext uri="{FF2B5EF4-FFF2-40B4-BE49-F238E27FC236}">
              <a16:creationId xmlns:a16="http://schemas.microsoft.com/office/drawing/2014/main" xmlns="" id="{DCE3FA7B-5012-458E-845D-B7CBF16FD950}"/>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86" name="Rectangle 356">
          <a:extLst>
            <a:ext uri="{FF2B5EF4-FFF2-40B4-BE49-F238E27FC236}">
              <a16:creationId xmlns:a16="http://schemas.microsoft.com/office/drawing/2014/main" xmlns="" id="{D37A8F94-321D-453B-ABFA-40D264D63221}"/>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87" name="Rectangle 357">
          <a:extLst>
            <a:ext uri="{FF2B5EF4-FFF2-40B4-BE49-F238E27FC236}">
              <a16:creationId xmlns:a16="http://schemas.microsoft.com/office/drawing/2014/main" xmlns="" id="{FA168214-E4AF-4231-8672-246D6DABE96B}"/>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88" name="Rectangle 358">
          <a:extLst>
            <a:ext uri="{FF2B5EF4-FFF2-40B4-BE49-F238E27FC236}">
              <a16:creationId xmlns:a16="http://schemas.microsoft.com/office/drawing/2014/main" xmlns="" id="{80A06E43-46D0-489F-B5C8-E6C17E1245AC}"/>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89" name="Rectangle 359">
          <a:extLst>
            <a:ext uri="{FF2B5EF4-FFF2-40B4-BE49-F238E27FC236}">
              <a16:creationId xmlns:a16="http://schemas.microsoft.com/office/drawing/2014/main" xmlns="" id="{67573833-D4EA-461C-BC0F-2A005D47694E}"/>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90" name="Rectangle 360">
          <a:extLst>
            <a:ext uri="{FF2B5EF4-FFF2-40B4-BE49-F238E27FC236}">
              <a16:creationId xmlns:a16="http://schemas.microsoft.com/office/drawing/2014/main" xmlns="" id="{BFFF409C-9E92-4AC6-8683-CE395DB059A3}"/>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91" name="Rectangle 361">
          <a:extLst>
            <a:ext uri="{FF2B5EF4-FFF2-40B4-BE49-F238E27FC236}">
              <a16:creationId xmlns:a16="http://schemas.microsoft.com/office/drawing/2014/main" xmlns="" id="{3DF67D57-14ED-4963-96ED-75ADEE0CB76E}"/>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92" name="Rectangle 362">
          <a:extLst>
            <a:ext uri="{FF2B5EF4-FFF2-40B4-BE49-F238E27FC236}">
              <a16:creationId xmlns:a16="http://schemas.microsoft.com/office/drawing/2014/main" xmlns="" id="{2A5B5ACF-8C48-4773-88AC-CF38D531F514}"/>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93" name="Rectangle 363">
          <a:extLst>
            <a:ext uri="{FF2B5EF4-FFF2-40B4-BE49-F238E27FC236}">
              <a16:creationId xmlns:a16="http://schemas.microsoft.com/office/drawing/2014/main" xmlns="" id="{9CC92691-F2FC-4CBF-A4C4-A32C23C4F838}"/>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133</xdr:row>
      <xdr:rowOff>0</xdr:rowOff>
    </xdr:from>
    <xdr:ext cx="28854" cy="132665"/>
    <xdr:sp macro="" textlink="">
      <xdr:nvSpPr>
        <xdr:cNvPr id="394" name="Rectangle 364">
          <a:extLst>
            <a:ext uri="{FF2B5EF4-FFF2-40B4-BE49-F238E27FC236}">
              <a16:creationId xmlns:a16="http://schemas.microsoft.com/office/drawing/2014/main" xmlns="" id="{65D5BECF-175D-464A-8F43-21D2C4382043}"/>
            </a:ext>
          </a:extLst>
        </xdr:cNvPr>
        <xdr:cNvSpPr>
          <a:spLocks noChangeArrowheads="1"/>
        </xdr:cNvSpPr>
      </xdr:nvSpPr>
      <xdr:spPr bwMode="auto">
        <a:xfrm>
          <a:off x="72390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95" name="Rectangle 365">
          <a:extLst>
            <a:ext uri="{FF2B5EF4-FFF2-40B4-BE49-F238E27FC236}">
              <a16:creationId xmlns:a16="http://schemas.microsoft.com/office/drawing/2014/main" xmlns="" id="{52E675C0-BB74-42B8-AC4D-B03409D45A9F}"/>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96" name="Rectangle 366">
          <a:extLst>
            <a:ext uri="{FF2B5EF4-FFF2-40B4-BE49-F238E27FC236}">
              <a16:creationId xmlns:a16="http://schemas.microsoft.com/office/drawing/2014/main" xmlns="" id="{20F57748-5EEB-4356-9F11-F2E2C07D1474}"/>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97" name="Rectangle 367">
          <a:extLst>
            <a:ext uri="{FF2B5EF4-FFF2-40B4-BE49-F238E27FC236}">
              <a16:creationId xmlns:a16="http://schemas.microsoft.com/office/drawing/2014/main" xmlns="" id="{DBE449C6-308A-4D9A-800A-51E381C2878D}"/>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98" name="Rectangle 368">
          <a:extLst>
            <a:ext uri="{FF2B5EF4-FFF2-40B4-BE49-F238E27FC236}">
              <a16:creationId xmlns:a16="http://schemas.microsoft.com/office/drawing/2014/main" xmlns="" id="{0E5B79D3-6C6A-46BB-B234-3ACB6EE78AAF}"/>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399" name="Rectangle 369">
          <a:extLst>
            <a:ext uri="{FF2B5EF4-FFF2-40B4-BE49-F238E27FC236}">
              <a16:creationId xmlns:a16="http://schemas.microsoft.com/office/drawing/2014/main" xmlns="" id="{06A94F2E-FCDE-4350-9121-00A717FDCF24}"/>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00" name="Rectangle 370">
          <a:extLst>
            <a:ext uri="{FF2B5EF4-FFF2-40B4-BE49-F238E27FC236}">
              <a16:creationId xmlns:a16="http://schemas.microsoft.com/office/drawing/2014/main" xmlns="" id="{5EE465E4-E3F3-4378-947B-8F01AD2439DD}"/>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01" name="Rectangle 371">
          <a:extLst>
            <a:ext uri="{FF2B5EF4-FFF2-40B4-BE49-F238E27FC236}">
              <a16:creationId xmlns:a16="http://schemas.microsoft.com/office/drawing/2014/main" xmlns="" id="{DE0A0116-05E0-443B-9128-78351899BC68}"/>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02" name="Rectangle 372">
          <a:extLst>
            <a:ext uri="{FF2B5EF4-FFF2-40B4-BE49-F238E27FC236}">
              <a16:creationId xmlns:a16="http://schemas.microsoft.com/office/drawing/2014/main" xmlns="" id="{01758F1D-12F9-4F49-8098-C088D2D750E4}"/>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03" name="Rectangle 373">
          <a:extLst>
            <a:ext uri="{FF2B5EF4-FFF2-40B4-BE49-F238E27FC236}">
              <a16:creationId xmlns:a16="http://schemas.microsoft.com/office/drawing/2014/main" xmlns="" id="{33D92507-8897-476D-B379-9FFDA2270842}"/>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04" name="Rectangle 374">
          <a:extLst>
            <a:ext uri="{FF2B5EF4-FFF2-40B4-BE49-F238E27FC236}">
              <a16:creationId xmlns:a16="http://schemas.microsoft.com/office/drawing/2014/main" xmlns="" id="{E1CD279A-7AE6-4D40-9658-20B13BE43C86}"/>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05" name="Rectangle 375">
          <a:extLst>
            <a:ext uri="{FF2B5EF4-FFF2-40B4-BE49-F238E27FC236}">
              <a16:creationId xmlns:a16="http://schemas.microsoft.com/office/drawing/2014/main" xmlns="" id="{1C8FFDF5-36D2-42F6-B088-5CD531F6DF59}"/>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06" name="Rectangle 376">
          <a:extLst>
            <a:ext uri="{FF2B5EF4-FFF2-40B4-BE49-F238E27FC236}">
              <a16:creationId xmlns:a16="http://schemas.microsoft.com/office/drawing/2014/main" xmlns="" id="{29D236E5-2E09-4E9C-B994-32A0C3BCF72E}"/>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07" name="Rectangle 377">
          <a:extLst>
            <a:ext uri="{FF2B5EF4-FFF2-40B4-BE49-F238E27FC236}">
              <a16:creationId xmlns:a16="http://schemas.microsoft.com/office/drawing/2014/main" xmlns="" id="{45DD283F-682C-402B-B31D-269E29AA7C54}"/>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08" name="Rectangle 378">
          <a:extLst>
            <a:ext uri="{FF2B5EF4-FFF2-40B4-BE49-F238E27FC236}">
              <a16:creationId xmlns:a16="http://schemas.microsoft.com/office/drawing/2014/main" xmlns="" id="{3083A3A0-0FB2-4ACB-BB79-626AE426A022}"/>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09" name="Rectangle 379">
          <a:extLst>
            <a:ext uri="{FF2B5EF4-FFF2-40B4-BE49-F238E27FC236}">
              <a16:creationId xmlns:a16="http://schemas.microsoft.com/office/drawing/2014/main" xmlns="" id="{45126093-48AA-4D8B-ABBE-BBFECA38F836}"/>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10" name="Rectangle 380">
          <a:extLst>
            <a:ext uri="{FF2B5EF4-FFF2-40B4-BE49-F238E27FC236}">
              <a16:creationId xmlns:a16="http://schemas.microsoft.com/office/drawing/2014/main" xmlns="" id="{29FF0BC1-F05F-4F5A-9DDA-30C161942AB7}"/>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11" name="Rectangle 381">
          <a:extLst>
            <a:ext uri="{FF2B5EF4-FFF2-40B4-BE49-F238E27FC236}">
              <a16:creationId xmlns:a16="http://schemas.microsoft.com/office/drawing/2014/main" xmlns="" id="{1926FB79-8426-44E0-9AC3-786DCD449EF0}"/>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12" name="Rectangle 382">
          <a:extLst>
            <a:ext uri="{FF2B5EF4-FFF2-40B4-BE49-F238E27FC236}">
              <a16:creationId xmlns:a16="http://schemas.microsoft.com/office/drawing/2014/main" xmlns="" id="{A47631DC-E24A-4F55-BD2F-07B6063CD6AA}"/>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133</xdr:row>
      <xdr:rowOff>0</xdr:rowOff>
    </xdr:from>
    <xdr:ext cx="28854" cy="132665"/>
    <xdr:sp macro="" textlink="">
      <xdr:nvSpPr>
        <xdr:cNvPr id="413" name="Rectangle 383">
          <a:extLst>
            <a:ext uri="{FF2B5EF4-FFF2-40B4-BE49-F238E27FC236}">
              <a16:creationId xmlns:a16="http://schemas.microsoft.com/office/drawing/2014/main" xmlns="" id="{FC38272B-2016-415B-84C2-03AE57E55CC4}"/>
            </a:ext>
          </a:extLst>
        </xdr:cNvPr>
        <xdr:cNvSpPr>
          <a:spLocks noChangeArrowheads="1"/>
        </xdr:cNvSpPr>
      </xdr:nvSpPr>
      <xdr:spPr bwMode="auto">
        <a:xfrm>
          <a:off x="72390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14" name="Rectangle 384">
          <a:extLst>
            <a:ext uri="{FF2B5EF4-FFF2-40B4-BE49-F238E27FC236}">
              <a16:creationId xmlns:a16="http://schemas.microsoft.com/office/drawing/2014/main" xmlns="" id="{B49B7CB6-ECB3-456B-BE19-3831A9D24672}"/>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15" name="Rectangle 385">
          <a:extLst>
            <a:ext uri="{FF2B5EF4-FFF2-40B4-BE49-F238E27FC236}">
              <a16:creationId xmlns:a16="http://schemas.microsoft.com/office/drawing/2014/main" xmlns="" id="{DF7AE15D-43E2-49EB-AB32-7F66C8BFA188}"/>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16" name="Rectangle 386">
          <a:extLst>
            <a:ext uri="{FF2B5EF4-FFF2-40B4-BE49-F238E27FC236}">
              <a16:creationId xmlns:a16="http://schemas.microsoft.com/office/drawing/2014/main" xmlns="" id="{F65A8C52-19A5-45E6-AAA4-5EE9565C3AD8}"/>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17" name="Rectangle 387">
          <a:extLst>
            <a:ext uri="{FF2B5EF4-FFF2-40B4-BE49-F238E27FC236}">
              <a16:creationId xmlns:a16="http://schemas.microsoft.com/office/drawing/2014/main" xmlns="" id="{4FFC6435-51F5-4144-8A35-17394C5A861F}"/>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18" name="Rectangle 388">
          <a:extLst>
            <a:ext uri="{FF2B5EF4-FFF2-40B4-BE49-F238E27FC236}">
              <a16:creationId xmlns:a16="http://schemas.microsoft.com/office/drawing/2014/main" xmlns="" id="{FA6CF54B-6BBC-4AAF-9402-CB0B353816DF}"/>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19" name="Rectangle 389">
          <a:extLst>
            <a:ext uri="{FF2B5EF4-FFF2-40B4-BE49-F238E27FC236}">
              <a16:creationId xmlns:a16="http://schemas.microsoft.com/office/drawing/2014/main" xmlns="" id="{5ECDD98E-C6E1-48BF-84D8-E941C0E531BA}"/>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20" name="Rectangle 390">
          <a:extLst>
            <a:ext uri="{FF2B5EF4-FFF2-40B4-BE49-F238E27FC236}">
              <a16:creationId xmlns:a16="http://schemas.microsoft.com/office/drawing/2014/main" xmlns="" id="{EE1147A0-22C2-4627-96C2-FF3031205263}"/>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21" name="Rectangle 391">
          <a:extLst>
            <a:ext uri="{FF2B5EF4-FFF2-40B4-BE49-F238E27FC236}">
              <a16:creationId xmlns:a16="http://schemas.microsoft.com/office/drawing/2014/main" xmlns="" id="{E69D874F-EFD8-4F7B-A50E-10DCD6DDDCD4}"/>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22" name="Rectangle 392">
          <a:extLst>
            <a:ext uri="{FF2B5EF4-FFF2-40B4-BE49-F238E27FC236}">
              <a16:creationId xmlns:a16="http://schemas.microsoft.com/office/drawing/2014/main" xmlns="" id="{CBF3FB9D-CB04-4A0B-824C-66A32C355C9F}"/>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23" name="Rectangle 393">
          <a:extLst>
            <a:ext uri="{FF2B5EF4-FFF2-40B4-BE49-F238E27FC236}">
              <a16:creationId xmlns:a16="http://schemas.microsoft.com/office/drawing/2014/main" xmlns="" id="{2A56DC54-15E7-498C-AD83-49C88E6A3456}"/>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24" name="Rectangle 394">
          <a:extLst>
            <a:ext uri="{FF2B5EF4-FFF2-40B4-BE49-F238E27FC236}">
              <a16:creationId xmlns:a16="http://schemas.microsoft.com/office/drawing/2014/main" xmlns="" id="{5E804FDA-AC17-49BC-BF53-A05DB894369D}"/>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25" name="Rectangle 395">
          <a:extLst>
            <a:ext uri="{FF2B5EF4-FFF2-40B4-BE49-F238E27FC236}">
              <a16:creationId xmlns:a16="http://schemas.microsoft.com/office/drawing/2014/main" xmlns="" id="{631C7238-85F2-42EC-ACB8-7FB218365528}"/>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26" name="Rectangle 396">
          <a:extLst>
            <a:ext uri="{FF2B5EF4-FFF2-40B4-BE49-F238E27FC236}">
              <a16:creationId xmlns:a16="http://schemas.microsoft.com/office/drawing/2014/main" xmlns="" id="{825B8A68-4D6E-4E5C-909F-7DDEC1072259}"/>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27" name="Rectangle 397">
          <a:extLst>
            <a:ext uri="{FF2B5EF4-FFF2-40B4-BE49-F238E27FC236}">
              <a16:creationId xmlns:a16="http://schemas.microsoft.com/office/drawing/2014/main" xmlns="" id="{41E50351-1C7A-4D4B-BDED-ECCED45E9A78}"/>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28" name="Rectangle 398">
          <a:extLst>
            <a:ext uri="{FF2B5EF4-FFF2-40B4-BE49-F238E27FC236}">
              <a16:creationId xmlns:a16="http://schemas.microsoft.com/office/drawing/2014/main" xmlns="" id="{791E3624-7ECA-4016-A381-008B99A0E8CB}"/>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29" name="Rectangle 399">
          <a:extLst>
            <a:ext uri="{FF2B5EF4-FFF2-40B4-BE49-F238E27FC236}">
              <a16:creationId xmlns:a16="http://schemas.microsoft.com/office/drawing/2014/main" xmlns="" id="{9D727CC4-56E0-4914-B035-36D37D0C249C}"/>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30" name="Rectangle 400">
          <a:extLst>
            <a:ext uri="{FF2B5EF4-FFF2-40B4-BE49-F238E27FC236}">
              <a16:creationId xmlns:a16="http://schemas.microsoft.com/office/drawing/2014/main" xmlns="" id="{A213A0A7-560D-4906-86AA-4B7E952DD4CF}"/>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31" name="Rectangle 401">
          <a:extLst>
            <a:ext uri="{FF2B5EF4-FFF2-40B4-BE49-F238E27FC236}">
              <a16:creationId xmlns:a16="http://schemas.microsoft.com/office/drawing/2014/main" xmlns="" id="{1299EC4B-903F-489E-B5BE-3E9ABA97A4CE}"/>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32" name="Rectangle 402">
          <a:extLst>
            <a:ext uri="{FF2B5EF4-FFF2-40B4-BE49-F238E27FC236}">
              <a16:creationId xmlns:a16="http://schemas.microsoft.com/office/drawing/2014/main" xmlns="" id="{66A45E1B-CB10-46A4-86B6-FCD28EF911C6}"/>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33" name="Rectangle 403">
          <a:extLst>
            <a:ext uri="{FF2B5EF4-FFF2-40B4-BE49-F238E27FC236}">
              <a16:creationId xmlns:a16="http://schemas.microsoft.com/office/drawing/2014/main" xmlns="" id="{39B3C595-21BE-4B94-B4D8-AA830DADD03A}"/>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34" name="Rectangle 404">
          <a:extLst>
            <a:ext uri="{FF2B5EF4-FFF2-40B4-BE49-F238E27FC236}">
              <a16:creationId xmlns:a16="http://schemas.microsoft.com/office/drawing/2014/main" xmlns="" id="{96140949-3285-4AED-92D0-9B1F5262B5CE}"/>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35" name="Rectangle 405">
          <a:extLst>
            <a:ext uri="{FF2B5EF4-FFF2-40B4-BE49-F238E27FC236}">
              <a16:creationId xmlns:a16="http://schemas.microsoft.com/office/drawing/2014/main" xmlns="" id="{CE973DB0-7619-4FB2-8CE2-2E4FC804856E}"/>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36" name="Rectangle 406">
          <a:extLst>
            <a:ext uri="{FF2B5EF4-FFF2-40B4-BE49-F238E27FC236}">
              <a16:creationId xmlns:a16="http://schemas.microsoft.com/office/drawing/2014/main" xmlns="" id="{BC20AA3C-B787-42D0-AD68-254547896685}"/>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37" name="Rectangle 407">
          <a:extLst>
            <a:ext uri="{FF2B5EF4-FFF2-40B4-BE49-F238E27FC236}">
              <a16:creationId xmlns:a16="http://schemas.microsoft.com/office/drawing/2014/main" xmlns="" id="{D3C88B8A-E5E0-4B59-8C8B-C4F6DF3F4FD3}"/>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133</xdr:row>
      <xdr:rowOff>0</xdr:rowOff>
    </xdr:from>
    <xdr:ext cx="28854" cy="132665"/>
    <xdr:sp macro="" textlink="">
      <xdr:nvSpPr>
        <xdr:cNvPr id="438" name="Rectangle 408">
          <a:extLst>
            <a:ext uri="{FF2B5EF4-FFF2-40B4-BE49-F238E27FC236}">
              <a16:creationId xmlns:a16="http://schemas.microsoft.com/office/drawing/2014/main" xmlns="" id="{D9D1CB9F-7F6F-41CC-A13B-3549CC5D349E}"/>
            </a:ext>
          </a:extLst>
        </xdr:cNvPr>
        <xdr:cNvSpPr>
          <a:spLocks noChangeArrowheads="1"/>
        </xdr:cNvSpPr>
      </xdr:nvSpPr>
      <xdr:spPr bwMode="auto">
        <a:xfrm>
          <a:off x="72390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39" name="Rectangle 409">
          <a:extLst>
            <a:ext uri="{FF2B5EF4-FFF2-40B4-BE49-F238E27FC236}">
              <a16:creationId xmlns:a16="http://schemas.microsoft.com/office/drawing/2014/main" xmlns="" id="{C29DBE79-10DC-464B-AC62-59D9C1D0F3C6}"/>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40" name="Rectangle 410">
          <a:extLst>
            <a:ext uri="{FF2B5EF4-FFF2-40B4-BE49-F238E27FC236}">
              <a16:creationId xmlns:a16="http://schemas.microsoft.com/office/drawing/2014/main" xmlns="" id="{396FC520-170E-480C-AE8A-FA7488D91799}"/>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41" name="Rectangle 411">
          <a:extLst>
            <a:ext uri="{FF2B5EF4-FFF2-40B4-BE49-F238E27FC236}">
              <a16:creationId xmlns:a16="http://schemas.microsoft.com/office/drawing/2014/main" xmlns="" id="{2AF78572-69CA-4861-B77B-AD9A47798E1C}"/>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42" name="Rectangle 412">
          <a:extLst>
            <a:ext uri="{FF2B5EF4-FFF2-40B4-BE49-F238E27FC236}">
              <a16:creationId xmlns:a16="http://schemas.microsoft.com/office/drawing/2014/main" xmlns="" id="{9D250C19-E5A7-4AEF-BF1A-3EA7F7F63434}"/>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43" name="Rectangle 413">
          <a:extLst>
            <a:ext uri="{FF2B5EF4-FFF2-40B4-BE49-F238E27FC236}">
              <a16:creationId xmlns:a16="http://schemas.microsoft.com/office/drawing/2014/main" xmlns="" id="{BC927671-78F4-4230-8DFD-2EB2B6E74558}"/>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44" name="Rectangle 414">
          <a:extLst>
            <a:ext uri="{FF2B5EF4-FFF2-40B4-BE49-F238E27FC236}">
              <a16:creationId xmlns:a16="http://schemas.microsoft.com/office/drawing/2014/main" xmlns="" id="{7B9D0F53-F4DD-43AB-BE0D-49CC40C981F5}"/>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45" name="Rectangle 415">
          <a:extLst>
            <a:ext uri="{FF2B5EF4-FFF2-40B4-BE49-F238E27FC236}">
              <a16:creationId xmlns:a16="http://schemas.microsoft.com/office/drawing/2014/main" xmlns="" id="{F3D812BF-484D-408F-846D-BA8D93F4CF12}"/>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46" name="Rectangle 416">
          <a:extLst>
            <a:ext uri="{FF2B5EF4-FFF2-40B4-BE49-F238E27FC236}">
              <a16:creationId xmlns:a16="http://schemas.microsoft.com/office/drawing/2014/main" xmlns="" id="{8722F37E-8ADD-449A-93F9-A337B4E6846C}"/>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47" name="Rectangle 417">
          <a:extLst>
            <a:ext uri="{FF2B5EF4-FFF2-40B4-BE49-F238E27FC236}">
              <a16:creationId xmlns:a16="http://schemas.microsoft.com/office/drawing/2014/main" xmlns="" id="{4E79DD08-67B4-4A05-BF7E-62EF145A7C5B}"/>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48" name="Rectangle 418">
          <a:extLst>
            <a:ext uri="{FF2B5EF4-FFF2-40B4-BE49-F238E27FC236}">
              <a16:creationId xmlns:a16="http://schemas.microsoft.com/office/drawing/2014/main" xmlns="" id="{5D542D94-C2D3-4BFE-9089-80773B938CAA}"/>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49" name="Rectangle 419">
          <a:extLst>
            <a:ext uri="{FF2B5EF4-FFF2-40B4-BE49-F238E27FC236}">
              <a16:creationId xmlns:a16="http://schemas.microsoft.com/office/drawing/2014/main" xmlns="" id="{3BCAEDE7-EEEA-495F-AD68-D873E7400826}"/>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50" name="Rectangle 420">
          <a:extLst>
            <a:ext uri="{FF2B5EF4-FFF2-40B4-BE49-F238E27FC236}">
              <a16:creationId xmlns:a16="http://schemas.microsoft.com/office/drawing/2014/main" xmlns="" id="{7B38050C-AC48-48CB-BACE-C42432570962}"/>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51" name="Rectangle 421">
          <a:extLst>
            <a:ext uri="{FF2B5EF4-FFF2-40B4-BE49-F238E27FC236}">
              <a16:creationId xmlns:a16="http://schemas.microsoft.com/office/drawing/2014/main" xmlns="" id="{88BF7224-80BF-4571-A636-A3BDCD00DBC9}"/>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52" name="Rectangle 422">
          <a:extLst>
            <a:ext uri="{FF2B5EF4-FFF2-40B4-BE49-F238E27FC236}">
              <a16:creationId xmlns:a16="http://schemas.microsoft.com/office/drawing/2014/main" xmlns="" id="{02E15520-6C5F-4DC8-B939-C803583C7583}"/>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53" name="Rectangle 423">
          <a:extLst>
            <a:ext uri="{FF2B5EF4-FFF2-40B4-BE49-F238E27FC236}">
              <a16:creationId xmlns:a16="http://schemas.microsoft.com/office/drawing/2014/main" xmlns="" id="{D43B6D0F-77C4-406A-947E-7FD3BF347ED0}"/>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54" name="Rectangle 424">
          <a:extLst>
            <a:ext uri="{FF2B5EF4-FFF2-40B4-BE49-F238E27FC236}">
              <a16:creationId xmlns:a16="http://schemas.microsoft.com/office/drawing/2014/main" xmlns="" id="{BD7C9B5E-11A3-40C3-BECB-7A8074DF7DBC}"/>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55" name="Rectangle 425">
          <a:extLst>
            <a:ext uri="{FF2B5EF4-FFF2-40B4-BE49-F238E27FC236}">
              <a16:creationId xmlns:a16="http://schemas.microsoft.com/office/drawing/2014/main" xmlns="" id="{6324C880-B084-4249-AA48-B68E4DB1CDC7}"/>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56" name="Rectangle 426">
          <a:extLst>
            <a:ext uri="{FF2B5EF4-FFF2-40B4-BE49-F238E27FC236}">
              <a16:creationId xmlns:a16="http://schemas.microsoft.com/office/drawing/2014/main" xmlns="" id="{7370B76B-B28B-4B56-856D-D076DCD26699}"/>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133</xdr:row>
      <xdr:rowOff>0</xdr:rowOff>
    </xdr:from>
    <xdr:ext cx="28854" cy="132665"/>
    <xdr:sp macro="" textlink="">
      <xdr:nvSpPr>
        <xdr:cNvPr id="457" name="Rectangle 427">
          <a:extLst>
            <a:ext uri="{FF2B5EF4-FFF2-40B4-BE49-F238E27FC236}">
              <a16:creationId xmlns:a16="http://schemas.microsoft.com/office/drawing/2014/main" xmlns="" id="{67CCCA5A-4384-41C9-A69C-3A92167E9AC8}"/>
            </a:ext>
          </a:extLst>
        </xdr:cNvPr>
        <xdr:cNvSpPr>
          <a:spLocks noChangeArrowheads="1"/>
        </xdr:cNvSpPr>
      </xdr:nvSpPr>
      <xdr:spPr bwMode="auto">
        <a:xfrm>
          <a:off x="72390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58" name="Rectangle 428">
          <a:extLst>
            <a:ext uri="{FF2B5EF4-FFF2-40B4-BE49-F238E27FC236}">
              <a16:creationId xmlns:a16="http://schemas.microsoft.com/office/drawing/2014/main" xmlns="" id="{3A785FC1-6EAF-485C-9E87-A4D966D221D9}"/>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59" name="Rectangle 429">
          <a:extLst>
            <a:ext uri="{FF2B5EF4-FFF2-40B4-BE49-F238E27FC236}">
              <a16:creationId xmlns:a16="http://schemas.microsoft.com/office/drawing/2014/main" xmlns="" id="{41933227-3FA3-4D90-BFFD-1B9544C27239}"/>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60" name="Rectangle 430">
          <a:extLst>
            <a:ext uri="{FF2B5EF4-FFF2-40B4-BE49-F238E27FC236}">
              <a16:creationId xmlns:a16="http://schemas.microsoft.com/office/drawing/2014/main" xmlns="" id="{7D30B2A9-831B-451C-BE5B-1FCE3D8F059B}"/>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61" name="Rectangle 431">
          <a:extLst>
            <a:ext uri="{FF2B5EF4-FFF2-40B4-BE49-F238E27FC236}">
              <a16:creationId xmlns:a16="http://schemas.microsoft.com/office/drawing/2014/main" xmlns="" id="{F21D148D-A30D-400F-AB5E-E8D59EA62735}"/>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62" name="Rectangle 432">
          <a:extLst>
            <a:ext uri="{FF2B5EF4-FFF2-40B4-BE49-F238E27FC236}">
              <a16:creationId xmlns:a16="http://schemas.microsoft.com/office/drawing/2014/main" xmlns="" id="{017F0E9C-83CA-4500-8457-F5F590528E6A}"/>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63" name="Rectangle 433">
          <a:extLst>
            <a:ext uri="{FF2B5EF4-FFF2-40B4-BE49-F238E27FC236}">
              <a16:creationId xmlns:a16="http://schemas.microsoft.com/office/drawing/2014/main" xmlns="" id="{2157CFD2-ECC6-476C-820F-3B0694748707}"/>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133</xdr:row>
      <xdr:rowOff>0</xdr:rowOff>
    </xdr:from>
    <xdr:ext cx="28854" cy="132665"/>
    <xdr:sp macro="" textlink="">
      <xdr:nvSpPr>
        <xdr:cNvPr id="464" name="Rectangle 434">
          <a:extLst>
            <a:ext uri="{FF2B5EF4-FFF2-40B4-BE49-F238E27FC236}">
              <a16:creationId xmlns:a16="http://schemas.microsoft.com/office/drawing/2014/main" xmlns="" id="{8016BA91-5EA1-4B40-9A08-259311317718}"/>
            </a:ext>
          </a:extLst>
        </xdr:cNvPr>
        <xdr:cNvSpPr>
          <a:spLocks noChangeArrowheads="1"/>
        </xdr:cNvSpPr>
      </xdr:nvSpPr>
      <xdr:spPr bwMode="auto">
        <a:xfrm>
          <a:off x="72390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65" name="Rectangle 435">
          <a:extLst>
            <a:ext uri="{FF2B5EF4-FFF2-40B4-BE49-F238E27FC236}">
              <a16:creationId xmlns:a16="http://schemas.microsoft.com/office/drawing/2014/main" xmlns="" id="{2228CE2E-C428-429C-BBB1-BD5F383DCF2C}"/>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66" name="Rectangle 436">
          <a:extLst>
            <a:ext uri="{FF2B5EF4-FFF2-40B4-BE49-F238E27FC236}">
              <a16:creationId xmlns:a16="http://schemas.microsoft.com/office/drawing/2014/main" xmlns="" id="{8698DD85-18AB-420D-A570-4225C86BD84A}"/>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67" name="Rectangle 437">
          <a:extLst>
            <a:ext uri="{FF2B5EF4-FFF2-40B4-BE49-F238E27FC236}">
              <a16:creationId xmlns:a16="http://schemas.microsoft.com/office/drawing/2014/main" xmlns="" id="{E6414FC6-9041-42CE-908D-9A0AA7B6012F}"/>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68" name="Rectangle 438">
          <a:extLst>
            <a:ext uri="{FF2B5EF4-FFF2-40B4-BE49-F238E27FC236}">
              <a16:creationId xmlns:a16="http://schemas.microsoft.com/office/drawing/2014/main" xmlns="" id="{BC3695F2-392E-4A63-8A62-E5AEB7CBF27D}"/>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69" name="Rectangle 439">
          <a:extLst>
            <a:ext uri="{FF2B5EF4-FFF2-40B4-BE49-F238E27FC236}">
              <a16:creationId xmlns:a16="http://schemas.microsoft.com/office/drawing/2014/main" xmlns="" id="{3A199B6E-DA12-4B0A-83C1-F9DD73FE4F46}"/>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70" name="Rectangle 440">
          <a:extLst>
            <a:ext uri="{FF2B5EF4-FFF2-40B4-BE49-F238E27FC236}">
              <a16:creationId xmlns:a16="http://schemas.microsoft.com/office/drawing/2014/main" xmlns="" id="{A449D743-B651-4CF2-B236-805E1B7D083E}"/>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133</xdr:row>
      <xdr:rowOff>0</xdr:rowOff>
    </xdr:from>
    <xdr:ext cx="28854" cy="132665"/>
    <xdr:sp macro="" textlink="">
      <xdr:nvSpPr>
        <xdr:cNvPr id="471" name="Rectangle 441">
          <a:extLst>
            <a:ext uri="{FF2B5EF4-FFF2-40B4-BE49-F238E27FC236}">
              <a16:creationId xmlns:a16="http://schemas.microsoft.com/office/drawing/2014/main" xmlns="" id="{97935175-4493-4F83-9CC4-9AE576C747EB}"/>
            </a:ext>
          </a:extLst>
        </xdr:cNvPr>
        <xdr:cNvSpPr>
          <a:spLocks noChangeArrowheads="1"/>
        </xdr:cNvSpPr>
      </xdr:nvSpPr>
      <xdr:spPr bwMode="auto">
        <a:xfrm>
          <a:off x="72390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72" name="Rectangle 442">
          <a:extLst>
            <a:ext uri="{FF2B5EF4-FFF2-40B4-BE49-F238E27FC236}">
              <a16:creationId xmlns:a16="http://schemas.microsoft.com/office/drawing/2014/main" xmlns="" id="{04D7B577-8802-4ED5-AB8F-0C86735C07DF}"/>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73" name="Rectangle 443">
          <a:extLst>
            <a:ext uri="{FF2B5EF4-FFF2-40B4-BE49-F238E27FC236}">
              <a16:creationId xmlns:a16="http://schemas.microsoft.com/office/drawing/2014/main" xmlns="" id="{DBE64561-89D4-4964-85C7-ACFD2DCD5573}"/>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74" name="Rectangle 444">
          <a:extLst>
            <a:ext uri="{FF2B5EF4-FFF2-40B4-BE49-F238E27FC236}">
              <a16:creationId xmlns:a16="http://schemas.microsoft.com/office/drawing/2014/main" xmlns="" id="{4FBE91C8-31BD-4149-BDF1-76B822460733}"/>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75" name="Rectangle 445">
          <a:extLst>
            <a:ext uri="{FF2B5EF4-FFF2-40B4-BE49-F238E27FC236}">
              <a16:creationId xmlns:a16="http://schemas.microsoft.com/office/drawing/2014/main" xmlns="" id="{C3DD5AB8-3A0F-487B-A8AB-73196148D340}"/>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76" name="Rectangle 446">
          <a:extLst>
            <a:ext uri="{FF2B5EF4-FFF2-40B4-BE49-F238E27FC236}">
              <a16:creationId xmlns:a16="http://schemas.microsoft.com/office/drawing/2014/main" xmlns="" id="{813B9017-A417-42EA-9A76-FC73DD726F7D}"/>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77" name="Rectangle 447">
          <a:extLst>
            <a:ext uri="{FF2B5EF4-FFF2-40B4-BE49-F238E27FC236}">
              <a16:creationId xmlns:a16="http://schemas.microsoft.com/office/drawing/2014/main" xmlns="" id="{1C2C6242-41C9-4AE3-8904-EC4432AEF09C}"/>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133</xdr:row>
      <xdr:rowOff>0</xdr:rowOff>
    </xdr:from>
    <xdr:ext cx="28854" cy="132665"/>
    <xdr:sp macro="" textlink="">
      <xdr:nvSpPr>
        <xdr:cNvPr id="478" name="Rectangle 448">
          <a:extLst>
            <a:ext uri="{FF2B5EF4-FFF2-40B4-BE49-F238E27FC236}">
              <a16:creationId xmlns:a16="http://schemas.microsoft.com/office/drawing/2014/main" xmlns="" id="{CFF6BA69-79C4-4E12-9F80-64B3BDA9B69A}"/>
            </a:ext>
          </a:extLst>
        </xdr:cNvPr>
        <xdr:cNvSpPr>
          <a:spLocks noChangeArrowheads="1"/>
        </xdr:cNvSpPr>
      </xdr:nvSpPr>
      <xdr:spPr bwMode="auto">
        <a:xfrm>
          <a:off x="72390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79" name="Rectangle 449">
          <a:extLst>
            <a:ext uri="{FF2B5EF4-FFF2-40B4-BE49-F238E27FC236}">
              <a16:creationId xmlns:a16="http://schemas.microsoft.com/office/drawing/2014/main" xmlns="" id="{A4224387-11E9-46BE-84F1-69A388C7903C}"/>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80" name="Rectangle 450">
          <a:extLst>
            <a:ext uri="{FF2B5EF4-FFF2-40B4-BE49-F238E27FC236}">
              <a16:creationId xmlns:a16="http://schemas.microsoft.com/office/drawing/2014/main" xmlns="" id="{745FA179-4AE0-43BE-BA93-6027E1C9D846}"/>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81" name="Rectangle 451">
          <a:extLst>
            <a:ext uri="{FF2B5EF4-FFF2-40B4-BE49-F238E27FC236}">
              <a16:creationId xmlns:a16="http://schemas.microsoft.com/office/drawing/2014/main" xmlns="" id="{03A83286-FEB7-49A0-A7A5-34CBE4FDD2C3}"/>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82" name="Rectangle 452">
          <a:extLst>
            <a:ext uri="{FF2B5EF4-FFF2-40B4-BE49-F238E27FC236}">
              <a16:creationId xmlns:a16="http://schemas.microsoft.com/office/drawing/2014/main" xmlns="" id="{AF2B1845-B4D8-48A8-ADB4-FC0CE20D9853}"/>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83" name="Rectangle 453">
          <a:extLst>
            <a:ext uri="{FF2B5EF4-FFF2-40B4-BE49-F238E27FC236}">
              <a16:creationId xmlns:a16="http://schemas.microsoft.com/office/drawing/2014/main" xmlns="" id="{DB3C1821-A3C8-45D3-B7D0-8057B6D56215}"/>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133</xdr:row>
      <xdr:rowOff>0</xdr:rowOff>
    </xdr:from>
    <xdr:ext cx="28854" cy="132665"/>
    <xdr:sp macro="" textlink="">
      <xdr:nvSpPr>
        <xdr:cNvPr id="484" name="Rectangle 454">
          <a:extLst>
            <a:ext uri="{FF2B5EF4-FFF2-40B4-BE49-F238E27FC236}">
              <a16:creationId xmlns:a16="http://schemas.microsoft.com/office/drawing/2014/main" xmlns="" id="{0A8B91A9-8E20-423E-9AE9-80017703C367}"/>
            </a:ext>
          </a:extLst>
        </xdr:cNvPr>
        <xdr:cNvSpPr>
          <a:spLocks noChangeArrowheads="1"/>
        </xdr:cNvSpPr>
      </xdr:nvSpPr>
      <xdr:spPr bwMode="auto">
        <a:xfrm>
          <a:off x="704850" y="81438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238125</xdr:colOff>
      <xdr:row>34</xdr:row>
      <xdr:rowOff>152400</xdr:rowOff>
    </xdr:from>
    <xdr:to>
      <xdr:col>1</xdr:col>
      <xdr:colOff>2257425</xdr:colOff>
      <xdr:row>39</xdr:row>
      <xdr:rowOff>57150</xdr:rowOff>
    </xdr:to>
    <xdr:pic>
      <xdr:nvPicPr>
        <xdr:cNvPr id="2" name="Picture 1" descr="\\server\E\Žigovi\ivan_horvatic\ivan_horvatic (prozirno).tif">
          <a:extLst>
            <a:ext uri="{FF2B5EF4-FFF2-40B4-BE49-F238E27FC236}">
              <a16:creationId xmlns:a16="http://schemas.microsoft.com/office/drawing/2014/main" xmlns="" id="{8FF1658C-FE20-4207-8220-B6948758E3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857250" y="6334125"/>
          <a:ext cx="2019300" cy="809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0</xdr:colOff>
      <xdr:row>43</xdr:row>
      <xdr:rowOff>0</xdr:rowOff>
    </xdr:from>
    <xdr:ext cx="211121" cy="277158"/>
    <xdr:sp macro="" textlink="">
      <xdr:nvSpPr>
        <xdr:cNvPr id="2" name="TextBox 1">
          <a:extLst>
            <a:ext uri="{FF2B5EF4-FFF2-40B4-BE49-F238E27FC236}">
              <a16:creationId xmlns:a16="http://schemas.microsoft.com/office/drawing/2014/main" xmlns="" id="{46DA9824-1C79-4F42-8FED-C031359C9D73}"/>
            </a:ext>
          </a:extLst>
        </xdr:cNvPr>
        <xdr:cNvSpPr txBox="1"/>
      </xdr:nvSpPr>
      <xdr:spPr>
        <a:xfrm>
          <a:off x="6438900" y="76581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43</xdr:row>
      <xdr:rowOff>0</xdr:rowOff>
    </xdr:from>
    <xdr:ext cx="211121" cy="277158"/>
    <xdr:sp macro="" textlink="">
      <xdr:nvSpPr>
        <xdr:cNvPr id="3" name="TextBox 2">
          <a:extLst>
            <a:ext uri="{FF2B5EF4-FFF2-40B4-BE49-F238E27FC236}">
              <a16:creationId xmlns:a16="http://schemas.microsoft.com/office/drawing/2014/main" xmlns="" id="{B38CB41D-990C-4201-AE03-CE4A923CDE82}"/>
            </a:ext>
          </a:extLst>
        </xdr:cNvPr>
        <xdr:cNvSpPr txBox="1"/>
      </xdr:nvSpPr>
      <xdr:spPr>
        <a:xfrm>
          <a:off x="6438900" y="76581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43</xdr:row>
      <xdr:rowOff>0</xdr:rowOff>
    </xdr:from>
    <xdr:ext cx="211121" cy="277158"/>
    <xdr:sp macro="" textlink="">
      <xdr:nvSpPr>
        <xdr:cNvPr id="4" name="TextBox 3">
          <a:extLst>
            <a:ext uri="{FF2B5EF4-FFF2-40B4-BE49-F238E27FC236}">
              <a16:creationId xmlns:a16="http://schemas.microsoft.com/office/drawing/2014/main" xmlns="" id="{EEEF8E04-C1A4-432C-B914-0D8517136E2A}"/>
            </a:ext>
          </a:extLst>
        </xdr:cNvPr>
        <xdr:cNvSpPr txBox="1"/>
      </xdr:nvSpPr>
      <xdr:spPr>
        <a:xfrm>
          <a:off x="6438900" y="76581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43</xdr:row>
      <xdr:rowOff>0</xdr:rowOff>
    </xdr:from>
    <xdr:ext cx="211121" cy="277158"/>
    <xdr:sp macro="" textlink="">
      <xdr:nvSpPr>
        <xdr:cNvPr id="5" name="TextBox 4">
          <a:extLst>
            <a:ext uri="{FF2B5EF4-FFF2-40B4-BE49-F238E27FC236}">
              <a16:creationId xmlns:a16="http://schemas.microsoft.com/office/drawing/2014/main" xmlns="" id="{FC58CF29-A245-48F6-9B4E-84575FE08350}"/>
            </a:ext>
          </a:extLst>
        </xdr:cNvPr>
        <xdr:cNvSpPr txBox="1"/>
      </xdr:nvSpPr>
      <xdr:spPr>
        <a:xfrm>
          <a:off x="6438900" y="76581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211121" cy="277158"/>
    <xdr:sp macro="" textlink="">
      <xdr:nvSpPr>
        <xdr:cNvPr id="6" name="TextBox 5">
          <a:extLst>
            <a:ext uri="{FF2B5EF4-FFF2-40B4-BE49-F238E27FC236}">
              <a16:creationId xmlns:a16="http://schemas.microsoft.com/office/drawing/2014/main" xmlns="" id="{AFA6C14A-5958-4AEB-B977-43AAAF18FF6D}"/>
            </a:ext>
          </a:extLst>
        </xdr:cNvPr>
        <xdr:cNvSpPr txBox="1"/>
      </xdr:nvSpPr>
      <xdr:spPr>
        <a:xfrm>
          <a:off x="6438900" y="452437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211121" cy="277158"/>
    <xdr:sp macro="" textlink="">
      <xdr:nvSpPr>
        <xdr:cNvPr id="7" name="TextBox 6">
          <a:extLst>
            <a:ext uri="{FF2B5EF4-FFF2-40B4-BE49-F238E27FC236}">
              <a16:creationId xmlns:a16="http://schemas.microsoft.com/office/drawing/2014/main" xmlns="" id="{10B35D8A-BFF6-495C-A687-E04B4C6FE70F}"/>
            </a:ext>
          </a:extLst>
        </xdr:cNvPr>
        <xdr:cNvSpPr txBox="1"/>
      </xdr:nvSpPr>
      <xdr:spPr>
        <a:xfrm>
          <a:off x="6438900" y="452437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211121" cy="277158"/>
    <xdr:sp macro="" textlink="">
      <xdr:nvSpPr>
        <xdr:cNvPr id="8" name="TextBox 7">
          <a:extLst>
            <a:ext uri="{FF2B5EF4-FFF2-40B4-BE49-F238E27FC236}">
              <a16:creationId xmlns:a16="http://schemas.microsoft.com/office/drawing/2014/main" xmlns="" id="{E59E1068-2C62-4832-BC5B-D559DA64BFCB}"/>
            </a:ext>
          </a:extLst>
        </xdr:cNvPr>
        <xdr:cNvSpPr txBox="1"/>
      </xdr:nvSpPr>
      <xdr:spPr>
        <a:xfrm>
          <a:off x="6438900" y="452437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211121" cy="277158"/>
    <xdr:sp macro="" textlink="">
      <xdr:nvSpPr>
        <xdr:cNvPr id="9" name="TextBox 8">
          <a:extLst>
            <a:ext uri="{FF2B5EF4-FFF2-40B4-BE49-F238E27FC236}">
              <a16:creationId xmlns:a16="http://schemas.microsoft.com/office/drawing/2014/main" xmlns="" id="{EA0D28EB-B763-4300-9D19-70E4556F6589}"/>
            </a:ext>
          </a:extLst>
        </xdr:cNvPr>
        <xdr:cNvSpPr txBox="1"/>
      </xdr:nvSpPr>
      <xdr:spPr>
        <a:xfrm>
          <a:off x="6438900" y="452437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10" name="TextBox 9">
          <a:extLst>
            <a:ext uri="{FF2B5EF4-FFF2-40B4-BE49-F238E27FC236}">
              <a16:creationId xmlns:a16="http://schemas.microsoft.com/office/drawing/2014/main" xmlns="" id="{9279EA45-5FBC-42FE-B20D-33950E72F9E6}"/>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11" name="TextBox 10">
          <a:extLst>
            <a:ext uri="{FF2B5EF4-FFF2-40B4-BE49-F238E27FC236}">
              <a16:creationId xmlns:a16="http://schemas.microsoft.com/office/drawing/2014/main" xmlns="" id="{1D57BE8B-11A6-4E64-90BB-FB54D9B6F4A8}"/>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12" name="TextBox 11">
          <a:extLst>
            <a:ext uri="{FF2B5EF4-FFF2-40B4-BE49-F238E27FC236}">
              <a16:creationId xmlns:a16="http://schemas.microsoft.com/office/drawing/2014/main" xmlns="" id="{67ED449F-84BC-4A9B-8429-93879592AF99}"/>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13" name="TextBox 12">
          <a:extLst>
            <a:ext uri="{FF2B5EF4-FFF2-40B4-BE49-F238E27FC236}">
              <a16:creationId xmlns:a16="http://schemas.microsoft.com/office/drawing/2014/main" xmlns="" id="{B256C3B2-B958-438F-8D16-E6070B8B0C66}"/>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14" name="TextBox 13">
          <a:extLst>
            <a:ext uri="{FF2B5EF4-FFF2-40B4-BE49-F238E27FC236}">
              <a16:creationId xmlns:a16="http://schemas.microsoft.com/office/drawing/2014/main" xmlns="" id="{847A6B26-D4D4-41BD-BDC4-98F6429B8A28}"/>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15" name="TextBox 14">
          <a:extLst>
            <a:ext uri="{FF2B5EF4-FFF2-40B4-BE49-F238E27FC236}">
              <a16:creationId xmlns:a16="http://schemas.microsoft.com/office/drawing/2014/main" xmlns="" id="{B02DDB2B-D512-483C-A36D-18C662E39EF3}"/>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16" name="TextBox 15">
          <a:extLst>
            <a:ext uri="{FF2B5EF4-FFF2-40B4-BE49-F238E27FC236}">
              <a16:creationId xmlns:a16="http://schemas.microsoft.com/office/drawing/2014/main" xmlns="" id="{8D9917E5-00DC-4626-AD0C-4DAC590B1BA7}"/>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17" name="TextBox 16">
          <a:extLst>
            <a:ext uri="{FF2B5EF4-FFF2-40B4-BE49-F238E27FC236}">
              <a16:creationId xmlns:a16="http://schemas.microsoft.com/office/drawing/2014/main" xmlns="" id="{94021457-2246-4FCD-89AF-1CA4E410FA27}"/>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18" name="TextBox 17">
          <a:extLst>
            <a:ext uri="{FF2B5EF4-FFF2-40B4-BE49-F238E27FC236}">
              <a16:creationId xmlns:a16="http://schemas.microsoft.com/office/drawing/2014/main" xmlns="" id="{C34D73CB-1906-4401-A06A-7F5A69DF071D}"/>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19" name="TextBox 18">
          <a:extLst>
            <a:ext uri="{FF2B5EF4-FFF2-40B4-BE49-F238E27FC236}">
              <a16:creationId xmlns:a16="http://schemas.microsoft.com/office/drawing/2014/main" xmlns="" id="{621F6A25-7CB5-4C69-B58F-80B45D19A376}"/>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20" name="TextBox 19">
          <a:extLst>
            <a:ext uri="{FF2B5EF4-FFF2-40B4-BE49-F238E27FC236}">
              <a16:creationId xmlns:a16="http://schemas.microsoft.com/office/drawing/2014/main" xmlns="" id="{FF8C6415-0937-43BB-8CB3-B334942357C0}"/>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21" name="TextBox 20">
          <a:extLst>
            <a:ext uri="{FF2B5EF4-FFF2-40B4-BE49-F238E27FC236}">
              <a16:creationId xmlns:a16="http://schemas.microsoft.com/office/drawing/2014/main" xmlns="" id="{08DC6321-B8F8-40F2-8A74-5B3876A2D8CA}"/>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22" name="TextBox 21">
          <a:extLst>
            <a:ext uri="{FF2B5EF4-FFF2-40B4-BE49-F238E27FC236}">
              <a16:creationId xmlns:a16="http://schemas.microsoft.com/office/drawing/2014/main" xmlns="" id="{0BA2C317-CEF2-4841-8C9F-2372D263614C}"/>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23" name="TextBox 22">
          <a:extLst>
            <a:ext uri="{FF2B5EF4-FFF2-40B4-BE49-F238E27FC236}">
              <a16:creationId xmlns:a16="http://schemas.microsoft.com/office/drawing/2014/main" xmlns="" id="{38AE48B6-74B1-45DE-9897-6DAB14DB7981}"/>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24" name="TextBox 23">
          <a:extLst>
            <a:ext uri="{FF2B5EF4-FFF2-40B4-BE49-F238E27FC236}">
              <a16:creationId xmlns:a16="http://schemas.microsoft.com/office/drawing/2014/main" xmlns="" id="{AE263E03-13E5-407E-BA67-BC41C76DB594}"/>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25" name="TextBox 24">
          <a:extLst>
            <a:ext uri="{FF2B5EF4-FFF2-40B4-BE49-F238E27FC236}">
              <a16:creationId xmlns:a16="http://schemas.microsoft.com/office/drawing/2014/main" xmlns="" id="{C9484BDE-58B5-47C3-9595-24F39D461575}"/>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26" name="TextBox 29">
          <a:extLst>
            <a:ext uri="{FF2B5EF4-FFF2-40B4-BE49-F238E27FC236}">
              <a16:creationId xmlns:a16="http://schemas.microsoft.com/office/drawing/2014/main" xmlns="" id="{3D79B7BA-6C0A-4CF0-8E60-99D0D4630722}"/>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27" name="TextBox 30">
          <a:extLst>
            <a:ext uri="{FF2B5EF4-FFF2-40B4-BE49-F238E27FC236}">
              <a16:creationId xmlns:a16="http://schemas.microsoft.com/office/drawing/2014/main" xmlns="" id="{401A129C-15A7-4709-AF98-ABA26E1FAF1F}"/>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28" name="TextBox 31">
          <a:extLst>
            <a:ext uri="{FF2B5EF4-FFF2-40B4-BE49-F238E27FC236}">
              <a16:creationId xmlns:a16="http://schemas.microsoft.com/office/drawing/2014/main" xmlns="" id="{B7D3F6D4-E2BC-4E42-8F0A-C433C0FDF66A}"/>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29" name="TextBox 32">
          <a:extLst>
            <a:ext uri="{FF2B5EF4-FFF2-40B4-BE49-F238E27FC236}">
              <a16:creationId xmlns:a16="http://schemas.microsoft.com/office/drawing/2014/main" xmlns="" id="{6C05183F-839B-4FE3-97FF-EE3B5F4FFA3A}"/>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48</xdr:row>
      <xdr:rowOff>0</xdr:rowOff>
    </xdr:from>
    <xdr:ext cx="211121" cy="277158"/>
    <xdr:sp macro="" textlink="">
      <xdr:nvSpPr>
        <xdr:cNvPr id="30" name="TextBox 1">
          <a:extLst>
            <a:ext uri="{FF2B5EF4-FFF2-40B4-BE49-F238E27FC236}">
              <a16:creationId xmlns:a16="http://schemas.microsoft.com/office/drawing/2014/main" xmlns="" id="{AA58CB32-90B1-48D5-A5B7-B0930D8D4856}"/>
            </a:ext>
          </a:extLst>
        </xdr:cNvPr>
        <xdr:cNvSpPr txBox="1"/>
      </xdr:nvSpPr>
      <xdr:spPr>
        <a:xfrm>
          <a:off x="6438900" y="133254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48</xdr:row>
      <xdr:rowOff>0</xdr:rowOff>
    </xdr:from>
    <xdr:ext cx="211121" cy="277158"/>
    <xdr:sp macro="" textlink="">
      <xdr:nvSpPr>
        <xdr:cNvPr id="31" name="TextBox 2">
          <a:extLst>
            <a:ext uri="{FF2B5EF4-FFF2-40B4-BE49-F238E27FC236}">
              <a16:creationId xmlns:a16="http://schemas.microsoft.com/office/drawing/2014/main" xmlns="" id="{CAFD71B1-78AA-4527-B58D-8EFEF5174915}"/>
            </a:ext>
          </a:extLst>
        </xdr:cNvPr>
        <xdr:cNvSpPr txBox="1"/>
      </xdr:nvSpPr>
      <xdr:spPr>
        <a:xfrm>
          <a:off x="6438900" y="133254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48</xdr:row>
      <xdr:rowOff>0</xdr:rowOff>
    </xdr:from>
    <xdr:ext cx="211121" cy="277158"/>
    <xdr:sp macro="" textlink="">
      <xdr:nvSpPr>
        <xdr:cNvPr id="32" name="TextBox 3">
          <a:extLst>
            <a:ext uri="{FF2B5EF4-FFF2-40B4-BE49-F238E27FC236}">
              <a16:creationId xmlns:a16="http://schemas.microsoft.com/office/drawing/2014/main" xmlns="" id="{F8DEAE82-42E1-498B-82B5-FEAE6AE88B09}"/>
            </a:ext>
          </a:extLst>
        </xdr:cNvPr>
        <xdr:cNvSpPr txBox="1"/>
      </xdr:nvSpPr>
      <xdr:spPr>
        <a:xfrm>
          <a:off x="6438900" y="133254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48</xdr:row>
      <xdr:rowOff>0</xdr:rowOff>
    </xdr:from>
    <xdr:ext cx="211121" cy="277158"/>
    <xdr:sp macro="" textlink="">
      <xdr:nvSpPr>
        <xdr:cNvPr id="33" name="TextBox 4">
          <a:extLst>
            <a:ext uri="{FF2B5EF4-FFF2-40B4-BE49-F238E27FC236}">
              <a16:creationId xmlns:a16="http://schemas.microsoft.com/office/drawing/2014/main" xmlns="" id="{A7B928CC-F9E1-450A-80F5-A5D39BBF550E}"/>
            </a:ext>
          </a:extLst>
        </xdr:cNvPr>
        <xdr:cNvSpPr txBox="1"/>
      </xdr:nvSpPr>
      <xdr:spPr>
        <a:xfrm>
          <a:off x="6438900" y="133254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34" name="TextBox 9">
          <a:extLst>
            <a:ext uri="{FF2B5EF4-FFF2-40B4-BE49-F238E27FC236}">
              <a16:creationId xmlns:a16="http://schemas.microsoft.com/office/drawing/2014/main" xmlns="" id="{329895F4-9E5F-4D02-97B9-B5E9B435DEF3}"/>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35" name="TextBox 10">
          <a:extLst>
            <a:ext uri="{FF2B5EF4-FFF2-40B4-BE49-F238E27FC236}">
              <a16:creationId xmlns:a16="http://schemas.microsoft.com/office/drawing/2014/main" xmlns="" id="{0DAED0FA-6A3E-4CD6-A2FA-140D7F08DD27}"/>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36" name="TextBox 11">
          <a:extLst>
            <a:ext uri="{FF2B5EF4-FFF2-40B4-BE49-F238E27FC236}">
              <a16:creationId xmlns:a16="http://schemas.microsoft.com/office/drawing/2014/main" xmlns="" id="{26FF9062-7EB7-4D04-8F8F-7EEC0271916E}"/>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37" name="TextBox 12">
          <a:extLst>
            <a:ext uri="{FF2B5EF4-FFF2-40B4-BE49-F238E27FC236}">
              <a16:creationId xmlns:a16="http://schemas.microsoft.com/office/drawing/2014/main" xmlns="" id="{260C7439-1EE0-4BB4-A70D-5D5FAD069588}"/>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38" name="TextBox 9">
          <a:extLst>
            <a:ext uri="{FF2B5EF4-FFF2-40B4-BE49-F238E27FC236}">
              <a16:creationId xmlns:a16="http://schemas.microsoft.com/office/drawing/2014/main" xmlns="" id="{A227AAE2-274A-412F-9031-0D4808E14A6A}"/>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39" name="TextBox 10">
          <a:extLst>
            <a:ext uri="{FF2B5EF4-FFF2-40B4-BE49-F238E27FC236}">
              <a16:creationId xmlns:a16="http://schemas.microsoft.com/office/drawing/2014/main" xmlns="" id="{B02A8C0D-7363-45F8-BD55-B004AA9BAFA3}"/>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40" name="TextBox 11">
          <a:extLst>
            <a:ext uri="{FF2B5EF4-FFF2-40B4-BE49-F238E27FC236}">
              <a16:creationId xmlns:a16="http://schemas.microsoft.com/office/drawing/2014/main" xmlns="" id="{9EDAF259-DED7-4558-8968-E02B721A3D22}"/>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41" name="TextBox 12">
          <a:extLst>
            <a:ext uri="{FF2B5EF4-FFF2-40B4-BE49-F238E27FC236}">
              <a16:creationId xmlns:a16="http://schemas.microsoft.com/office/drawing/2014/main" xmlns="" id="{937848C0-31B9-4B1B-A1ED-5F425C85056B}"/>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42" name="TextBox 9">
          <a:extLst>
            <a:ext uri="{FF2B5EF4-FFF2-40B4-BE49-F238E27FC236}">
              <a16:creationId xmlns:a16="http://schemas.microsoft.com/office/drawing/2014/main" xmlns="" id="{1A55DA29-BBA8-461A-8FE3-35FCA4B7A18B}"/>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43" name="TextBox 10">
          <a:extLst>
            <a:ext uri="{FF2B5EF4-FFF2-40B4-BE49-F238E27FC236}">
              <a16:creationId xmlns:a16="http://schemas.microsoft.com/office/drawing/2014/main" xmlns="" id="{06D12967-DD34-43B8-BC2A-594E97E91E65}"/>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44" name="TextBox 11">
          <a:extLst>
            <a:ext uri="{FF2B5EF4-FFF2-40B4-BE49-F238E27FC236}">
              <a16:creationId xmlns:a16="http://schemas.microsoft.com/office/drawing/2014/main" xmlns="" id="{618B8D41-E973-4D52-A3B4-F74E95ADC18F}"/>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45" name="TextBox 12">
          <a:extLst>
            <a:ext uri="{FF2B5EF4-FFF2-40B4-BE49-F238E27FC236}">
              <a16:creationId xmlns:a16="http://schemas.microsoft.com/office/drawing/2014/main" xmlns="" id="{B0B4AB2E-9E0C-4BE7-982A-9245EBFC09B5}"/>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46" name="TextBox 9">
          <a:extLst>
            <a:ext uri="{FF2B5EF4-FFF2-40B4-BE49-F238E27FC236}">
              <a16:creationId xmlns:a16="http://schemas.microsoft.com/office/drawing/2014/main" xmlns="" id="{29B22EE8-B430-44AD-B1D2-A0D708399C11}"/>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47" name="TextBox 10">
          <a:extLst>
            <a:ext uri="{FF2B5EF4-FFF2-40B4-BE49-F238E27FC236}">
              <a16:creationId xmlns:a16="http://schemas.microsoft.com/office/drawing/2014/main" xmlns="" id="{CEB9BB6E-E27E-4D69-B670-C20D566A393E}"/>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48" name="TextBox 11">
          <a:extLst>
            <a:ext uri="{FF2B5EF4-FFF2-40B4-BE49-F238E27FC236}">
              <a16:creationId xmlns:a16="http://schemas.microsoft.com/office/drawing/2014/main" xmlns="" id="{0B42F224-EAD3-4CA4-9F11-4FDE44A1F6E2}"/>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49" name="TextBox 12">
          <a:extLst>
            <a:ext uri="{FF2B5EF4-FFF2-40B4-BE49-F238E27FC236}">
              <a16:creationId xmlns:a16="http://schemas.microsoft.com/office/drawing/2014/main" xmlns="" id="{C573BE20-CD3E-42B2-B8BE-C52FED9D80A4}"/>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50" name="TextBox 9">
          <a:extLst>
            <a:ext uri="{FF2B5EF4-FFF2-40B4-BE49-F238E27FC236}">
              <a16:creationId xmlns:a16="http://schemas.microsoft.com/office/drawing/2014/main" xmlns="" id="{92D08C73-BC29-4EAA-8678-52B4DBF178C1}"/>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51" name="TextBox 10">
          <a:extLst>
            <a:ext uri="{FF2B5EF4-FFF2-40B4-BE49-F238E27FC236}">
              <a16:creationId xmlns:a16="http://schemas.microsoft.com/office/drawing/2014/main" xmlns="" id="{CFFB37DA-F7EC-4AA2-A79E-62A76F5F7A27}"/>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52" name="TextBox 11">
          <a:extLst>
            <a:ext uri="{FF2B5EF4-FFF2-40B4-BE49-F238E27FC236}">
              <a16:creationId xmlns:a16="http://schemas.microsoft.com/office/drawing/2014/main" xmlns="" id="{416E8F51-9237-4F1C-9010-F250CAC972E3}"/>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53" name="TextBox 12">
          <a:extLst>
            <a:ext uri="{FF2B5EF4-FFF2-40B4-BE49-F238E27FC236}">
              <a16:creationId xmlns:a16="http://schemas.microsoft.com/office/drawing/2014/main" xmlns="" id="{EF5217D0-4613-4667-9E63-F1A5BF2A444E}"/>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54" name="TextBox 9">
          <a:extLst>
            <a:ext uri="{FF2B5EF4-FFF2-40B4-BE49-F238E27FC236}">
              <a16:creationId xmlns:a16="http://schemas.microsoft.com/office/drawing/2014/main" xmlns="" id="{584DBECC-EFEB-4C75-B02B-A9845EF08C22}"/>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55" name="TextBox 10">
          <a:extLst>
            <a:ext uri="{FF2B5EF4-FFF2-40B4-BE49-F238E27FC236}">
              <a16:creationId xmlns:a16="http://schemas.microsoft.com/office/drawing/2014/main" xmlns="" id="{DF85CB7F-DC69-4C80-BE63-2CA5F66BD7DA}"/>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56" name="TextBox 11">
          <a:extLst>
            <a:ext uri="{FF2B5EF4-FFF2-40B4-BE49-F238E27FC236}">
              <a16:creationId xmlns:a16="http://schemas.microsoft.com/office/drawing/2014/main" xmlns="" id="{5F38BF66-A844-47B9-8189-1D9A91C08C65}"/>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57" name="TextBox 12">
          <a:extLst>
            <a:ext uri="{FF2B5EF4-FFF2-40B4-BE49-F238E27FC236}">
              <a16:creationId xmlns:a16="http://schemas.microsoft.com/office/drawing/2014/main" xmlns="" id="{81349185-7CE3-4687-94F3-10B5FC969E42}"/>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58" name="TextBox 9">
          <a:extLst>
            <a:ext uri="{FF2B5EF4-FFF2-40B4-BE49-F238E27FC236}">
              <a16:creationId xmlns:a16="http://schemas.microsoft.com/office/drawing/2014/main" xmlns="" id="{1FC0E3C7-22B5-4A6E-A626-0433731BA496}"/>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59" name="TextBox 10">
          <a:extLst>
            <a:ext uri="{FF2B5EF4-FFF2-40B4-BE49-F238E27FC236}">
              <a16:creationId xmlns:a16="http://schemas.microsoft.com/office/drawing/2014/main" xmlns="" id="{8B6118E7-4336-4A56-AD0E-E48B97221375}"/>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60" name="TextBox 11">
          <a:extLst>
            <a:ext uri="{FF2B5EF4-FFF2-40B4-BE49-F238E27FC236}">
              <a16:creationId xmlns:a16="http://schemas.microsoft.com/office/drawing/2014/main" xmlns="" id="{E8407DFF-A7F8-4E35-AC9A-D7147533AAC3}"/>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61" name="TextBox 12">
          <a:extLst>
            <a:ext uri="{FF2B5EF4-FFF2-40B4-BE49-F238E27FC236}">
              <a16:creationId xmlns:a16="http://schemas.microsoft.com/office/drawing/2014/main" xmlns="" id="{35A69CAF-537E-4898-9AE6-C13EC266239E}"/>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62" name="TextBox 9">
          <a:extLst>
            <a:ext uri="{FF2B5EF4-FFF2-40B4-BE49-F238E27FC236}">
              <a16:creationId xmlns:a16="http://schemas.microsoft.com/office/drawing/2014/main" xmlns="" id="{2C9705FF-0EB5-46B2-BD26-40344C5CC6B2}"/>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63" name="TextBox 10">
          <a:extLst>
            <a:ext uri="{FF2B5EF4-FFF2-40B4-BE49-F238E27FC236}">
              <a16:creationId xmlns:a16="http://schemas.microsoft.com/office/drawing/2014/main" xmlns="" id="{FCEF3F45-E733-4A07-AD7F-051559D89C44}"/>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64" name="TextBox 11">
          <a:extLst>
            <a:ext uri="{FF2B5EF4-FFF2-40B4-BE49-F238E27FC236}">
              <a16:creationId xmlns:a16="http://schemas.microsoft.com/office/drawing/2014/main" xmlns="" id="{1793F618-6372-4577-9BFD-B704065DCD61}"/>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65" name="TextBox 12">
          <a:extLst>
            <a:ext uri="{FF2B5EF4-FFF2-40B4-BE49-F238E27FC236}">
              <a16:creationId xmlns:a16="http://schemas.microsoft.com/office/drawing/2014/main" xmlns="" id="{6BC8CDCD-518A-4E35-935B-DD13610DE793}"/>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66" name="TextBox 9">
          <a:extLst>
            <a:ext uri="{FF2B5EF4-FFF2-40B4-BE49-F238E27FC236}">
              <a16:creationId xmlns:a16="http://schemas.microsoft.com/office/drawing/2014/main" xmlns="" id="{0888AB84-C7E5-4709-AF6B-652BB2966E55}"/>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67" name="TextBox 10">
          <a:extLst>
            <a:ext uri="{FF2B5EF4-FFF2-40B4-BE49-F238E27FC236}">
              <a16:creationId xmlns:a16="http://schemas.microsoft.com/office/drawing/2014/main" xmlns="" id="{989FC867-4773-41EC-8915-5D4514754B89}"/>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68" name="TextBox 11">
          <a:extLst>
            <a:ext uri="{FF2B5EF4-FFF2-40B4-BE49-F238E27FC236}">
              <a16:creationId xmlns:a16="http://schemas.microsoft.com/office/drawing/2014/main" xmlns="" id="{7C91583F-8E7D-495C-9F77-2A806370CB9B}"/>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69" name="TextBox 12">
          <a:extLst>
            <a:ext uri="{FF2B5EF4-FFF2-40B4-BE49-F238E27FC236}">
              <a16:creationId xmlns:a16="http://schemas.microsoft.com/office/drawing/2014/main" xmlns="" id="{BFD3E6AA-58FB-4A32-830F-A8E15119E309}"/>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70" name="TextBox 13">
          <a:extLst>
            <a:ext uri="{FF2B5EF4-FFF2-40B4-BE49-F238E27FC236}">
              <a16:creationId xmlns:a16="http://schemas.microsoft.com/office/drawing/2014/main" xmlns="" id="{24A47149-E886-40D0-A46F-0ED84F8010F6}"/>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71" name="TextBox 14">
          <a:extLst>
            <a:ext uri="{FF2B5EF4-FFF2-40B4-BE49-F238E27FC236}">
              <a16:creationId xmlns:a16="http://schemas.microsoft.com/office/drawing/2014/main" xmlns="" id="{45389CCE-41C6-46E0-8FD4-D5EF3C2CAE98}"/>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72" name="TextBox 15">
          <a:extLst>
            <a:ext uri="{FF2B5EF4-FFF2-40B4-BE49-F238E27FC236}">
              <a16:creationId xmlns:a16="http://schemas.microsoft.com/office/drawing/2014/main" xmlns="" id="{B30CB764-7F20-4610-AD27-EE958B7E850C}"/>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73" name="TextBox 16">
          <a:extLst>
            <a:ext uri="{FF2B5EF4-FFF2-40B4-BE49-F238E27FC236}">
              <a16:creationId xmlns:a16="http://schemas.microsoft.com/office/drawing/2014/main" xmlns="" id="{18A69385-42BF-43D2-BE54-F71657C6259F}"/>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74" name="TextBox 21">
          <a:extLst>
            <a:ext uri="{FF2B5EF4-FFF2-40B4-BE49-F238E27FC236}">
              <a16:creationId xmlns:a16="http://schemas.microsoft.com/office/drawing/2014/main" xmlns="" id="{E3C8F588-1076-46DC-8F0D-6C944D3CE5ED}"/>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75" name="TextBox 22">
          <a:extLst>
            <a:ext uri="{FF2B5EF4-FFF2-40B4-BE49-F238E27FC236}">
              <a16:creationId xmlns:a16="http://schemas.microsoft.com/office/drawing/2014/main" xmlns="" id="{C189D35A-447F-44E5-8034-95F199652F1C}"/>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76" name="TextBox 23">
          <a:extLst>
            <a:ext uri="{FF2B5EF4-FFF2-40B4-BE49-F238E27FC236}">
              <a16:creationId xmlns:a16="http://schemas.microsoft.com/office/drawing/2014/main" xmlns="" id="{A570B126-564F-4CE8-BE67-1A6FEBDC9503}"/>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77" name="TextBox 24">
          <a:extLst>
            <a:ext uri="{FF2B5EF4-FFF2-40B4-BE49-F238E27FC236}">
              <a16:creationId xmlns:a16="http://schemas.microsoft.com/office/drawing/2014/main" xmlns="" id="{55FC8765-24E6-4585-A7EA-536C68647FAA}"/>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78" name="TextBox 29">
          <a:extLst>
            <a:ext uri="{FF2B5EF4-FFF2-40B4-BE49-F238E27FC236}">
              <a16:creationId xmlns:a16="http://schemas.microsoft.com/office/drawing/2014/main" xmlns="" id="{59D928FE-75ED-4F2A-91B3-99B211EB9905}"/>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79" name="TextBox 30">
          <a:extLst>
            <a:ext uri="{FF2B5EF4-FFF2-40B4-BE49-F238E27FC236}">
              <a16:creationId xmlns:a16="http://schemas.microsoft.com/office/drawing/2014/main" xmlns="" id="{2F33869A-07C5-4891-8ED9-3DECD5999645}"/>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80" name="TextBox 31">
          <a:extLst>
            <a:ext uri="{FF2B5EF4-FFF2-40B4-BE49-F238E27FC236}">
              <a16:creationId xmlns:a16="http://schemas.microsoft.com/office/drawing/2014/main" xmlns="" id="{2723856D-1A83-460A-99AC-B3111355988B}"/>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81" name="TextBox 32">
          <a:extLst>
            <a:ext uri="{FF2B5EF4-FFF2-40B4-BE49-F238E27FC236}">
              <a16:creationId xmlns:a16="http://schemas.microsoft.com/office/drawing/2014/main" xmlns="" id="{D86BFD78-3251-4151-888D-56C5D25E7E46}"/>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82" name="TextBox 21">
          <a:extLst>
            <a:ext uri="{FF2B5EF4-FFF2-40B4-BE49-F238E27FC236}">
              <a16:creationId xmlns:a16="http://schemas.microsoft.com/office/drawing/2014/main" xmlns="" id="{09317B2F-7FF7-4338-B1D0-A4C4C465E36B}"/>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83" name="TextBox 22">
          <a:extLst>
            <a:ext uri="{FF2B5EF4-FFF2-40B4-BE49-F238E27FC236}">
              <a16:creationId xmlns:a16="http://schemas.microsoft.com/office/drawing/2014/main" xmlns="" id="{5D97081E-53E8-4C8D-8E09-BD74B43F1E8B}"/>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84" name="TextBox 23">
          <a:extLst>
            <a:ext uri="{FF2B5EF4-FFF2-40B4-BE49-F238E27FC236}">
              <a16:creationId xmlns:a16="http://schemas.microsoft.com/office/drawing/2014/main" xmlns="" id="{21D4CAB3-7D43-4C17-98CF-AD977DAA52F4}"/>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85" name="TextBox 24">
          <a:extLst>
            <a:ext uri="{FF2B5EF4-FFF2-40B4-BE49-F238E27FC236}">
              <a16:creationId xmlns:a16="http://schemas.microsoft.com/office/drawing/2014/main" xmlns="" id="{325EF15E-F7EA-4624-9BFD-E12DE5CDF582}"/>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86" name="TextBox 29">
          <a:extLst>
            <a:ext uri="{FF2B5EF4-FFF2-40B4-BE49-F238E27FC236}">
              <a16:creationId xmlns:a16="http://schemas.microsoft.com/office/drawing/2014/main" xmlns="" id="{5442C789-C7ED-4733-B09D-28262F208DFA}"/>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87" name="TextBox 30">
          <a:extLst>
            <a:ext uri="{FF2B5EF4-FFF2-40B4-BE49-F238E27FC236}">
              <a16:creationId xmlns:a16="http://schemas.microsoft.com/office/drawing/2014/main" xmlns="" id="{4773D3E3-B0E3-4200-BDC0-DE6B29105FCF}"/>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88" name="TextBox 31">
          <a:extLst>
            <a:ext uri="{FF2B5EF4-FFF2-40B4-BE49-F238E27FC236}">
              <a16:creationId xmlns:a16="http://schemas.microsoft.com/office/drawing/2014/main" xmlns="" id="{FE1FB102-65A6-4D31-8CA7-7C52C2C315F3}"/>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89" name="TextBox 32">
          <a:extLst>
            <a:ext uri="{FF2B5EF4-FFF2-40B4-BE49-F238E27FC236}">
              <a16:creationId xmlns:a16="http://schemas.microsoft.com/office/drawing/2014/main" xmlns="" id="{B304453C-4C10-420F-BC84-FC7B8303D211}"/>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90" name="TextBox 9">
          <a:extLst>
            <a:ext uri="{FF2B5EF4-FFF2-40B4-BE49-F238E27FC236}">
              <a16:creationId xmlns:a16="http://schemas.microsoft.com/office/drawing/2014/main" xmlns="" id="{8EFA1018-1ED6-45CD-A709-75CC1340DE6C}"/>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91" name="TextBox 10">
          <a:extLst>
            <a:ext uri="{FF2B5EF4-FFF2-40B4-BE49-F238E27FC236}">
              <a16:creationId xmlns:a16="http://schemas.microsoft.com/office/drawing/2014/main" xmlns="" id="{14EB69DF-8560-4BF9-8F43-C738833AC66D}"/>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92" name="TextBox 11">
          <a:extLst>
            <a:ext uri="{FF2B5EF4-FFF2-40B4-BE49-F238E27FC236}">
              <a16:creationId xmlns:a16="http://schemas.microsoft.com/office/drawing/2014/main" xmlns="" id="{5C040F03-94FC-4BDA-A62D-332C4B97D4F3}"/>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93" name="TextBox 12">
          <a:extLst>
            <a:ext uri="{FF2B5EF4-FFF2-40B4-BE49-F238E27FC236}">
              <a16:creationId xmlns:a16="http://schemas.microsoft.com/office/drawing/2014/main" xmlns="" id="{C4BFF529-8383-4B7A-9AC8-A1559122F83E}"/>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94" name="TextBox 9">
          <a:extLst>
            <a:ext uri="{FF2B5EF4-FFF2-40B4-BE49-F238E27FC236}">
              <a16:creationId xmlns:a16="http://schemas.microsoft.com/office/drawing/2014/main" xmlns="" id="{C2509947-38CB-4E18-A6B0-0A84ECC74E2E}"/>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95" name="TextBox 10">
          <a:extLst>
            <a:ext uri="{FF2B5EF4-FFF2-40B4-BE49-F238E27FC236}">
              <a16:creationId xmlns:a16="http://schemas.microsoft.com/office/drawing/2014/main" xmlns="" id="{E45856CB-20DA-4249-8C55-9686300346B3}"/>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96" name="TextBox 11">
          <a:extLst>
            <a:ext uri="{FF2B5EF4-FFF2-40B4-BE49-F238E27FC236}">
              <a16:creationId xmlns:a16="http://schemas.microsoft.com/office/drawing/2014/main" xmlns="" id="{C55FC27C-DF84-46C6-A974-25DE5BA8F591}"/>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97" name="TextBox 12">
          <a:extLst>
            <a:ext uri="{FF2B5EF4-FFF2-40B4-BE49-F238E27FC236}">
              <a16:creationId xmlns:a16="http://schemas.microsoft.com/office/drawing/2014/main" xmlns="" id="{A39C1F77-19F1-42A4-8D41-4D4D923915A0}"/>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98" name="TextBox 9">
          <a:extLst>
            <a:ext uri="{FF2B5EF4-FFF2-40B4-BE49-F238E27FC236}">
              <a16:creationId xmlns:a16="http://schemas.microsoft.com/office/drawing/2014/main" xmlns="" id="{69E71DEF-E5A6-49D6-9251-0E039FAE0033}"/>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99" name="TextBox 10">
          <a:extLst>
            <a:ext uri="{FF2B5EF4-FFF2-40B4-BE49-F238E27FC236}">
              <a16:creationId xmlns:a16="http://schemas.microsoft.com/office/drawing/2014/main" xmlns="" id="{D9A5D120-0BFC-4E7D-8EE1-BF23EF9539CD}"/>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00" name="TextBox 11">
          <a:extLst>
            <a:ext uri="{FF2B5EF4-FFF2-40B4-BE49-F238E27FC236}">
              <a16:creationId xmlns:a16="http://schemas.microsoft.com/office/drawing/2014/main" xmlns="" id="{199AE16A-B35F-442C-B2DC-4DBD13ED0FC1}"/>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01" name="TextBox 12">
          <a:extLst>
            <a:ext uri="{FF2B5EF4-FFF2-40B4-BE49-F238E27FC236}">
              <a16:creationId xmlns:a16="http://schemas.microsoft.com/office/drawing/2014/main" xmlns="" id="{A2A486CC-8B89-45D8-BF2C-88B99CD494DD}"/>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02" name="TextBox 9">
          <a:extLst>
            <a:ext uri="{FF2B5EF4-FFF2-40B4-BE49-F238E27FC236}">
              <a16:creationId xmlns:a16="http://schemas.microsoft.com/office/drawing/2014/main" xmlns="" id="{1CD95BA9-D975-4DEE-BB3E-3634E0A1C847}"/>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03" name="TextBox 10">
          <a:extLst>
            <a:ext uri="{FF2B5EF4-FFF2-40B4-BE49-F238E27FC236}">
              <a16:creationId xmlns:a16="http://schemas.microsoft.com/office/drawing/2014/main" xmlns="" id="{E38466AD-FD0D-4146-8D39-B97F1FC9B298}"/>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04" name="TextBox 11">
          <a:extLst>
            <a:ext uri="{FF2B5EF4-FFF2-40B4-BE49-F238E27FC236}">
              <a16:creationId xmlns:a16="http://schemas.microsoft.com/office/drawing/2014/main" xmlns="" id="{24020B28-C8D3-41E8-955D-3A1DE5163F93}"/>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05" name="TextBox 12">
          <a:extLst>
            <a:ext uri="{FF2B5EF4-FFF2-40B4-BE49-F238E27FC236}">
              <a16:creationId xmlns:a16="http://schemas.microsoft.com/office/drawing/2014/main" xmlns="" id="{93C13E52-D383-46A3-A643-94E8CEE1257B}"/>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06" name="TextBox 9">
          <a:extLst>
            <a:ext uri="{FF2B5EF4-FFF2-40B4-BE49-F238E27FC236}">
              <a16:creationId xmlns:a16="http://schemas.microsoft.com/office/drawing/2014/main" xmlns="" id="{F62E9D9F-C6E8-4A63-B416-5C065289A826}"/>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07" name="TextBox 10">
          <a:extLst>
            <a:ext uri="{FF2B5EF4-FFF2-40B4-BE49-F238E27FC236}">
              <a16:creationId xmlns:a16="http://schemas.microsoft.com/office/drawing/2014/main" xmlns="" id="{FDD89820-A087-40F6-9353-19F00B85CC49}"/>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08" name="TextBox 11">
          <a:extLst>
            <a:ext uri="{FF2B5EF4-FFF2-40B4-BE49-F238E27FC236}">
              <a16:creationId xmlns:a16="http://schemas.microsoft.com/office/drawing/2014/main" xmlns="" id="{3864A848-4706-42B7-86EE-EF00DCE511C4}"/>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09" name="TextBox 12">
          <a:extLst>
            <a:ext uri="{FF2B5EF4-FFF2-40B4-BE49-F238E27FC236}">
              <a16:creationId xmlns:a16="http://schemas.microsoft.com/office/drawing/2014/main" xmlns="" id="{D826482C-F9A9-46FF-9985-A9D21BF19713}"/>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10" name="TextBox 9">
          <a:extLst>
            <a:ext uri="{FF2B5EF4-FFF2-40B4-BE49-F238E27FC236}">
              <a16:creationId xmlns:a16="http://schemas.microsoft.com/office/drawing/2014/main" xmlns="" id="{78C84BF9-3919-4588-B367-3D43662A6FF2}"/>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11" name="TextBox 10">
          <a:extLst>
            <a:ext uri="{FF2B5EF4-FFF2-40B4-BE49-F238E27FC236}">
              <a16:creationId xmlns:a16="http://schemas.microsoft.com/office/drawing/2014/main" xmlns="" id="{EAD4719A-D590-4F46-8702-07D3E1B3281B}"/>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12" name="TextBox 11">
          <a:extLst>
            <a:ext uri="{FF2B5EF4-FFF2-40B4-BE49-F238E27FC236}">
              <a16:creationId xmlns:a16="http://schemas.microsoft.com/office/drawing/2014/main" xmlns="" id="{545D3A17-6093-4CB8-B149-834963F8A240}"/>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13" name="TextBox 12">
          <a:extLst>
            <a:ext uri="{FF2B5EF4-FFF2-40B4-BE49-F238E27FC236}">
              <a16:creationId xmlns:a16="http://schemas.microsoft.com/office/drawing/2014/main" xmlns="" id="{9ED0384E-1E22-4EC4-81A4-F74709DC7D1C}"/>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14" name="TextBox 9">
          <a:extLst>
            <a:ext uri="{FF2B5EF4-FFF2-40B4-BE49-F238E27FC236}">
              <a16:creationId xmlns:a16="http://schemas.microsoft.com/office/drawing/2014/main" xmlns="" id="{98BD10E0-F816-4141-A2A5-D225F81BDF45}"/>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15" name="TextBox 10">
          <a:extLst>
            <a:ext uri="{FF2B5EF4-FFF2-40B4-BE49-F238E27FC236}">
              <a16:creationId xmlns:a16="http://schemas.microsoft.com/office/drawing/2014/main" xmlns="" id="{7F4EE3BC-0439-48D7-B349-43C3B23F6023}"/>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16" name="TextBox 11">
          <a:extLst>
            <a:ext uri="{FF2B5EF4-FFF2-40B4-BE49-F238E27FC236}">
              <a16:creationId xmlns:a16="http://schemas.microsoft.com/office/drawing/2014/main" xmlns="" id="{94E83A1E-C59F-4EB6-BC14-6162EF319B51}"/>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17" name="TextBox 12">
          <a:extLst>
            <a:ext uri="{FF2B5EF4-FFF2-40B4-BE49-F238E27FC236}">
              <a16:creationId xmlns:a16="http://schemas.microsoft.com/office/drawing/2014/main" xmlns="" id="{E86C8445-0F79-4A0A-B1A6-77ABCA322EDE}"/>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18" name="TextBox 9">
          <a:extLst>
            <a:ext uri="{FF2B5EF4-FFF2-40B4-BE49-F238E27FC236}">
              <a16:creationId xmlns:a16="http://schemas.microsoft.com/office/drawing/2014/main" xmlns="" id="{89254934-3628-4D52-AF05-F1D2DD4D40F4}"/>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19" name="TextBox 10">
          <a:extLst>
            <a:ext uri="{FF2B5EF4-FFF2-40B4-BE49-F238E27FC236}">
              <a16:creationId xmlns:a16="http://schemas.microsoft.com/office/drawing/2014/main" xmlns="" id="{FDE9DB6B-2C02-4DB6-8030-637726A8792E}"/>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20" name="TextBox 11">
          <a:extLst>
            <a:ext uri="{FF2B5EF4-FFF2-40B4-BE49-F238E27FC236}">
              <a16:creationId xmlns:a16="http://schemas.microsoft.com/office/drawing/2014/main" xmlns="" id="{28D91519-1060-498E-BD93-D91C6AF224A4}"/>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21" name="TextBox 12">
          <a:extLst>
            <a:ext uri="{FF2B5EF4-FFF2-40B4-BE49-F238E27FC236}">
              <a16:creationId xmlns:a16="http://schemas.microsoft.com/office/drawing/2014/main" xmlns="" id="{71FB22D3-547C-4BC5-B7E8-FABFBAD3C0DA}"/>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22" name="TextBox 9">
          <a:extLst>
            <a:ext uri="{FF2B5EF4-FFF2-40B4-BE49-F238E27FC236}">
              <a16:creationId xmlns:a16="http://schemas.microsoft.com/office/drawing/2014/main" xmlns="" id="{C1FE856F-D1E8-4E24-8C6F-9AD8BB224C25}"/>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23" name="TextBox 10">
          <a:extLst>
            <a:ext uri="{FF2B5EF4-FFF2-40B4-BE49-F238E27FC236}">
              <a16:creationId xmlns:a16="http://schemas.microsoft.com/office/drawing/2014/main" xmlns="" id="{764AEB2A-C59E-40A1-8409-E4B63F3BBE4D}"/>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24" name="TextBox 11">
          <a:extLst>
            <a:ext uri="{FF2B5EF4-FFF2-40B4-BE49-F238E27FC236}">
              <a16:creationId xmlns:a16="http://schemas.microsoft.com/office/drawing/2014/main" xmlns="" id="{4B88CEF6-3C27-4A1B-95A5-33C2AAB6C611}"/>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25" name="TextBox 12">
          <a:extLst>
            <a:ext uri="{FF2B5EF4-FFF2-40B4-BE49-F238E27FC236}">
              <a16:creationId xmlns:a16="http://schemas.microsoft.com/office/drawing/2014/main" xmlns="" id="{B9807B38-BC8D-4E0F-A8D4-5E7845426DF2}"/>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26" name="TextBox 9">
          <a:extLst>
            <a:ext uri="{FF2B5EF4-FFF2-40B4-BE49-F238E27FC236}">
              <a16:creationId xmlns:a16="http://schemas.microsoft.com/office/drawing/2014/main" xmlns="" id="{F6FC20DF-B09B-4A00-B8D0-5EDE398EB929}"/>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27" name="TextBox 10">
          <a:extLst>
            <a:ext uri="{FF2B5EF4-FFF2-40B4-BE49-F238E27FC236}">
              <a16:creationId xmlns:a16="http://schemas.microsoft.com/office/drawing/2014/main" xmlns="" id="{325A0E62-A046-4F12-BDA5-36830D25797F}"/>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28" name="TextBox 11">
          <a:extLst>
            <a:ext uri="{FF2B5EF4-FFF2-40B4-BE49-F238E27FC236}">
              <a16:creationId xmlns:a16="http://schemas.microsoft.com/office/drawing/2014/main" xmlns="" id="{1ED05246-A05C-42B4-95E7-8E964AA35FE2}"/>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29" name="TextBox 12">
          <a:extLst>
            <a:ext uri="{FF2B5EF4-FFF2-40B4-BE49-F238E27FC236}">
              <a16:creationId xmlns:a16="http://schemas.microsoft.com/office/drawing/2014/main" xmlns="" id="{624B35AA-25FE-4A2B-B7A4-E6F920EE7F38}"/>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enix_04\c\My%20Documents\POPOVAC\GRADEX-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orisnik/Downloads/Users/Ivana/Desktop/224_IZ_A_KAquarium_tro&#353;kovnik_17.02.2015._CIJEN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zserver\instalateri\projekti\H-66-2005-BLATO%20DVORANA\Troskovnici\Instalacije\Uredaj%20za%20prociscavanje_tr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 val="List2"/>
      <sheetName val="List3"/>
      <sheetName val="Nap"/>
      <sheetName val="Podaci"/>
      <sheetName val="Baza"/>
      <sheetName val="Kuce"/>
      <sheetName val="Pr-Sit"/>
      <sheetName val="Dop-Ug"/>
      <sheetName val="Situacija"/>
      <sheetName val="Ok-Sit"/>
      <sheetName val="Evid"/>
      <sheetName val="MRO-08"/>
      <sheetName val="Depoz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B.Građevinski"/>
      <sheetName val="I.C.Obrtnički"/>
      <sheetName val="I.D. Oprema"/>
      <sheetName val="Rekapitulacija GO+oprema"/>
      <sheetName val="I.A.Rusenja i demontaze"/>
      <sheetName val="Rekapitulacija GO+oprema+rusenj"/>
      <sheetName val="5. KRAJOBRAZ"/>
      <sheetName val="8.Građ trosk prometnice"/>
      <sheetName val="VII.A..VODOVOD I KANALIZACIJA"/>
      <sheetName val="Elektro"/>
      <sheetName val="DOJAVA POŽARA"/>
      <sheetName val="1-KLIMA KOMORE I VENTILATOR "/>
      <sheetName val="2-DISTRIBUCIJA ZRAKA "/>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vorana"/>
      <sheetName val="dogradnja škole"/>
      <sheetName val="vanjski vodovod"/>
      <sheetName val="sanacija"/>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49"/>
  <sheetViews>
    <sheetView view="pageBreakPreview" topLeftCell="A13" zoomScale="130" zoomScaleNormal="130" zoomScaleSheetLayoutView="130" workbookViewId="0">
      <selection activeCell="B21" sqref="B21:E21"/>
    </sheetView>
  </sheetViews>
  <sheetFormatPr defaultColWidth="9.140625" defaultRowHeight="12.75"/>
  <cols>
    <col min="1" max="1" width="7.28515625" style="211" customWidth="1"/>
    <col min="2" max="2" width="44.5703125" style="214" customWidth="1"/>
    <col min="3" max="3" width="9.85546875" style="213" customWidth="1"/>
    <col min="4" max="4" width="10.140625" style="213" customWidth="1"/>
    <col min="5" max="5" width="15.7109375" style="211" customWidth="1"/>
    <col min="6" max="6" width="14.28515625" style="211" bestFit="1" customWidth="1"/>
    <col min="7" max="7" width="20.28515625" style="212" customWidth="1"/>
    <col min="8" max="8" width="12.85546875" style="212" bestFit="1" customWidth="1"/>
    <col min="9" max="16384" width="9.140625" style="211"/>
  </cols>
  <sheetData>
    <row r="1" spans="1:9" s="106" customFormat="1">
      <c r="A1" s="398"/>
      <c r="B1" s="399"/>
      <c r="C1" s="400"/>
      <c r="D1" s="400"/>
      <c r="E1" s="400"/>
      <c r="F1" s="401"/>
      <c r="G1" s="103"/>
      <c r="H1" s="104"/>
      <c r="I1" s="105"/>
    </row>
    <row r="2" spans="1:9" s="106" customFormat="1">
      <c r="A2" s="398"/>
      <c r="B2" s="399"/>
      <c r="C2" s="400"/>
      <c r="D2" s="400"/>
      <c r="E2" s="400"/>
      <c r="F2" s="401"/>
      <c r="G2" s="103"/>
      <c r="H2" s="104"/>
      <c r="I2" s="105"/>
    </row>
    <row r="3" spans="1:9" s="441" customFormat="1" ht="15.75" customHeight="1">
      <c r="A3" s="850"/>
      <c r="B3" s="1563"/>
      <c r="C3" s="1563"/>
      <c r="D3" s="1563"/>
      <c r="E3" s="1563"/>
      <c r="F3" s="1563"/>
    </row>
    <row r="4" spans="1:9" s="441" customFormat="1" ht="13.5" customHeight="1">
      <c r="A4" s="851"/>
      <c r="B4" s="1564"/>
      <c r="C4" s="1564"/>
      <c r="D4" s="1564"/>
      <c r="E4" s="1564"/>
      <c r="F4" s="1564"/>
    </row>
    <row r="5" spans="1:9" s="106" customFormat="1">
      <c r="A5" s="398"/>
      <c r="B5" s="399"/>
      <c r="C5" s="400"/>
      <c r="D5" s="400"/>
      <c r="E5" s="400"/>
      <c r="F5" s="401"/>
      <c r="G5" s="103"/>
      <c r="H5" s="104"/>
      <c r="I5" s="105"/>
    </row>
    <row r="6" spans="1:9" s="106" customFormat="1" ht="18" customHeight="1">
      <c r="A6" s="402"/>
      <c r="B6" s="407"/>
      <c r="C6" s="408"/>
      <c r="D6" s="404"/>
      <c r="E6" s="404"/>
      <c r="F6" s="409"/>
      <c r="G6" s="404"/>
      <c r="H6" s="405"/>
      <c r="I6" s="406"/>
    </row>
    <row r="7" spans="1:9" s="106" customFormat="1" ht="14.25" customHeight="1">
      <c r="A7" s="402"/>
      <c r="B7" s="407"/>
      <c r="C7" s="410"/>
      <c r="D7" s="411"/>
      <c r="E7" s="411"/>
      <c r="F7" s="412"/>
      <c r="G7" s="411"/>
      <c r="H7" s="413"/>
      <c r="I7" s="414"/>
    </row>
    <row r="8" spans="1:9" s="106" customFormat="1" ht="14.25" customHeight="1">
      <c r="A8" s="402"/>
      <c r="B8" s="420"/>
      <c r="C8" s="420"/>
      <c r="D8" s="420"/>
      <c r="E8" s="420"/>
      <c r="F8" s="420"/>
      <c r="G8" s="404"/>
      <c r="H8" s="405"/>
      <c r="I8" s="406"/>
    </row>
    <row r="9" spans="1:9" s="106" customFormat="1" ht="14.25" customHeight="1">
      <c r="A9" s="402"/>
      <c r="B9" s="420"/>
      <c r="C9" s="420"/>
      <c r="D9" s="420"/>
      <c r="E9" s="420"/>
      <c r="F9" s="420"/>
      <c r="G9" s="415"/>
      <c r="H9" s="416"/>
      <c r="I9" s="406"/>
    </row>
    <row r="10" spans="1:9" s="106" customFormat="1" ht="16.5" customHeight="1">
      <c r="A10" s="402"/>
      <c r="B10" s="420"/>
      <c r="C10" s="420"/>
      <c r="D10" s="420"/>
      <c r="E10" s="420"/>
      <c r="F10" s="420"/>
      <c r="G10" s="415"/>
      <c r="H10" s="416"/>
      <c r="I10" s="406"/>
    </row>
    <row r="11" spans="1:9" s="106" customFormat="1" ht="21" customHeight="1">
      <c r="A11" s="402"/>
      <c r="B11" s="420"/>
      <c r="C11" s="420"/>
      <c r="D11" s="420"/>
      <c r="E11" s="420"/>
      <c r="F11" s="420"/>
      <c r="G11" s="415"/>
      <c r="H11" s="416"/>
      <c r="I11" s="406"/>
    </row>
    <row r="12" spans="1:9" s="106" customFormat="1" ht="12.75" customHeight="1">
      <c r="A12" s="398"/>
      <c r="B12" s="420"/>
      <c r="C12" s="420"/>
      <c r="D12" s="420"/>
      <c r="E12" s="420"/>
      <c r="F12" s="420"/>
      <c r="G12" s="103"/>
      <c r="H12" s="104"/>
      <c r="I12" s="105"/>
    </row>
    <row r="13" spans="1:9" s="106" customFormat="1" ht="12.75" customHeight="1">
      <c r="A13" s="398"/>
      <c r="B13" s="420"/>
      <c r="C13" s="420"/>
      <c r="D13" s="420"/>
      <c r="E13" s="420"/>
      <c r="F13" s="420"/>
      <c r="G13" s="103"/>
      <c r="H13" s="104"/>
      <c r="I13" s="105"/>
    </row>
    <row r="14" spans="1:9" s="106" customFormat="1">
      <c r="A14" s="398"/>
      <c r="B14" s="399"/>
      <c r="C14" s="400"/>
      <c r="D14" s="400"/>
      <c r="E14" s="400"/>
      <c r="F14" s="401"/>
      <c r="G14" s="103"/>
      <c r="H14" s="104"/>
      <c r="I14" s="105"/>
    </row>
    <row r="15" spans="1:9" s="106" customFormat="1">
      <c r="A15" s="398"/>
      <c r="B15" s="399"/>
      <c r="C15" s="400"/>
      <c r="D15" s="400"/>
      <c r="E15" s="400"/>
      <c r="F15" s="401"/>
      <c r="G15" s="103"/>
      <c r="H15" s="104"/>
      <c r="I15" s="105"/>
    </row>
    <row r="16" spans="1:9" s="106" customFormat="1">
      <c r="A16" s="398"/>
      <c r="B16" s="399"/>
      <c r="C16" s="400"/>
      <c r="D16" s="400"/>
      <c r="E16" s="400"/>
      <c r="F16" s="401"/>
      <c r="G16" s="103"/>
      <c r="H16" s="104"/>
      <c r="I16" s="105"/>
    </row>
    <row r="17" spans="1:9" s="106" customFormat="1">
      <c r="A17" s="398"/>
      <c r="B17" s="399"/>
      <c r="C17" s="400"/>
      <c r="D17" s="400"/>
      <c r="E17" s="400"/>
      <c r="F17" s="401"/>
      <c r="G17" s="103"/>
      <c r="H17" s="104"/>
      <c r="I17" s="105"/>
    </row>
    <row r="18" spans="1:9" s="106" customFormat="1">
      <c r="A18" s="398"/>
      <c r="B18" s="399"/>
      <c r="C18" s="400"/>
      <c r="D18" s="400"/>
      <c r="E18" s="423"/>
      <c r="F18" s="401"/>
      <c r="G18" s="103"/>
      <c r="H18" s="104"/>
      <c r="I18" s="105"/>
    </row>
    <row r="19" spans="1:9" s="106" customFormat="1">
      <c r="A19" s="398"/>
      <c r="B19" s="399"/>
      <c r="C19" s="400"/>
      <c r="D19" s="400"/>
      <c r="E19" s="423"/>
      <c r="F19" s="401"/>
      <c r="G19" s="103"/>
      <c r="H19" s="104"/>
      <c r="I19" s="105"/>
    </row>
    <row r="20" spans="1:9" s="106" customFormat="1">
      <c r="A20" s="398"/>
      <c r="B20" s="399"/>
      <c r="C20" s="400"/>
      <c r="D20" s="400"/>
      <c r="E20" s="400"/>
      <c r="F20" s="401"/>
      <c r="G20" s="103"/>
      <c r="H20" s="104"/>
      <c r="I20" s="105"/>
    </row>
    <row r="21" spans="1:9" s="106" customFormat="1" ht="52.5" customHeight="1">
      <c r="A21" s="398"/>
      <c r="B21" s="1566" t="s">
        <v>1314</v>
      </c>
      <c r="C21" s="1566"/>
      <c r="D21" s="1566"/>
      <c r="E21" s="1566"/>
      <c r="F21" s="424"/>
      <c r="G21" s="103"/>
      <c r="H21" s="104"/>
      <c r="I21" s="105"/>
    </row>
    <row r="22" spans="1:9" s="106" customFormat="1" ht="18.75" customHeight="1">
      <c r="A22" s="398"/>
      <c r="B22" s="424"/>
      <c r="C22" s="424"/>
      <c r="D22" s="424"/>
      <c r="E22" s="424"/>
      <c r="F22" s="424"/>
      <c r="G22" s="103"/>
      <c r="H22" s="104"/>
      <c r="I22" s="105"/>
    </row>
    <row r="23" spans="1:9" s="106" customFormat="1" ht="18">
      <c r="A23" s="398"/>
      <c r="B23" s="1567"/>
      <c r="C23" s="1567"/>
      <c r="D23" s="1567"/>
      <c r="E23" s="1567"/>
      <c r="F23" s="421"/>
      <c r="G23" s="103"/>
      <c r="H23" s="104"/>
      <c r="I23" s="105"/>
    </row>
    <row r="24" spans="1:9" s="106" customFormat="1">
      <c r="A24" s="398"/>
      <c r="B24" s="1568"/>
      <c r="C24" s="1568"/>
      <c r="D24" s="1568"/>
      <c r="E24" s="1568"/>
      <c r="F24" s="1568"/>
      <c r="G24" s="103"/>
      <c r="H24" s="104"/>
      <c r="I24" s="105"/>
    </row>
    <row r="25" spans="1:9" s="106" customFormat="1" ht="12.75" customHeight="1">
      <c r="A25" s="398"/>
      <c r="B25" s="422"/>
      <c r="C25" s="422"/>
      <c r="D25" s="422"/>
      <c r="E25" s="422"/>
      <c r="F25" s="422"/>
      <c r="G25" s="103"/>
      <c r="H25" s="104"/>
      <c r="I25" s="105"/>
    </row>
    <row r="26" spans="1:9" s="106" customFormat="1" ht="13.5" customHeight="1">
      <c r="A26" s="398"/>
      <c r="B26" s="422"/>
      <c r="C26" s="422"/>
      <c r="D26" s="422"/>
      <c r="E26" s="422"/>
      <c r="F26" s="422"/>
      <c r="G26" s="103"/>
      <c r="H26" s="104"/>
      <c r="I26" s="105"/>
    </row>
    <row r="27" spans="1:9" s="106" customFormat="1" ht="12.75" customHeight="1">
      <c r="A27" s="398"/>
      <c r="B27" s="417"/>
      <c r="C27" s="418"/>
      <c r="D27" s="417"/>
      <c r="E27" s="417"/>
      <c r="F27" s="401"/>
      <c r="G27" s="103"/>
      <c r="H27" s="104"/>
      <c r="I27" s="105"/>
    </row>
    <row r="28" spans="1:9" s="106" customFormat="1" ht="12.75" customHeight="1">
      <c r="A28" s="398"/>
      <c r="B28" s="417"/>
      <c r="C28" s="418"/>
      <c r="D28" s="417"/>
      <c r="E28" s="417"/>
      <c r="F28" s="401"/>
      <c r="G28" s="103"/>
      <c r="H28" s="104"/>
      <c r="I28" s="105"/>
    </row>
    <row r="29" spans="1:9" s="106" customFormat="1">
      <c r="A29" s="398"/>
      <c r="B29" s="399"/>
      <c r="C29" s="400"/>
      <c r="D29" s="400"/>
      <c r="E29" s="400"/>
      <c r="F29" s="401"/>
      <c r="G29" s="103"/>
      <c r="H29" s="104"/>
      <c r="I29" s="105"/>
    </row>
    <row r="30" spans="1:9" s="106" customFormat="1">
      <c r="A30" s="398"/>
      <c r="B30" s="399"/>
      <c r="C30" s="400"/>
      <c r="D30" s="400"/>
      <c r="E30" s="400"/>
      <c r="F30" s="401"/>
      <c r="G30" s="103"/>
      <c r="H30" s="104"/>
      <c r="I30" s="105"/>
    </row>
    <row r="31" spans="1:9" s="106" customFormat="1">
      <c r="A31" s="398"/>
      <c r="B31" s="399"/>
      <c r="C31" s="400"/>
      <c r="D31" s="400"/>
      <c r="E31" s="400"/>
      <c r="F31" s="401"/>
      <c r="G31" s="103"/>
      <c r="H31" s="104"/>
      <c r="I31" s="105"/>
    </row>
    <row r="32" spans="1:9" s="106" customFormat="1">
      <c r="A32" s="398"/>
      <c r="B32" s="399"/>
      <c r="C32" s="400"/>
      <c r="D32" s="400"/>
      <c r="E32" s="400"/>
      <c r="F32" s="401"/>
      <c r="G32" s="103"/>
      <c r="H32" s="104"/>
      <c r="I32" s="105"/>
    </row>
    <row r="33" spans="1:9" s="106" customFormat="1">
      <c r="A33" s="398"/>
      <c r="B33" s="399"/>
      <c r="C33" s="400"/>
      <c r="D33" s="400"/>
      <c r="E33" s="400"/>
      <c r="F33" s="401"/>
      <c r="G33" s="103"/>
      <c r="H33" s="104"/>
      <c r="I33" s="105"/>
    </row>
    <row r="34" spans="1:9" s="106" customFormat="1">
      <c r="A34" s="398"/>
      <c r="B34" s="399"/>
      <c r="C34" s="400"/>
      <c r="D34" s="400"/>
      <c r="E34" s="400"/>
      <c r="F34" s="401"/>
      <c r="G34" s="103"/>
      <c r="H34" s="104"/>
      <c r="I34" s="105"/>
    </row>
    <row r="35" spans="1:9" s="395" customFormat="1" ht="12.75" customHeight="1">
      <c r="A35" s="429"/>
      <c r="B35" s="429" t="s">
        <v>1315</v>
      </c>
      <c r="C35" s="400"/>
      <c r="D35" s="428"/>
      <c r="E35" s="428"/>
      <c r="F35" s="428"/>
    </row>
    <row r="36" spans="1:9" s="395" customFormat="1" ht="12.75" customHeight="1">
      <c r="A36" s="429"/>
      <c r="B36" s="429" t="s">
        <v>1316</v>
      </c>
      <c r="D36" s="428"/>
      <c r="E36" s="428"/>
      <c r="F36" s="428"/>
    </row>
    <row r="37" spans="1:9" s="395" customFormat="1" ht="12.75" customHeight="1">
      <c r="A37" s="399"/>
      <c r="B37" s="399" t="s">
        <v>1317</v>
      </c>
      <c r="D37" s="428"/>
      <c r="E37" s="428"/>
      <c r="F37" s="428"/>
    </row>
    <row r="38" spans="1:9" s="106" customFormat="1">
      <c r="A38" s="398"/>
      <c r="B38" s="399"/>
      <c r="C38" s="400"/>
      <c r="D38" s="400"/>
      <c r="E38" s="400"/>
      <c r="F38" s="401"/>
      <c r="G38" s="103"/>
      <c r="H38" s="104"/>
      <c r="I38" s="105"/>
    </row>
    <row r="39" spans="1:9" s="106" customFormat="1" ht="16.5">
      <c r="A39" s="419"/>
      <c r="B39" s="419"/>
      <c r="C39" s="419"/>
      <c r="D39" s="400"/>
      <c r="E39" s="400"/>
      <c r="F39" s="401"/>
      <c r="G39" s="103"/>
      <c r="H39" s="104"/>
      <c r="I39" s="105"/>
    </row>
    <row r="40" spans="1:9" s="106" customFormat="1" ht="15" customHeight="1">
      <c r="C40" s="400"/>
      <c r="D40" s="1565"/>
      <c r="E40" s="1565"/>
      <c r="F40" s="1565"/>
      <c r="G40" s="103"/>
      <c r="H40" s="104"/>
      <c r="I40" s="105"/>
    </row>
    <row r="41" spans="1:9" s="106" customFormat="1" ht="15" customHeight="1">
      <c r="A41" s="398"/>
      <c r="B41" s="399"/>
      <c r="C41" s="400"/>
      <c r="D41" s="1565"/>
      <c r="E41" s="1565"/>
      <c r="F41" s="1565"/>
      <c r="G41" s="103"/>
      <c r="H41" s="104"/>
      <c r="I41" s="105"/>
    </row>
    <row r="42" spans="1:9" s="106" customFormat="1">
      <c r="A42" s="398"/>
      <c r="B42" s="399"/>
      <c r="C42" s="400"/>
      <c r="D42" s="400"/>
      <c r="E42" s="400"/>
      <c r="F42" s="401"/>
      <c r="G42" s="103"/>
      <c r="H42" s="104"/>
      <c r="I42" s="105"/>
    </row>
    <row r="43" spans="1:9" s="106" customFormat="1" ht="17.25" customHeight="1">
      <c r="A43" s="398"/>
      <c r="B43" s="399"/>
      <c r="C43" s="400"/>
      <c r="D43" s="400"/>
      <c r="E43" s="400"/>
      <c r="F43" s="401"/>
      <c r="G43" s="103"/>
      <c r="H43" s="104"/>
      <c r="I43" s="105"/>
    </row>
    <row r="44" spans="1:9" s="106" customFormat="1">
      <c r="A44" s="398"/>
      <c r="B44" s="399"/>
      <c r="C44" s="400"/>
      <c r="D44" s="400"/>
      <c r="E44" s="400"/>
      <c r="F44" s="401"/>
      <c r="G44" s="103"/>
      <c r="H44" s="104"/>
      <c r="I44" s="105"/>
    </row>
    <row r="45" spans="1:9">
      <c r="A45" s="220"/>
      <c r="B45" s="425"/>
      <c r="C45" s="221"/>
      <c r="D45" s="216"/>
      <c r="E45" s="215"/>
      <c r="F45" s="215"/>
    </row>
    <row r="46" spans="1:9">
      <c r="A46" s="215"/>
      <c r="B46" s="217"/>
      <c r="C46" s="216"/>
      <c r="D46" s="216"/>
      <c r="E46" s="215"/>
      <c r="F46" s="215"/>
    </row>
    <row r="47" spans="1:9">
      <c r="A47" s="215"/>
      <c r="B47" s="217"/>
      <c r="C47" s="216"/>
      <c r="D47" s="216"/>
      <c r="E47" s="215"/>
      <c r="F47" s="215"/>
    </row>
    <row r="48" spans="1:9">
      <c r="A48" s="215"/>
      <c r="B48" s="217"/>
      <c r="C48" s="216"/>
      <c r="D48" s="216"/>
      <c r="E48" s="215"/>
      <c r="F48" s="215"/>
    </row>
    <row r="49" spans="1:3">
      <c r="A49" s="215"/>
      <c r="B49" s="217"/>
      <c r="C49" s="216"/>
    </row>
  </sheetData>
  <mergeCells count="7">
    <mergeCell ref="B3:F3"/>
    <mergeCell ref="B4:F4"/>
    <mergeCell ref="D40:F40"/>
    <mergeCell ref="D41:F41"/>
    <mergeCell ref="B21:E21"/>
    <mergeCell ref="B23:E23"/>
    <mergeCell ref="B24:F24"/>
  </mergeCells>
  <pageMargins left="0.78740157480314965" right="0" top="0.98425196850393704" bottom="0.98425196850393704" header="0.39370078740157483" footer="0.31496062992125984"/>
  <pageSetup paperSize="9" scale="93" orientation="portrait" horizontalDpi="4294967293" verticalDpi="4294967293" r:id="rId1"/>
  <headerFooter scaleWithDoc="0" alignWithMargins="0">
    <oddFooter>&amp;R</oddFooter>
  </headerFooter>
  <rowBreaks count="1" manualBreakCount="1">
    <brk id="42" max="5" man="1"/>
  </rowBreaks>
</worksheet>
</file>

<file path=xl/worksheets/sheet10.xml><?xml version="1.0" encoding="utf-8"?>
<worksheet xmlns="http://schemas.openxmlformats.org/spreadsheetml/2006/main" xmlns:r="http://schemas.openxmlformats.org/officeDocument/2006/relationships">
  <sheetPr>
    <tabColor rgb="FF7030A0"/>
  </sheetPr>
  <dimension ref="A2:K319"/>
  <sheetViews>
    <sheetView showZeros="0" view="pageBreakPreview" topLeftCell="A30" zoomScaleSheetLayoutView="100" workbookViewId="0">
      <pane ySplit="2" topLeftCell="A271" activePane="bottomLeft" state="frozen"/>
      <selection activeCell="A30" sqref="A30"/>
      <selection pane="bottomLeft" activeCell="D294" sqref="D294"/>
    </sheetView>
  </sheetViews>
  <sheetFormatPr defaultRowHeight="12.75"/>
  <cols>
    <col min="1" max="1" width="5.42578125" customWidth="1"/>
    <col min="2" max="2" width="36.7109375" customWidth="1"/>
    <col min="5" max="5" width="11.7109375" customWidth="1"/>
    <col min="6" max="6" width="13.7109375" customWidth="1"/>
    <col min="7" max="7" width="11.7109375" customWidth="1"/>
    <col min="8" max="8" width="13.7109375" customWidth="1"/>
    <col min="9" max="9" width="11.7109375" customWidth="1"/>
    <col min="10" max="10" width="13.7109375" customWidth="1"/>
  </cols>
  <sheetData>
    <row r="2" spans="1:10" s="441" customFormat="1" ht="15.75">
      <c r="A2" s="674"/>
      <c r="B2" s="1663"/>
      <c r="C2" s="1663"/>
      <c r="D2" s="1663"/>
      <c r="E2" s="1663"/>
      <c r="F2" s="1663"/>
    </row>
    <row r="3" spans="1:10" s="441" customFormat="1" ht="13.5" customHeight="1">
      <c r="A3" s="726"/>
      <c r="B3" s="1664"/>
      <c r="C3" s="1664"/>
      <c r="D3" s="1664"/>
      <c r="E3" s="1664"/>
      <c r="F3" s="1664"/>
    </row>
    <row r="4" spans="1:10" s="106" customFormat="1">
      <c r="A4" s="398"/>
      <c r="B4" s="399"/>
      <c r="C4" s="400"/>
      <c r="D4" s="400"/>
      <c r="E4" s="400"/>
      <c r="F4" s="401"/>
      <c r="G4" s="103"/>
      <c r="H4" s="103"/>
      <c r="I4" s="104"/>
      <c r="J4" s="105"/>
    </row>
    <row r="5" spans="1:10" s="106" customFormat="1">
      <c r="A5" s="398"/>
      <c r="B5" s="399"/>
      <c r="C5" s="400"/>
      <c r="D5" s="400"/>
      <c r="E5" s="400"/>
      <c r="F5" s="401"/>
      <c r="G5" s="103"/>
      <c r="H5" s="103"/>
      <c r="I5" s="104"/>
      <c r="J5" s="105"/>
    </row>
    <row r="6" spans="1:10" s="106" customFormat="1" ht="18" customHeight="1">
      <c r="A6" s="402"/>
      <c r="B6" s="1594"/>
      <c r="C6" s="1594"/>
      <c r="D6" s="1594"/>
      <c r="E6" s="1594"/>
      <c r="F6" s="380"/>
      <c r="G6" s="404"/>
      <c r="H6" s="404"/>
      <c r="I6" s="405"/>
      <c r="J6" s="406"/>
    </row>
    <row r="7" spans="1:10" s="106" customFormat="1" ht="18.75">
      <c r="A7" s="421"/>
      <c r="B7" s="1593"/>
      <c r="C7" s="1593"/>
      <c r="D7" s="1593"/>
      <c r="E7" s="1593"/>
      <c r="F7" s="421"/>
      <c r="G7" s="404"/>
      <c r="H7" s="404"/>
      <c r="I7" s="405"/>
      <c r="J7" s="406"/>
    </row>
    <row r="8" spans="1:10" s="106" customFormat="1" ht="18" customHeight="1">
      <c r="A8" s="402"/>
      <c r="B8" s="407"/>
      <c r="C8" s="408"/>
      <c r="D8" s="404"/>
      <c r="E8" s="404"/>
      <c r="F8" s="409"/>
      <c r="G8" s="404"/>
      <c r="H8" s="404"/>
      <c r="I8" s="405"/>
      <c r="J8" s="406"/>
    </row>
    <row r="9" spans="1:10" s="441" customFormat="1" ht="16.5">
      <c r="A9" s="694" t="s">
        <v>1320</v>
      </c>
      <c r="B9" s="692" t="s">
        <v>2541</v>
      </c>
      <c r="C9" s="679"/>
      <c r="D9" s="676"/>
      <c r="E9" s="676"/>
      <c r="F9" s="676"/>
    </row>
    <row r="10" spans="1:10" s="441" customFormat="1" ht="16.5">
      <c r="A10" s="928"/>
      <c r="B10" s="694" t="s">
        <v>2390</v>
      </c>
      <c r="C10" s="681"/>
      <c r="D10" s="676"/>
      <c r="E10" s="676"/>
      <c r="F10" s="676"/>
    </row>
    <row r="11" spans="1:10" s="441" customFormat="1" ht="15">
      <c r="A11" s="931"/>
      <c r="B11" s="726"/>
      <c r="C11" s="681"/>
      <c r="D11" s="676"/>
      <c r="E11" s="676"/>
      <c r="F11" s="676"/>
    </row>
    <row r="12" spans="1:10" s="441" customFormat="1" ht="15">
      <c r="A12" s="931"/>
      <c r="B12" s="726"/>
      <c r="C12" s="681"/>
      <c r="D12" s="676"/>
      <c r="E12" s="676"/>
      <c r="F12" s="676"/>
    </row>
    <row r="13" spans="1:10" s="441" customFormat="1" ht="12.75" customHeight="1">
      <c r="A13" s="931"/>
      <c r="B13" s="726"/>
      <c r="C13" s="681"/>
      <c r="D13" s="676"/>
      <c r="E13" s="676"/>
      <c r="F13" s="676"/>
    </row>
    <row r="14" spans="1:10" s="441" customFormat="1" ht="17.25" customHeight="1">
      <c r="A14" s="697" t="s">
        <v>1298</v>
      </c>
      <c r="B14" s="1591" t="s">
        <v>3086</v>
      </c>
      <c r="C14" s="1591"/>
      <c r="D14" s="1591"/>
      <c r="E14" s="1591"/>
      <c r="F14" s="1591"/>
    </row>
    <row r="15" spans="1:10" s="441" customFormat="1" ht="16.5">
      <c r="A15" s="928"/>
      <c r="B15" s="928" t="s">
        <v>2542</v>
      </c>
      <c r="C15" s="695"/>
      <c r="D15" s="696"/>
      <c r="E15" s="696"/>
      <c r="F15" s="696"/>
    </row>
    <row r="16" spans="1:10" s="441" customFormat="1" ht="18.75" customHeight="1">
      <c r="A16" s="928"/>
      <c r="B16" s="694" t="s">
        <v>2390</v>
      </c>
      <c r="C16" s="695"/>
      <c r="D16" s="696"/>
      <c r="E16" s="696"/>
      <c r="F16" s="696"/>
    </row>
    <row r="17" spans="1:10" s="593" customFormat="1">
      <c r="A17" s="613"/>
      <c r="B17" s="657"/>
      <c r="C17" s="658"/>
      <c r="D17" s="614"/>
      <c r="E17" s="671"/>
      <c r="F17" s="671"/>
    </row>
    <row r="18" spans="1:10" s="593" customFormat="1">
      <c r="A18" s="613"/>
      <c r="B18" s="657"/>
      <c r="C18" s="658"/>
      <c r="D18" s="614"/>
      <c r="E18" s="671"/>
      <c r="F18" s="671"/>
    </row>
    <row r="19" spans="1:10" s="593" customFormat="1">
      <c r="A19" s="613"/>
      <c r="B19" s="657"/>
      <c r="C19" s="658"/>
      <c r="D19" s="614"/>
      <c r="E19" s="671"/>
      <c r="F19" s="671"/>
    </row>
    <row r="20" spans="1:10" s="593" customFormat="1">
      <c r="A20" s="613"/>
      <c r="B20" s="657"/>
      <c r="C20" s="658"/>
      <c r="D20" s="614"/>
      <c r="E20" s="671"/>
      <c r="F20" s="671"/>
    </row>
    <row r="21" spans="1:10" s="593" customFormat="1">
      <c r="A21" s="613"/>
      <c r="B21" s="657"/>
      <c r="C21" s="658"/>
      <c r="D21" s="614"/>
      <c r="E21" s="671"/>
      <c r="F21" s="671"/>
    </row>
    <row r="22" spans="1:10" s="593" customFormat="1">
      <c r="A22" s="613"/>
      <c r="B22" s="657"/>
      <c r="C22" s="658"/>
      <c r="D22" s="614"/>
      <c r="E22" s="671"/>
      <c r="F22" s="671"/>
    </row>
    <row r="23" spans="1:10" s="593" customFormat="1">
      <c r="A23" s="613"/>
      <c r="B23" s="657"/>
      <c r="C23" s="658"/>
      <c r="D23" s="614"/>
      <c r="E23" s="671"/>
      <c r="F23" s="671"/>
    </row>
    <row r="24" spans="1:10" s="593" customFormat="1">
      <c r="A24" s="613"/>
      <c r="B24" s="657"/>
      <c r="C24" s="658"/>
      <c r="D24" s="614"/>
      <c r="E24" s="671"/>
      <c r="F24" s="671"/>
    </row>
    <row r="25" spans="1:10" s="106" customFormat="1" ht="18" customHeight="1">
      <c r="A25" s="402"/>
      <c r="B25" s="407"/>
      <c r="C25" s="408"/>
      <c r="D25" s="404"/>
      <c r="E25" s="404"/>
      <c r="F25" s="409"/>
      <c r="G25" s="404"/>
      <c r="H25" s="404"/>
      <c r="I25" s="405"/>
      <c r="J25" s="406"/>
    </row>
    <row r="26" spans="1:10" s="106" customFormat="1" ht="14.25" customHeight="1">
      <c r="A26" s="402"/>
      <c r="B26" s="403"/>
      <c r="C26" s="1595"/>
      <c r="D26" s="1595"/>
      <c r="E26" s="1595"/>
      <c r="F26" s="1595"/>
      <c r="G26" s="1595"/>
      <c r="H26" s="1595"/>
      <c r="I26" s="1595"/>
      <c r="J26" s="1595"/>
    </row>
    <row r="27" spans="1:10" s="106" customFormat="1" ht="14.25" customHeight="1">
      <c r="A27" s="402"/>
      <c r="B27" s="407"/>
      <c r="C27" s="410"/>
      <c r="D27" s="411"/>
      <c r="E27" s="411"/>
      <c r="F27" s="412"/>
      <c r="G27" s="411"/>
      <c r="H27" s="411"/>
      <c r="I27" s="413"/>
      <c r="J27" s="414"/>
    </row>
    <row r="28" spans="1:10" s="106" customFormat="1">
      <c r="A28" s="398"/>
      <c r="B28" s="399"/>
      <c r="C28" s="400"/>
      <c r="D28" s="400"/>
      <c r="E28" s="400"/>
      <c r="F28" s="401"/>
      <c r="G28" s="103"/>
      <c r="H28" s="103"/>
      <c r="I28" s="104"/>
      <c r="J28" s="105"/>
    </row>
    <row r="29" spans="1:10" s="106" customFormat="1" ht="25.5">
      <c r="A29" s="398"/>
      <c r="B29" s="1592" t="s">
        <v>3095</v>
      </c>
      <c r="C29" s="1592"/>
      <c r="D29" s="1592"/>
      <c r="E29" s="1592"/>
      <c r="F29" s="424"/>
      <c r="G29" s="103"/>
      <c r="H29" s="103"/>
      <c r="I29" s="104"/>
      <c r="J29" s="105"/>
    </row>
    <row r="30" spans="1:10">
      <c r="A30" s="1611" t="s">
        <v>3423</v>
      </c>
      <c r="B30" s="1611"/>
      <c r="C30" s="1611"/>
      <c r="D30" s="1611"/>
      <c r="E30" s="1611"/>
      <c r="F30" s="1612"/>
      <c r="G30" s="1659" t="s">
        <v>3417</v>
      </c>
      <c r="H30" s="1627"/>
      <c r="I30" s="1659" t="s">
        <v>3418</v>
      </c>
      <c r="J30" s="1627"/>
    </row>
    <row r="31" spans="1:10">
      <c r="A31" s="1108" t="s">
        <v>3419</v>
      </c>
      <c r="B31" s="1108" t="s">
        <v>2392</v>
      </c>
      <c r="C31" s="1108" t="s">
        <v>3420</v>
      </c>
      <c r="D31" s="1111" t="s">
        <v>245</v>
      </c>
      <c r="E31" s="1111" t="s">
        <v>3421</v>
      </c>
      <c r="F31" s="1112" t="s">
        <v>3422</v>
      </c>
      <c r="G31" s="1110" t="s">
        <v>245</v>
      </c>
      <c r="H31" s="1112" t="s">
        <v>247</v>
      </c>
      <c r="I31" s="1111" t="s">
        <v>245</v>
      </c>
      <c r="J31" s="1112" t="s">
        <v>247</v>
      </c>
    </row>
    <row r="32" spans="1:10" s="4" customFormat="1">
      <c r="A32" s="45" t="s">
        <v>1175</v>
      </c>
      <c r="B32" s="45" t="s">
        <v>598</v>
      </c>
      <c r="C32" s="68"/>
      <c r="D32" s="69"/>
      <c r="E32" s="70"/>
      <c r="F32" s="70"/>
    </row>
    <row r="33" spans="1:6" s="4" customFormat="1">
      <c r="A33" s="11"/>
      <c r="B33" s="11"/>
      <c r="C33" s="936"/>
      <c r="D33" s="82"/>
      <c r="E33" s="87"/>
      <c r="F33" s="87"/>
    </row>
    <row r="34" spans="1:6" s="4" customFormat="1" ht="114.75">
      <c r="A34" s="40"/>
      <c r="B34" s="387" t="s">
        <v>597</v>
      </c>
      <c r="C34" s="65"/>
      <c r="D34" s="65"/>
      <c r="E34" s="65"/>
      <c r="F34" s="87"/>
    </row>
    <row r="35" spans="1:6" s="4" customFormat="1" ht="159" customHeight="1">
      <c r="A35" s="40"/>
      <c r="B35" s="387" t="s">
        <v>596</v>
      </c>
      <c r="C35" s="387"/>
      <c r="D35" s="387"/>
      <c r="E35" s="387"/>
      <c r="F35" s="87"/>
    </row>
    <row r="36" spans="1:6" s="4" customFormat="1">
      <c r="A36" s="40"/>
      <c r="B36" s="387"/>
      <c r="C36" s="65"/>
      <c r="D36" s="65"/>
      <c r="E36" s="65"/>
      <c r="F36" s="87"/>
    </row>
    <row r="37" spans="1:6" s="4" customFormat="1">
      <c r="A37" s="40"/>
      <c r="B37" s="388" t="s">
        <v>1137</v>
      </c>
      <c r="C37" s="65"/>
      <c r="D37" s="65"/>
      <c r="E37" s="65"/>
      <c r="F37" s="87"/>
    </row>
    <row r="38" spans="1:6" s="4" customFormat="1" ht="38.25">
      <c r="A38" s="40"/>
      <c r="B38" s="387" t="s">
        <v>1138</v>
      </c>
      <c r="C38" s="387"/>
      <c r="D38" s="387"/>
      <c r="E38" s="387"/>
      <c r="F38" s="87"/>
    </row>
    <row r="39" spans="1:6" s="4" customFormat="1" ht="76.5">
      <c r="A39" s="40"/>
      <c r="B39" s="387" t="s">
        <v>1139</v>
      </c>
      <c r="C39" s="387"/>
      <c r="D39" s="387"/>
      <c r="E39" s="387"/>
      <c r="F39" s="87"/>
    </row>
    <row r="40" spans="1:6" s="4" customFormat="1" ht="25.5">
      <c r="A40" s="40"/>
      <c r="B40" s="387" t="s">
        <v>1140</v>
      </c>
      <c r="C40" s="387"/>
      <c r="D40" s="387"/>
      <c r="E40" s="387"/>
      <c r="F40" s="87"/>
    </row>
    <row r="41" spans="1:6" s="4" customFormat="1" ht="63.75">
      <c r="A41" s="40"/>
      <c r="B41" s="387" t="s">
        <v>1141</v>
      </c>
      <c r="C41" s="387"/>
      <c r="D41" s="387"/>
      <c r="E41" s="387"/>
      <c r="F41" s="87"/>
    </row>
    <row r="42" spans="1:6" s="4" customFormat="1" ht="51">
      <c r="A42" s="40"/>
      <c r="B42" s="387" t="s">
        <v>1142</v>
      </c>
      <c r="C42" s="387"/>
      <c r="D42" s="387"/>
      <c r="E42" s="387"/>
      <c r="F42" s="87"/>
    </row>
    <row r="43" spans="1:6" s="4" customFormat="1" ht="38.25">
      <c r="A43" s="40"/>
      <c r="B43" s="387" t="s">
        <v>1143</v>
      </c>
      <c r="C43" s="387"/>
      <c r="D43" s="387"/>
      <c r="E43" s="387"/>
      <c r="F43" s="87"/>
    </row>
    <row r="44" spans="1:6" s="4" customFormat="1" ht="25.5">
      <c r="A44" s="40"/>
      <c r="B44" s="387" t="s">
        <v>1144</v>
      </c>
      <c r="C44" s="387"/>
      <c r="D44" s="387"/>
      <c r="E44" s="387"/>
      <c r="F44" s="87"/>
    </row>
    <row r="45" spans="1:6" s="4" customFormat="1" ht="280.5">
      <c r="A45" s="40"/>
      <c r="B45" s="387" t="s">
        <v>1145</v>
      </c>
      <c r="C45" s="387"/>
      <c r="D45" s="387"/>
      <c r="E45" s="387"/>
      <c r="F45" s="87"/>
    </row>
    <row r="46" spans="1:6" s="4" customFormat="1" ht="25.5">
      <c r="A46" s="40"/>
      <c r="B46" s="387" t="s">
        <v>1146</v>
      </c>
      <c r="C46" s="387"/>
      <c r="D46" s="387"/>
      <c r="E46" s="387"/>
      <c r="F46" s="87"/>
    </row>
    <row r="47" spans="1:6" s="4" customFormat="1" ht="38.25">
      <c r="A47" s="40"/>
      <c r="B47" s="387" t="s">
        <v>1147</v>
      </c>
      <c r="C47" s="387"/>
      <c r="D47" s="387"/>
      <c r="E47" s="387"/>
      <c r="F47" s="87"/>
    </row>
    <row r="48" spans="1:6" s="4" customFormat="1" ht="25.5">
      <c r="A48" s="40"/>
      <c r="B48" s="387" t="s">
        <v>1148</v>
      </c>
      <c r="C48" s="387"/>
      <c r="D48" s="387"/>
      <c r="E48" s="387"/>
      <c r="F48" s="87"/>
    </row>
    <row r="49" spans="1:6" s="4" customFormat="1" ht="38.25">
      <c r="A49" s="40"/>
      <c r="B49" s="387" t="s">
        <v>1149</v>
      </c>
      <c r="C49" s="387"/>
      <c r="D49" s="387"/>
      <c r="E49" s="387"/>
      <c r="F49" s="87"/>
    </row>
    <row r="50" spans="1:6" s="4" customFormat="1" ht="51">
      <c r="A50" s="40"/>
      <c r="B50" s="387" t="s">
        <v>1150</v>
      </c>
      <c r="C50" s="387"/>
      <c r="D50" s="387"/>
      <c r="E50" s="387"/>
      <c r="F50" s="87"/>
    </row>
    <row r="51" spans="1:6" s="4" customFormat="1" ht="51">
      <c r="A51" s="40"/>
      <c r="B51" s="387" t="s">
        <v>1151</v>
      </c>
      <c r="C51" s="387"/>
      <c r="D51" s="387"/>
      <c r="E51" s="387"/>
      <c r="F51" s="87"/>
    </row>
    <row r="52" spans="1:6" s="4" customFormat="1" ht="25.5">
      <c r="A52" s="40"/>
      <c r="B52" s="387" t="s">
        <v>1152</v>
      </c>
      <c r="C52" s="387"/>
      <c r="D52" s="387"/>
      <c r="E52" s="387"/>
      <c r="F52" s="87"/>
    </row>
    <row r="53" spans="1:6" s="4" customFormat="1" ht="25.5">
      <c r="A53" s="40"/>
      <c r="B53" s="387" t="s">
        <v>1153</v>
      </c>
      <c r="C53" s="387"/>
      <c r="D53" s="387"/>
      <c r="E53" s="387"/>
      <c r="F53" s="87"/>
    </row>
    <row r="54" spans="1:6" s="4" customFormat="1" ht="38.25">
      <c r="A54" s="40"/>
      <c r="B54" s="387" t="s">
        <v>1154</v>
      </c>
      <c r="C54" s="387"/>
      <c r="D54" s="387"/>
      <c r="E54" s="387"/>
      <c r="F54" s="87"/>
    </row>
    <row r="55" spans="1:6" s="4" customFormat="1" ht="51">
      <c r="A55" s="40"/>
      <c r="B55" s="387" t="s">
        <v>1155</v>
      </c>
      <c r="C55" s="387"/>
      <c r="D55" s="387"/>
      <c r="E55" s="387"/>
      <c r="F55" s="87"/>
    </row>
    <row r="56" spans="1:6" s="4" customFormat="1" ht="51">
      <c r="A56" s="40"/>
      <c r="B56" s="387" t="s">
        <v>1156</v>
      </c>
      <c r="C56" s="387"/>
      <c r="D56" s="387"/>
      <c r="E56" s="387"/>
      <c r="F56" s="87"/>
    </row>
    <row r="57" spans="1:6" s="4" customFormat="1" ht="63.75">
      <c r="A57" s="40"/>
      <c r="B57" s="387" t="s">
        <v>1157</v>
      </c>
      <c r="C57" s="387"/>
      <c r="D57" s="387"/>
      <c r="E57" s="387"/>
      <c r="F57" s="87"/>
    </row>
    <row r="58" spans="1:6" s="4" customFormat="1" ht="38.25">
      <c r="A58" s="40"/>
      <c r="B58" s="387" t="s">
        <v>1158</v>
      </c>
      <c r="C58" s="387"/>
      <c r="D58" s="387"/>
      <c r="E58" s="387"/>
      <c r="F58" s="87"/>
    </row>
    <row r="59" spans="1:6" s="4" customFormat="1" ht="38.25">
      <c r="A59" s="40"/>
      <c r="B59" s="387" t="s">
        <v>1159</v>
      </c>
      <c r="C59" s="387"/>
      <c r="D59" s="387"/>
      <c r="E59" s="387"/>
      <c r="F59" s="87"/>
    </row>
    <row r="60" spans="1:6" s="4" customFormat="1" ht="51">
      <c r="A60" s="40"/>
      <c r="B60" s="387" t="s">
        <v>1160</v>
      </c>
      <c r="C60" s="387"/>
      <c r="D60" s="387"/>
      <c r="E60" s="387"/>
      <c r="F60" s="87"/>
    </row>
    <row r="61" spans="1:6" s="4" customFormat="1" ht="76.5">
      <c r="A61" s="40"/>
      <c r="B61" s="387" t="s">
        <v>1161</v>
      </c>
      <c r="C61" s="387"/>
      <c r="D61" s="387"/>
      <c r="E61" s="387"/>
      <c r="F61" s="87"/>
    </row>
    <row r="62" spans="1:6" s="4" customFormat="1" ht="38.25">
      <c r="A62" s="40"/>
      <c r="B62" s="387" t="s">
        <v>1162</v>
      </c>
      <c r="C62" s="387"/>
      <c r="D62" s="387"/>
      <c r="E62" s="387"/>
      <c r="F62" s="87"/>
    </row>
    <row r="63" spans="1:6" s="4" customFormat="1" ht="25.5">
      <c r="A63" s="40"/>
      <c r="B63" s="387" t="s">
        <v>1163</v>
      </c>
      <c r="C63" s="387"/>
      <c r="D63" s="387"/>
      <c r="E63" s="387"/>
      <c r="F63" s="87"/>
    </row>
    <row r="64" spans="1:6" s="4" customFormat="1" ht="51">
      <c r="A64" s="40"/>
      <c r="B64" s="387" t="s">
        <v>1164</v>
      </c>
      <c r="C64" s="387"/>
      <c r="D64" s="387"/>
      <c r="E64" s="387"/>
      <c r="F64" s="87"/>
    </row>
    <row r="65" spans="1:11" s="4" customFormat="1" ht="63.75">
      <c r="A65" s="40"/>
      <c r="B65" s="387" t="s">
        <v>1165</v>
      </c>
      <c r="C65" s="387"/>
      <c r="D65" s="387"/>
      <c r="E65" s="387"/>
      <c r="F65" s="87"/>
    </row>
    <row r="66" spans="1:11" s="4" customFormat="1" ht="25.5">
      <c r="A66" s="40"/>
      <c r="B66" s="387" t="s">
        <v>1166</v>
      </c>
      <c r="C66" s="387"/>
      <c r="D66" s="387"/>
      <c r="E66" s="387"/>
      <c r="F66" s="87"/>
    </row>
    <row r="67" spans="1:11" s="4" customFormat="1" ht="25.5">
      <c r="A67" s="40"/>
      <c r="B67" s="387" t="s">
        <v>1167</v>
      </c>
      <c r="C67" s="387"/>
      <c r="D67" s="387"/>
      <c r="E67" s="387"/>
      <c r="F67" s="87"/>
    </row>
    <row r="68" spans="1:11" s="4" customFormat="1" ht="25.5">
      <c r="A68" s="40"/>
      <c r="B68" s="387" t="s">
        <v>1168</v>
      </c>
      <c r="C68" s="387"/>
      <c r="D68" s="387"/>
      <c r="E68" s="387"/>
      <c r="F68" s="87"/>
    </row>
    <row r="69" spans="1:11" s="4" customFormat="1" ht="63.75">
      <c r="A69" s="40"/>
      <c r="B69" s="387" t="s">
        <v>1169</v>
      </c>
      <c r="C69" s="387"/>
      <c r="D69" s="387"/>
      <c r="E69" s="387"/>
      <c r="F69" s="87"/>
    </row>
    <row r="70" spans="1:11" s="4" customFormat="1" ht="15">
      <c r="A70" s="40"/>
      <c r="B70" s="387"/>
      <c r="C70" s="65"/>
      <c r="D70" s="65"/>
      <c r="E70" s="65"/>
      <c r="F70" s="87"/>
      <c r="G70" s="992"/>
      <c r="H70" s="1000"/>
      <c r="I70" s="893"/>
      <c r="J70" s="1000"/>
    </row>
    <row r="71" spans="1:11" s="4" customFormat="1">
      <c r="A71" s="389"/>
      <c r="B71" s="390" t="s">
        <v>1170</v>
      </c>
      <c r="C71" s="68" t="s">
        <v>248</v>
      </c>
      <c r="D71" s="69" t="s">
        <v>245</v>
      </c>
      <c r="E71" s="70" t="s">
        <v>246</v>
      </c>
      <c r="F71" s="70" t="s">
        <v>247</v>
      </c>
      <c r="G71" s="937" t="s">
        <v>245</v>
      </c>
      <c r="H71" s="993" t="s">
        <v>247</v>
      </c>
      <c r="I71" s="937" t="s">
        <v>245</v>
      </c>
      <c r="J71" s="1221" t="s">
        <v>247</v>
      </c>
    </row>
    <row r="72" spans="1:11" s="4" customFormat="1">
      <c r="A72" s="40"/>
      <c r="B72" s="387"/>
      <c r="C72" s="65"/>
      <c r="D72" s="65"/>
      <c r="E72" s="65"/>
      <c r="F72" s="87"/>
      <c r="G72" s="890"/>
      <c r="H72" s="994"/>
      <c r="I72" s="891"/>
      <c r="J72" s="1001"/>
    </row>
    <row r="73" spans="1:11" s="81" customFormat="1">
      <c r="A73" s="7"/>
      <c r="B73" s="361" t="s">
        <v>1272</v>
      </c>
      <c r="C73" s="12"/>
      <c r="D73" s="13"/>
      <c r="E73" s="13"/>
      <c r="F73" s="28"/>
      <c r="G73" s="1002"/>
      <c r="H73" s="1003"/>
      <c r="I73" s="1015"/>
      <c r="J73" s="1016"/>
    </row>
    <row r="74" spans="1:11" s="81" customFormat="1">
      <c r="A74" s="7"/>
      <c r="B74" s="56"/>
      <c r="C74" s="12"/>
      <c r="D74" s="13"/>
      <c r="E74" s="13"/>
      <c r="F74" s="28"/>
      <c r="G74" s="1002"/>
      <c r="H74" s="1003"/>
      <c r="I74" s="1015"/>
      <c r="J74" s="1016"/>
    </row>
    <row r="75" spans="1:11" s="81" customFormat="1">
      <c r="A75" s="7" t="s">
        <v>0</v>
      </c>
      <c r="B75" s="386" t="s">
        <v>1171</v>
      </c>
      <c r="C75" s="12"/>
      <c r="D75" s="13"/>
      <c r="E75" s="13"/>
      <c r="F75" s="28"/>
      <c r="G75" s="1002"/>
      <c r="H75" s="1003"/>
      <c r="I75" s="1015"/>
      <c r="J75" s="1016"/>
    </row>
    <row r="76" spans="1:11" s="81" customFormat="1" ht="198" customHeight="1">
      <c r="A76" s="7"/>
      <c r="B76" s="39" t="s">
        <v>1172</v>
      </c>
      <c r="C76" s="12" t="s">
        <v>230</v>
      </c>
      <c r="D76" s="13">
        <v>20</v>
      </c>
      <c r="E76" s="13"/>
      <c r="F76" s="28">
        <f>D76*E76</f>
        <v>0</v>
      </c>
      <c r="G76" s="995">
        <v>20</v>
      </c>
      <c r="H76" s="28">
        <f>E76*G76</f>
        <v>0</v>
      </c>
      <c r="I76" s="1015"/>
      <c r="J76" s="28">
        <f>E76*I76</f>
        <v>0</v>
      </c>
      <c r="K76" s="1223">
        <f>D76-G76-I76</f>
        <v>0</v>
      </c>
    </row>
    <row r="77" spans="1:11" s="81" customFormat="1">
      <c r="A77" s="7"/>
      <c r="B77" s="39"/>
      <c r="C77" s="12"/>
      <c r="D77" s="13"/>
      <c r="E77" s="13"/>
      <c r="F77" s="28"/>
      <c r="G77" s="1002"/>
      <c r="H77" s="28">
        <f t="shared" ref="H77:H140" si="0">E77*G77</f>
        <v>0</v>
      </c>
      <c r="I77" s="1015"/>
      <c r="J77" s="28">
        <f t="shared" ref="J77:J140" si="1">E77*I77</f>
        <v>0</v>
      </c>
      <c r="K77" s="1223">
        <f t="shared" ref="K77:K140" si="2">D77-G77-I77</f>
        <v>0</v>
      </c>
    </row>
    <row r="78" spans="1:11" s="81" customFormat="1" ht="25.5">
      <c r="A78" s="7" t="s">
        <v>2</v>
      </c>
      <c r="B78" s="386" t="s">
        <v>1173</v>
      </c>
      <c r="C78" s="12"/>
      <c r="D78" s="13"/>
      <c r="E78" s="13"/>
      <c r="F78" s="28"/>
      <c r="G78" s="1002"/>
      <c r="H78" s="28">
        <f t="shared" si="0"/>
        <v>0</v>
      </c>
      <c r="I78" s="1015"/>
      <c r="J78" s="28">
        <f t="shared" si="1"/>
        <v>0</v>
      </c>
      <c r="K78" s="1223">
        <f t="shared" si="2"/>
        <v>0</v>
      </c>
    </row>
    <row r="79" spans="1:11" s="81" customFormat="1" ht="191.25">
      <c r="A79" s="7"/>
      <c r="B79" s="39" t="s">
        <v>1191</v>
      </c>
      <c r="C79" s="12"/>
      <c r="D79" s="13"/>
      <c r="E79" s="13"/>
      <c r="F79" s="28"/>
      <c r="G79" s="1002"/>
      <c r="H79" s="28">
        <f t="shared" si="0"/>
        <v>0</v>
      </c>
      <c r="I79" s="1015"/>
      <c r="J79" s="28">
        <f t="shared" si="1"/>
        <v>0</v>
      </c>
      <c r="K79" s="1223">
        <f t="shared" si="2"/>
        <v>0</v>
      </c>
    </row>
    <row r="80" spans="1:11" s="81" customFormat="1">
      <c r="A80" s="7"/>
      <c r="B80" s="39" t="s">
        <v>1174</v>
      </c>
      <c r="C80" s="12" t="s">
        <v>6</v>
      </c>
      <c r="D80" s="13">
        <v>140</v>
      </c>
      <c r="E80" s="13"/>
      <c r="F80" s="28">
        <f>D80*E80</f>
        <v>0</v>
      </c>
      <c r="G80" s="995">
        <v>140</v>
      </c>
      <c r="H80" s="28">
        <f t="shared" si="0"/>
        <v>0</v>
      </c>
      <c r="I80" s="1015"/>
      <c r="J80" s="28">
        <f t="shared" si="1"/>
        <v>0</v>
      </c>
      <c r="K80" s="1223">
        <f t="shared" si="2"/>
        <v>0</v>
      </c>
    </row>
    <row r="81" spans="1:11" s="81" customFormat="1">
      <c r="A81" s="7"/>
      <c r="B81" s="39"/>
      <c r="C81" s="12"/>
      <c r="D81" s="13"/>
      <c r="E81" s="13"/>
      <c r="F81" s="28"/>
      <c r="G81" s="1002"/>
      <c r="H81" s="28">
        <f t="shared" si="0"/>
        <v>0</v>
      </c>
      <c r="I81" s="1015"/>
      <c r="J81" s="28">
        <f t="shared" si="1"/>
        <v>0</v>
      </c>
      <c r="K81" s="1223">
        <f t="shared" si="2"/>
        <v>0</v>
      </c>
    </row>
    <row r="82" spans="1:11" s="81" customFormat="1" ht="38.25">
      <c r="A82" s="7" t="s">
        <v>3</v>
      </c>
      <c r="B82" s="39" t="s">
        <v>1296</v>
      </c>
      <c r="C82" s="12" t="s">
        <v>6</v>
      </c>
      <c r="D82" s="13">
        <v>140</v>
      </c>
      <c r="E82" s="13"/>
      <c r="F82" s="28">
        <f>D82*E82</f>
        <v>0</v>
      </c>
      <c r="G82" s="995">
        <v>140</v>
      </c>
      <c r="H82" s="28">
        <f t="shared" si="0"/>
        <v>0</v>
      </c>
      <c r="I82" s="1015"/>
      <c r="J82" s="28">
        <f t="shared" si="1"/>
        <v>0</v>
      </c>
      <c r="K82" s="1223">
        <f t="shared" si="2"/>
        <v>0</v>
      </c>
    </row>
    <row r="83" spans="1:11" s="81" customFormat="1">
      <c r="A83" s="7"/>
      <c r="B83" s="39"/>
      <c r="C83" s="12"/>
      <c r="D83" s="13"/>
      <c r="E83" s="13"/>
      <c r="F83" s="28"/>
      <c r="G83" s="995"/>
      <c r="H83" s="28">
        <f t="shared" si="0"/>
        <v>0</v>
      </c>
      <c r="I83" s="1015"/>
      <c r="J83" s="28">
        <f t="shared" si="1"/>
        <v>0</v>
      </c>
      <c r="K83" s="1223">
        <f t="shared" si="2"/>
        <v>0</v>
      </c>
    </row>
    <row r="84" spans="1:11" s="81" customFormat="1" ht="38.25">
      <c r="A84" s="7" t="s">
        <v>4</v>
      </c>
      <c r="B84" s="39" t="s">
        <v>1297</v>
      </c>
      <c r="C84" s="12" t="s">
        <v>6</v>
      </c>
      <c r="D84" s="13">
        <v>140</v>
      </c>
      <c r="E84" s="13"/>
      <c r="F84" s="28">
        <f>D84*E84</f>
        <v>0</v>
      </c>
      <c r="G84" s="995">
        <v>140</v>
      </c>
      <c r="H84" s="28">
        <f t="shared" si="0"/>
        <v>0</v>
      </c>
      <c r="I84" s="1015"/>
      <c r="J84" s="28">
        <f t="shared" si="1"/>
        <v>0</v>
      </c>
      <c r="K84" s="1223">
        <f t="shared" si="2"/>
        <v>0</v>
      </c>
    </row>
    <row r="85" spans="1:11" s="81" customFormat="1">
      <c r="A85" s="7"/>
      <c r="B85" s="39"/>
      <c r="C85" s="12"/>
      <c r="D85" s="13"/>
      <c r="E85" s="13"/>
      <c r="F85" s="28"/>
      <c r="G85" s="1002"/>
      <c r="H85" s="28">
        <f t="shared" si="0"/>
        <v>0</v>
      </c>
      <c r="I85" s="1015"/>
      <c r="J85" s="28">
        <f t="shared" si="1"/>
        <v>0</v>
      </c>
      <c r="K85" s="1223">
        <f t="shared" si="2"/>
        <v>0</v>
      </c>
    </row>
    <row r="86" spans="1:11" s="81" customFormat="1" ht="25.5">
      <c r="A86" s="7" t="s">
        <v>5</v>
      </c>
      <c r="B86" s="386" t="s">
        <v>1245</v>
      </c>
      <c r="C86" s="12"/>
      <c r="D86" s="13"/>
      <c r="E86" s="13"/>
      <c r="F86" s="28"/>
      <c r="G86" s="1002"/>
      <c r="H86" s="28">
        <f t="shared" si="0"/>
        <v>0</v>
      </c>
      <c r="I86" s="1015"/>
      <c r="J86" s="28">
        <f t="shared" si="1"/>
        <v>0</v>
      </c>
      <c r="K86" s="1223">
        <f t="shared" si="2"/>
        <v>0</v>
      </c>
    </row>
    <row r="87" spans="1:11" s="81" customFormat="1" ht="38.25">
      <c r="A87" s="7"/>
      <c r="B87" s="39" t="s">
        <v>1246</v>
      </c>
      <c r="C87" s="12"/>
      <c r="D87" s="13"/>
      <c r="E87" s="13"/>
      <c r="F87" s="28"/>
      <c r="G87" s="1002"/>
      <c r="H87" s="28">
        <f t="shared" si="0"/>
        <v>0</v>
      </c>
      <c r="I87" s="1015"/>
      <c r="J87" s="28">
        <f t="shared" si="1"/>
        <v>0</v>
      </c>
      <c r="K87" s="1223">
        <f t="shared" si="2"/>
        <v>0</v>
      </c>
    </row>
    <row r="88" spans="1:11" s="81" customFormat="1" ht="51">
      <c r="A88" s="7"/>
      <c r="B88" s="39" t="s">
        <v>1247</v>
      </c>
      <c r="C88" s="12"/>
      <c r="D88" s="13"/>
      <c r="E88" s="13"/>
      <c r="F88" s="28"/>
      <c r="G88" s="1002"/>
      <c r="H88" s="28">
        <f t="shared" si="0"/>
        <v>0</v>
      </c>
      <c r="I88" s="1015"/>
      <c r="J88" s="28">
        <f t="shared" si="1"/>
        <v>0</v>
      </c>
      <c r="K88" s="1223">
        <f t="shared" si="2"/>
        <v>0</v>
      </c>
    </row>
    <row r="89" spans="1:11" s="81" customFormat="1" ht="38.25">
      <c r="A89" s="7"/>
      <c r="B89" s="39" t="s">
        <v>1221</v>
      </c>
      <c r="C89" s="12"/>
      <c r="D89" s="13"/>
      <c r="E89" s="13"/>
      <c r="F89" s="28"/>
      <c r="G89" s="1002"/>
      <c r="H89" s="28">
        <f t="shared" si="0"/>
        <v>0</v>
      </c>
      <c r="I89" s="1015"/>
      <c r="J89" s="28">
        <f t="shared" si="1"/>
        <v>0</v>
      </c>
      <c r="K89" s="1223">
        <f t="shared" si="2"/>
        <v>0</v>
      </c>
    </row>
    <row r="90" spans="1:11" s="81" customFormat="1">
      <c r="A90" s="7"/>
      <c r="B90" s="39" t="s">
        <v>1248</v>
      </c>
      <c r="C90" s="12"/>
      <c r="D90" s="13"/>
      <c r="E90" s="13"/>
      <c r="F90" s="28"/>
      <c r="G90" s="1002"/>
      <c r="H90" s="28">
        <f t="shared" si="0"/>
        <v>0</v>
      </c>
      <c r="I90" s="1015"/>
      <c r="J90" s="28">
        <f t="shared" si="1"/>
        <v>0</v>
      </c>
      <c r="K90" s="1223">
        <f t="shared" si="2"/>
        <v>0</v>
      </c>
    </row>
    <row r="91" spans="1:11" s="81" customFormat="1">
      <c r="A91" s="7"/>
      <c r="B91" s="39" t="s">
        <v>1249</v>
      </c>
      <c r="C91" s="12" t="s">
        <v>6</v>
      </c>
      <c r="D91" s="13">
        <v>140</v>
      </c>
      <c r="E91" s="13"/>
      <c r="F91" s="28">
        <f>D91*E91</f>
        <v>0</v>
      </c>
      <c r="G91" s="990">
        <v>140</v>
      </c>
      <c r="H91" s="28">
        <f t="shared" si="0"/>
        <v>0</v>
      </c>
      <c r="I91" s="1015"/>
      <c r="J91" s="28">
        <f t="shared" si="1"/>
        <v>0</v>
      </c>
      <c r="K91" s="1223">
        <f t="shared" si="2"/>
        <v>0</v>
      </c>
    </row>
    <row r="92" spans="1:11" s="81" customFormat="1">
      <c r="A92" s="7"/>
      <c r="B92" s="39"/>
      <c r="C92" s="12"/>
      <c r="D92" s="13"/>
      <c r="E92" s="13"/>
      <c r="F92" s="28"/>
      <c r="G92" s="1002"/>
      <c r="H92" s="28">
        <f t="shared" si="0"/>
        <v>0</v>
      </c>
      <c r="I92" s="1015"/>
      <c r="J92" s="28">
        <f t="shared" si="1"/>
        <v>0</v>
      </c>
      <c r="K92" s="1223">
        <f t="shared" si="2"/>
        <v>0</v>
      </c>
    </row>
    <row r="93" spans="1:11" s="81" customFormat="1">
      <c r="A93" s="7"/>
      <c r="B93" s="39"/>
      <c r="C93" s="12"/>
      <c r="D93" s="13"/>
      <c r="E93" s="13"/>
      <c r="F93" s="28"/>
      <c r="G93" s="1002"/>
      <c r="H93" s="28">
        <f t="shared" si="0"/>
        <v>0</v>
      </c>
      <c r="I93" s="1015"/>
      <c r="J93" s="28">
        <f t="shared" si="1"/>
        <v>0</v>
      </c>
      <c r="K93" s="1223">
        <f t="shared" si="2"/>
        <v>0</v>
      </c>
    </row>
    <row r="94" spans="1:11" s="81" customFormat="1">
      <c r="A94" s="7"/>
      <c r="B94" s="361" t="s">
        <v>1273</v>
      </c>
      <c r="C94" s="12"/>
      <c r="D94" s="13"/>
      <c r="E94" s="13"/>
      <c r="F94" s="28"/>
      <c r="G94" s="1002"/>
      <c r="H94" s="28">
        <f t="shared" si="0"/>
        <v>0</v>
      </c>
      <c r="I94" s="1015"/>
      <c r="J94" s="28">
        <f t="shared" si="1"/>
        <v>0</v>
      </c>
      <c r="K94" s="1223">
        <f t="shared" si="2"/>
        <v>0</v>
      </c>
    </row>
    <row r="95" spans="1:11" s="81" customFormat="1">
      <c r="A95" s="7"/>
      <c r="B95" s="361"/>
      <c r="C95" s="12"/>
      <c r="D95" s="13"/>
      <c r="E95" s="13"/>
      <c r="F95" s="28"/>
      <c r="G95" s="1002"/>
      <c r="H95" s="28">
        <f t="shared" si="0"/>
        <v>0</v>
      </c>
      <c r="I95" s="1015"/>
      <c r="J95" s="28">
        <f t="shared" si="1"/>
        <v>0</v>
      </c>
      <c r="K95" s="1223">
        <f t="shared" si="2"/>
        <v>0</v>
      </c>
    </row>
    <row r="96" spans="1:11" s="81" customFormat="1" ht="25.5">
      <c r="A96" s="7" t="s">
        <v>8</v>
      </c>
      <c r="B96" s="39" t="s">
        <v>1274</v>
      </c>
      <c r="C96" s="12"/>
      <c r="D96" s="13"/>
      <c r="E96" s="13"/>
      <c r="F96" s="28"/>
      <c r="G96" s="1002"/>
      <c r="H96" s="28">
        <f t="shared" si="0"/>
        <v>0</v>
      </c>
      <c r="I96" s="1015"/>
      <c r="J96" s="28">
        <f t="shared" si="1"/>
        <v>0</v>
      </c>
      <c r="K96" s="1223">
        <f t="shared" si="2"/>
        <v>0</v>
      </c>
    </row>
    <row r="97" spans="1:11" s="81" customFormat="1" ht="89.25">
      <c r="A97" s="7"/>
      <c r="B97" s="39" t="s">
        <v>1193</v>
      </c>
      <c r="C97" s="12" t="s">
        <v>7</v>
      </c>
      <c r="D97" s="13">
        <v>45</v>
      </c>
      <c r="E97" s="13"/>
      <c r="F97" s="28">
        <f>D97*E97</f>
        <v>0</v>
      </c>
      <c r="G97" s="995">
        <v>45</v>
      </c>
      <c r="H97" s="28">
        <f t="shared" si="0"/>
        <v>0</v>
      </c>
      <c r="I97" s="1015"/>
      <c r="J97" s="28">
        <f t="shared" si="1"/>
        <v>0</v>
      </c>
      <c r="K97" s="1223">
        <f t="shared" si="2"/>
        <v>0</v>
      </c>
    </row>
    <row r="98" spans="1:11" s="81" customFormat="1">
      <c r="A98" s="7"/>
      <c r="B98" s="391"/>
      <c r="C98" s="12"/>
      <c r="D98" s="31"/>
      <c r="E98" s="13"/>
      <c r="F98" s="28"/>
      <c r="G98" s="1049"/>
      <c r="H98" s="28">
        <f t="shared" si="0"/>
        <v>0</v>
      </c>
      <c r="I98" s="1015"/>
      <c r="J98" s="28">
        <f t="shared" si="1"/>
        <v>0</v>
      </c>
      <c r="K98" s="1223">
        <f t="shared" si="2"/>
        <v>0</v>
      </c>
    </row>
    <row r="99" spans="1:11" s="81" customFormat="1" ht="25.5">
      <c r="A99" s="7" t="s">
        <v>9</v>
      </c>
      <c r="B99" s="176" t="s">
        <v>1194</v>
      </c>
      <c r="C99" s="12"/>
      <c r="D99" s="31"/>
      <c r="E99" s="13"/>
      <c r="F99" s="28"/>
      <c r="G99" s="1049"/>
      <c r="H99" s="28">
        <f t="shared" si="0"/>
        <v>0</v>
      </c>
      <c r="I99" s="1015"/>
      <c r="J99" s="28">
        <f t="shared" si="1"/>
        <v>0</v>
      </c>
      <c r="K99" s="1223">
        <f t="shared" si="2"/>
        <v>0</v>
      </c>
    </row>
    <row r="100" spans="1:11" s="81" customFormat="1" ht="76.5">
      <c r="A100" s="7"/>
      <c r="B100" s="39" t="s">
        <v>1195</v>
      </c>
      <c r="C100" s="12"/>
      <c r="D100" s="31"/>
      <c r="E100" s="13"/>
      <c r="F100" s="28"/>
      <c r="G100" s="1049"/>
      <c r="H100" s="28">
        <f t="shared" si="0"/>
        <v>0</v>
      </c>
      <c r="I100" s="1015"/>
      <c r="J100" s="28">
        <f t="shared" si="1"/>
        <v>0</v>
      </c>
      <c r="K100" s="1223">
        <f t="shared" si="2"/>
        <v>0</v>
      </c>
    </row>
    <row r="101" spans="1:11" s="81" customFormat="1" ht="78.75">
      <c r="A101" s="7"/>
      <c r="B101" s="39" t="s">
        <v>1275</v>
      </c>
      <c r="C101" s="12"/>
      <c r="D101" s="31"/>
      <c r="E101" s="13"/>
      <c r="F101" s="28"/>
      <c r="G101" s="1049"/>
      <c r="H101" s="28">
        <f t="shared" si="0"/>
        <v>0</v>
      </c>
      <c r="I101" s="1015"/>
      <c r="J101" s="28">
        <f t="shared" si="1"/>
        <v>0</v>
      </c>
      <c r="K101" s="1223">
        <f t="shared" si="2"/>
        <v>0</v>
      </c>
    </row>
    <row r="102" spans="1:11" s="81" customFormat="1" ht="153">
      <c r="A102" s="7"/>
      <c r="B102" s="39" t="s">
        <v>1276</v>
      </c>
      <c r="C102" s="12"/>
      <c r="D102" s="31"/>
      <c r="E102" s="13"/>
      <c r="F102" s="28"/>
      <c r="G102" s="1049"/>
      <c r="H102" s="28">
        <f t="shared" si="0"/>
        <v>0</v>
      </c>
      <c r="I102" s="1015"/>
      <c r="J102" s="28">
        <f t="shared" si="1"/>
        <v>0</v>
      </c>
      <c r="K102" s="1223">
        <f t="shared" si="2"/>
        <v>0</v>
      </c>
    </row>
    <row r="103" spans="1:11" s="81" customFormat="1" ht="53.25">
      <c r="A103" s="7"/>
      <c r="B103" s="39" t="s">
        <v>1277</v>
      </c>
      <c r="C103" s="12"/>
      <c r="D103" s="31"/>
      <c r="E103" s="13"/>
      <c r="F103" s="28"/>
      <c r="G103" s="1049"/>
      <c r="H103" s="28">
        <f t="shared" si="0"/>
        <v>0</v>
      </c>
      <c r="I103" s="1015"/>
      <c r="J103" s="28">
        <f t="shared" si="1"/>
        <v>0</v>
      </c>
      <c r="K103" s="1223">
        <f t="shared" si="2"/>
        <v>0</v>
      </c>
    </row>
    <row r="104" spans="1:11" s="81" customFormat="1" ht="13.5" customHeight="1">
      <c r="A104" s="7"/>
      <c r="B104" s="39" t="s">
        <v>1197</v>
      </c>
      <c r="C104" s="12" t="s">
        <v>7</v>
      </c>
      <c r="D104" s="13">
        <v>140</v>
      </c>
      <c r="E104" s="13"/>
      <c r="F104" s="28">
        <f>D104*E104</f>
        <v>0</v>
      </c>
      <c r="G104" s="995">
        <v>140</v>
      </c>
      <c r="H104" s="28">
        <f t="shared" si="0"/>
        <v>0</v>
      </c>
      <c r="I104" s="1015"/>
      <c r="J104" s="28">
        <f t="shared" si="1"/>
        <v>0</v>
      </c>
      <c r="K104" s="1223">
        <f t="shared" si="2"/>
        <v>0</v>
      </c>
    </row>
    <row r="105" spans="1:11" s="81" customFormat="1">
      <c r="A105" s="7"/>
      <c r="B105" s="391"/>
      <c r="C105" s="12"/>
      <c r="D105" s="31"/>
      <c r="E105" s="13"/>
      <c r="F105" s="28"/>
      <c r="G105" s="1049"/>
      <c r="H105" s="28">
        <f t="shared" si="0"/>
        <v>0</v>
      </c>
      <c r="I105" s="1015"/>
      <c r="J105" s="28">
        <f t="shared" si="1"/>
        <v>0</v>
      </c>
      <c r="K105" s="1223">
        <f t="shared" si="2"/>
        <v>0</v>
      </c>
    </row>
    <row r="106" spans="1:11" s="81" customFormat="1">
      <c r="A106" s="7" t="s">
        <v>10</v>
      </c>
      <c r="B106" s="176" t="s">
        <v>1198</v>
      </c>
      <c r="C106" s="12"/>
      <c r="D106" s="31"/>
      <c r="E106" s="13"/>
      <c r="F106" s="28"/>
      <c r="G106" s="1049"/>
      <c r="H106" s="28">
        <f t="shared" si="0"/>
        <v>0</v>
      </c>
      <c r="I106" s="1015"/>
      <c r="J106" s="28">
        <f t="shared" si="1"/>
        <v>0</v>
      </c>
      <c r="K106" s="1223">
        <f t="shared" si="2"/>
        <v>0</v>
      </c>
    </row>
    <row r="107" spans="1:11" s="81" customFormat="1" ht="38.25">
      <c r="A107" s="7"/>
      <c r="B107" s="39" t="s">
        <v>1199</v>
      </c>
      <c r="C107" s="12"/>
      <c r="D107" s="31"/>
      <c r="E107" s="13"/>
      <c r="F107" s="28"/>
      <c r="G107" s="1049"/>
      <c r="H107" s="28">
        <f t="shared" si="0"/>
        <v>0</v>
      </c>
      <c r="I107" s="1015"/>
      <c r="J107" s="28">
        <f t="shared" si="1"/>
        <v>0</v>
      </c>
      <c r="K107" s="1223">
        <f t="shared" si="2"/>
        <v>0</v>
      </c>
    </row>
    <row r="108" spans="1:11" s="81" customFormat="1">
      <c r="A108" s="7"/>
      <c r="B108" s="39" t="s">
        <v>1279</v>
      </c>
      <c r="C108" s="12"/>
      <c r="D108" s="31"/>
      <c r="E108" s="13"/>
      <c r="F108" s="28"/>
      <c r="G108" s="1049"/>
      <c r="H108" s="28">
        <f t="shared" si="0"/>
        <v>0</v>
      </c>
      <c r="I108" s="1015"/>
      <c r="J108" s="28">
        <f t="shared" si="1"/>
        <v>0</v>
      </c>
      <c r="K108" s="1223">
        <f t="shared" si="2"/>
        <v>0</v>
      </c>
    </row>
    <row r="109" spans="1:11" s="81" customFormat="1">
      <c r="A109" s="7"/>
      <c r="B109" s="39" t="s">
        <v>1280</v>
      </c>
      <c r="C109" s="12"/>
      <c r="D109" s="31"/>
      <c r="E109" s="13"/>
      <c r="F109" s="28"/>
      <c r="G109" s="1049"/>
      <c r="H109" s="28">
        <f t="shared" si="0"/>
        <v>0</v>
      </c>
      <c r="I109" s="1015"/>
      <c r="J109" s="28">
        <f t="shared" si="1"/>
        <v>0</v>
      </c>
      <c r="K109" s="1223">
        <f t="shared" si="2"/>
        <v>0</v>
      </c>
    </row>
    <row r="110" spans="1:11" s="81" customFormat="1" ht="76.5">
      <c r="A110" s="7"/>
      <c r="B110" s="39" t="s">
        <v>1281</v>
      </c>
      <c r="C110" s="12"/>
      <c r="D110" s="31"/>
      <c r="E110" s="13"/>
      <c r="F110" s="28"/>
      <c r="G110" s="1049"/>
      <c r="H110" s="28">
        <f t="shared" si="0"/>
        <v>0</v>
      </c>
      <c r="I110" s="1015"/>
      <c r="J110" s="28">
        <f t="shared" si="1"/>
        <v>0</v>
      </c>
      <c r="K110" s="1223">
        <f t="shared" si="2"/>
        <v>0</v>
      </c>
    </row>
    <row r="111" spans="1:11" s="81" customFormat="1" ht="14.25">
      <c r="A111" s="7"/>
      <c r="B111" s="39" t="s">
        <v>1278</v>
      </c>
      <c r="C111" s="12" t="s">
        <v>6</v>
      </c>
      <c r="D111" s="13">
        <v>230</v>
      </c>
      <c r="E111" s="13"/>
      <c r="F111" s="28">
        <f>D111*E111</f>
        <v>0</v>
      </c>
      <c r="G111" s="995">
        <v>230</v>
      </c>
      <c r="H111" s="28">
        <f t="shared" si="0"/>
        <v>0</v>
      </c>
      <c r="I111" s="1015"/>
      <c r="J111" s="28">
        <f t="shared" si="1"/>
        <v>0</v>
      </c>
      <c r="K111" s="1223">
        <f t="shared" si="2"/>
        <v>0</v>
      </c>
    </row>
    <row r="112" spans="1:11" s="81" customFormat="1">
      <c r="A112" s="7"/>
      <c r="B112" s="391"/>
      <c r="C112" s="12"/>
      <c r="D112" s="31"/>
      <c r="E112" s="13"/>
      <c r="F112" s="28"/>
      <c r="G112" s="1049"/>
      <c r="H112" s="28">
        <f t="shared" si="0"/>
        <v>0</v>
      </c>
      <c r="I112" s="1015"/>
      <c r="J112" s="28">
        <f t="shared" si="1"/>
        <v>0</v>
      </c>
      <c r="K112" s="1223">
        <f t="shared" si="2"/>
        <v>0</v>
      </c>
    </row>
    <row r="113" spans="1:11" s="81" customFormat="1">
      <c r="A113" s="7" t="s">
        <v>11</v>
      </c>
      <c r="B113" s="176" t="s">
        <v>1202</v>
      </c>
      <c r="C113" s="12"/>
      <c r="D113" s="31"/>
      <c r="E113" s="13"/>
      <c r="F113" s="28"/>
      <c r="G113" s="1049"/>
      <c r="H113" s="28">
        <f t="shared" si="0"/>
        <v>0</v>
      </c>
      <c r="I113" s="1015"/>
      <c r="J113" s="28">
        <f t="shared" si="1"/>
        <v>0</v>
      </c>
      <c r="K113" s="1223">
        <f t="shared" si="2"/>
        <v>0</v>
      </c>
    </row>
    <row r="114" spans="1:11" s="81" customFormat="1" ht="38.25">
      <c r="A114" s="7"/>
      <c r="B114" s="39" t="s">
        <v>1203</v>
      </c>
      <c r="C114" s="12"/>
      <c r="D114" s="13"/>
      <c r="E114" s="13"/>
      <c r="F114" s="28"/>
      <c r="G114" s="995"/>
      <c r="H114" s="28">
        <f t="shared" si="0"/>
        <v>0</v>
      </c>
      <c r="I114" s="1015"/>
      <c r="J114" s="28">
        <f t="shared" si="1"/>
        <v>0</v>
      </c>
      <c r="K114" s="1223">
        <f t="shared" si="2"/>
        <v>0</v>
      </c>
    </row>
    <row r="115" spans="1:11" s="81" customFormat="1" ht="25.5">
      <c r="A115" s="7"/>
      <c r="B115" s="39" t="s">
        <v>1204</v>
      </c>
      <c r="C115" s="12"/>
      <c r="D115" s="13"/>
      <c r="E115" s="13"/>
      <c r="F115" s="28"/>
      <c r="G115" s="995"/>
      <c r="H115" s="28">
        <f t="shared" si="0"/>
        <v>0</v>
      </c>
      <c r="I115" s="1015"/>
      <c r="J115" s="28">
        <f t="shared" si="1"/>
        <v>0</v>
      </c>
      <c r="K115" s="1223">
        <f t="shared" si="2"/>
        <v>0</v>
      </c>
    </row>
    <row r="116" spans="1:11" s="81" customFormat="1">
      <c r="A116" s="7"/>
      <c r="B116" s="39" t="s">
        <v>1205</v>
      </c>
      <c r="C116" s="12"/>
      <c r="D116" s="13"/>
      <c r="E116" s="13"/>
      <c r="F116" s="28"/>
      <c r="G116" s="995"/>
      <c r="H116" s="28">
        <f t="shared" si="0"/>
        <v>0</v>
      </c>
      <c r="I116" s="1015"/>
      <c r="J116" s="28">
        <f t="shared" si="1"/>
        <v>0</v>
      </c>
      <c r="K116" s="1223">
        <f t="shared" si="2"/>
        <v>0</v>
      </c>
    </row>
    <row r="117" spans="1:11" s="81" customFormat="1">
      <c r="A117" s="7"/>
      <c r="B117" s="39" t="s">
        <v>1206</v>
      </c>
      <c r="C117" s="12"/>
      <c r="D117" s="13"/>
      <c r="E117" s="13"/>
      <c r="F117" s="28"/>
      <c r="G117" s="995"/>
      <c r="H117" s="28">
        <f t="shared" si="0"/>
        <v>0</v>
      </c>
      <c r="I117" s="1015"/>
      <c r="J117" s="28">
        <f t="shared" si="1"/>
        <v>0</v>
      </c>
      <c r="K117" s="1223">
        <f t="shared" si="2"/>
        <v>0</v>
      </c>
    </row>
    <row r="118" spans="1:11" s="81" customFormat="1">
      <c r="A118" s="7"/>
      <c r="B118" s="39" t="s">
        <v>1207</v>
      </c>
      <c r="C118" s="12"/>
      <c r="D118" s="13"/>
      <c r="E118" s="13"/>
      <c r="F118" s="28"/>
      <c r="G118" s="995"/>
      <c r="H118" s="28">
        <f t="shared" si="0"/>
        <v>0</v>
      </c>
      <c r="I118" s="1015"/>
      <c r="J118" s="28">
        <f t="shared" si="1"/>
        <v>0</v>
      </c>
      <c r="K118" s="1223">
        <f t="shared" si="2"/>
        <v>0</v>
      </c>
    </row>
    <row r="119" spans="1:11" s="81" customFormat="1">
      <c r="A119" s="7"/>
      <c r="B119" s="39" t="s">
        <v>1208</v>
      </c>
      <c r="C119" s="12"/>
      <c r="D119" s="13"/>
      <c r="E119" s="13"/>
      <c r="F119" s="28"/>
      <c r="G119" s="995"/>
      <c r="H119" s="28">
        <f t="shared" si="0"/>
        <v>0</v>
      </c>
      <c r="I119" s="1015"/>
      <c r="J119" s="28">
        <f t="shared" si="1"/>
        <v>0</v>
      </c>
      <c r="K119" s="1223">
        <f t="shared" si="2"/>
        <v>0</v>
      </c>
    </row>
    <row r="120" spans="1:11" s="81" customFormat="1" ht="25.5">
      <c r="A120" s="7"/>
      <c r="B120" s="39" t="s">
        <v>1209</v>
      </c>
      <c r="C120" s="12"/>
      <c r="D120" s="13"/>
      <c r="E120" s="13"/>
      <c r="F120" s="28"/>
      <c r="G120" s="995"/>
      <c r="H120" s="28">
        <f t="shared" si="0"/>
        <v>0</v>
      </c>
      <c r="I120" s="1015"/>
      <c r="J120" s="28">
        <f t="shared" si="1"/>
        <v>0</v>
      </c>
      <c r="K120" s="1223">
        <f t="shared" si="2"/>
        <v>0</v>
      </c>
    </row>
    <row r="121" spans="1:11" s="81" customFormat="1">
      <c r="A121" s="7"/>
      <c r="B121" s="39" t="s">
        <v>1210</v>
      </c>
      <c r="C121" s="108"/>
      <c r="D121" s="108"/>
      <c r="E121" s="108"/>
      <c r="F121" s="109"/>
      <c r="G121" s="1220"/>
      <c r="H121" s="28">
        <f t="shared" si="0"/>
        <v>0</v>
      </c>
      <c r="I121" s="1015"/>
      <c r="J121" s="28">
        <f t="shared" si="1"/>
        <v>0</v>
      </c>
      <c r="K121" s="1223">
        <f t="shared" si="2"/>
        <v>0</v>
      </c>
    </row>
    <row r="122" spans="1:11" s="4" customFormat="1">
      <c r="A122" s="11"/>
      <c r="B122" s="39" t="s">
        <v>1211</v>
      </c>
      <c r="C122" s="1"/>
      <c r="D122" s="2"/>
      <c r="E122" s="3"/>
      <c r="F122" s="2"/>
      <c r="G122" s="1031"/>
      <c r="H122" s="28">
        <f t="shared" si="0"/>
        <v>0</v>
      </c>
      <c r="I122" s="891"/>
      <c r="J122" s="28">
        <f t="shared" si="1"/>
        <v>0</v>
      </c>
      <c r="K122" s="1223">
        <f t="shared" si="2"/>
        <v>0</v>
      </c>
    </row>
    <row r="123" spans="1:11" s="4" customFormat="1">
      <c r="A123" s="11"/>
      <c r="B123" s="39" t="s">
        <v>1212</v>
      </c>
      <c r="C123" s="1"/>
      <c r="D123" s="2"/>
      <c r="E123" s="3"/>
      <c r="F123" s="13"/>
      <c r="G123" s="1031"/>
      <c r="H123" s="28">
        <f t="shared" si="0"/>
        <v>0</v>
      </c>
      <c r="I123" s="891"/>
      <c r="J123" s="28">
        <f t="shared" si="1"/>
        <v>0</v>
      </c>
      <c r="K123" s="1223">
        <f t="shared" si="2"/>
        <v>0</v>
      </c>
    </row>
    <row r="124" spans="1:11" ht="25.5">
      <c r="B124" s="39" t="s">
        <v>1213</v>
      </c>
      <c r="G124" s="889"/>
      <c r="H124" s="28">
        <f t="shared" si="0"/>
        <v>0</v>
      </c>
      <c r="I124" s="889"/>
      <c r="J124" s="28">
        <f t="shared" si="1"/>
        <v>0</v>
      </c>
      <c r="K124" s="1223">
        <f t="shared" si="2"/>
        <v>0</v>
      </c>
    </row>
    <row r="125" spans="1:11" ht="14.25">
      <c r="B125" s="39" t="s">
        <v>1282</v>
      </c>
      <c r="G125" s="889"/>
      <c r="H125" s="28">
        <f t="shared" si="0"/>
        <v>0</v>
      </c>
      <c r="I125" s="889"/>
      <c r="J125" s="28">
        <f t="shared" si="1"/>
        <v>0</v>
      </c>
      <c r="K125" s="1223">
        <f t="shared" si="2"/>
        <v>0</v>
      </c>
    </row>
    <row r="126" spans="1:11">
      <c r="B126" s="39" t="s">
        <v>1228</v>
      </c>
      <c r="C126" s="12" t="s">
        <v>7</v>
      </c>
      <c r="D126" s="13">
        <v>91</v>
      </c>
      <c r="E126" s="13"/>
      <c r="F126" s="28">
        <f>D126*E126</f>
        <v>0</v>
      </c>
      <c r="G126" s="995">
        <v>91</v>
      </c>
      <c r="H126" s="28">
        <f t="shared" si="0"/>
        <v>0</v>
      </c>
      <c r="I126" s="889"/>
      <c r="J126" s="28">
        <f t="shared" si="1"/>
        <v>0</v>
      </c>
      <c r="K126" s="1223">
        <f t="shared" si="2"/>
        <v>0</v>
      </c>
    </row>
    <row r="127" spans="1:11">
      <c r="G127" s="889"/>
      <c r="H127" s="28">
        <f t="shared" si="0"/>
        <v>0</v>
      </c>
      <c r="I127" s="889"/>
      <c r="J127" s="28">
        <f t="shared" si="1"/>
        <v>0</v>
      </c>
      <c r="K127" s="1223">
        <f t="shared" si="2"/>
        <v>0</v>
      </c>
    </row>
    <row r="128" spans="1:11" ht="25.5">
      <c r="A128" s="7" t="s">
        <v>12</v>
      </c>
      <c r="B128" s="176" t="s">
        <v>1214</v>
      </c>
      <c r="G128" s="889"/>
      <c r="H128" s="28">
        <f t="shared" si="0"/>
        <v>0</v>
      </c>
      <c r="I128" s="889"/>
      <c r="J128" s="28">
        <f t="shared" si="1"/>
        <v>0</v>
      </c>
      <c r="K128" s="1223">
        <f t="shared" si="2"/>
        <v>0</v>
      </c>
    </row>
    <row r="129" spans="1:11" ht="63.75">
      <c r="B129" s="39" t="s">
        <v>1215</v>
      </c>
      <c r="G129" s="889"/>
      <c r="H129" s="28">
        <f t="shared" si="0"/>
        <v>0</v>
      </c>
      <c r="I129" s="889"/>
      <c r="J129" s="28">
        <f t="shared" si="1"/>
        <v>0</v>
      </c>
      <c r="K129" s="1223">
        <f t="shared" si="2"/>
        <v>0</v>
      </c>
    </row>
    <row r="130" spans="1:11">
      <c r="B130" s="39" t="s">
        <v>1216</v>
      </c>
      <c r="G130" s="889"/>
      <c r="H130" s="28">
        <f t="shared" si="0"/>
        <v>0</v>
      </c>
      <c r="I130" s="889"/>
      <c r="J130" s="28">
        <f t="shared" si="1"/>
        <v>0</v>
      </c>
      <c r="K130" s="1223">
        <f t="shared" si="2"/>
        <v>0</v>
      </c>
    </row>
    <row r="131" spans="1:11" ht="25.5">
      <c r="B131" s="39" t="s">
        <v>1217</v>
      </c>
      <c r="G131" s="889"/>
      <c r="H131" s="28">
        <f t="shared" si="0"/>
        <v>0</v>
      </c>
      <c r="I131" s="889"/>
      <c r="J131" s="28">
        <f t="shared" si="1"/>
        <v>0</v>
      </c>
      <c r="K131" s="1223">
        <f t="shared" si="2"/>
        <v>0</v>
      </c>
    </row>
    <row r="132" spans="1:11" ht="25.5">
      <c r="B132" s="39" t="s">
        <v>1218</v>
      </c>
      <c r="G132" s="889"/>
      <c r="H132" s="28">
        <f t="shared" si="0"/>
        <v>0</v>
      </c>
      <c r="I132" s="889"/>
      <c r="J132" s="28">
        <f t="shared" si="1"/>
        <v>0</v>
      </c>
      <c r="K132" s="1223">
        <f t="shared" si="2"/>
        <v>0</v>
      </c>
    </row>
    <row r="133" spans="1:11" ht="25.5">
      <c r="B133" s="39" t="s">
        <v>1219</v>
      </c>
      <c r="G133" s="889"/>
      <c r="H133" s="28">
        <f t="shared" si="0"/>
        <v>0</v>
      </c>
      <c r="I133" s="889"/>
      <c r="J133" s="28">
        <f t="shared" si="1"/>
        <v>0</v>
      </c>
      <c r="K133" s="1223">
        <f t="shared" si="2"/>
        <v>0</v>
      </c>
    </row>
    <row r="134" spans="1:11">
      <c r="B134" s="39" t="s">
        <v>1220</v>
      </c>
      <c r="G134" s="889"/>
      <c r="H134" s="28">
        <f t="shared" si="0"/>
        <v>0</v>
      </c>
      <c r="I134" s="889"/>
      <c r="J134" s="28">
        <f t="shared" si="1"/>
        <v>0</v>
      </c>
      <c r="K134" s="1223">
        <f t="shared" si="2"/>
        <v>0</v>
      </c>
    </row>
    <row r="135" spans="1:11" ht="38.25">
      <c r="B135" s="39" t="s">
        <v>1221</v>
      </c>
      <c r="G135" s="889"/>
      <c r="H135" s="28">
        <f t="shared" si="0"/>
        <v>0</v>
      </c>
      <c r="I135" s="889"/>
      <c r="J135" s="28">
        <f t="shared" si="1"/>
        <v>0</v>
      </c>
      <c r="K135" s="1223">
        <f t="shared" si="2"/>
        <v>0</v>
      </c>
    </row>
    <row r="136" spans="1:11">
      <c r="B136" s="39" t="s">
        <v>1222</v>
      </c>
      <c r="G136" s="889"/>
      <c r="H136" s="28">
        <f t="shared" si="0"/>
        <v>0</v>
      </c>
      <c r="I136" s="889"/>
      <c r="J136" s="28">
        <f t="shared" si="1"/>
        <v>0</v>
      </c>
      <c r="K136" s="1223">
        <f t="shared" si="2"/>
        <v>0</v>
      </c>
    </row>
    <row r="137" spans="1:11">
      <c r="B137" s="39" t="s">
        <v>1223</v>
      </c>
      <c r="C137" s="12" t="s">
        <v>7</v>
      </c>
      <c r="D137" s="13">
        <v>18</v>
      </c>
      <c r="E137" s="13"/>
      <c r="F137" s="28">
        <f>D137*E137</f>
        <v>0</v>
      </c>
      <c r="G137" s="995">
        <v>18</v>
      </c>
      <c r="H137" s="28">
        <f t="shared" si="0"/>
        <v>0</v>
      </c>
      <c r="I137" s="889"/>
      <c r="J137" s="28">
        <f t="shared" si="1"/>
        <v>0</v>
      </c>
      <c r="K137" s="1223">
        <f t="shared" si="2"/>
        <v>0</v>
      </c>
    </row>
    <row r="138" spans="1:11">
      <c r="G138" s="889"/>
      <c r="H138" s="28">
        <f t="shared" si="0"/>
        <v>0</v>
      </c>
      <c r="I138" s="889"/>
      <c r="J138" s="28">
        <f t="shared" si="1"/>
        <v>0</v>
      </c>
      <c r="K138" s="1223">
        <f t="shared" si="2"/>
        <v>0</v>
      </c>
    </row>
    <row r="139" spans="1:11">
      <c r="A139" s="7" t="s">
        <v>13</v>
      </c>
      <c r="B139" s="176" t="s">
        <v>1283</v>
      </c>
      <c r="C139" s="12"/>
      <c r="D139" s="31"/>
      <c r="E139" s="13"/>
      <c r="F139" s="28"/>
      <c r="G139" s="1049"/>
      <c r="H139" s="28">
        <f t="shared" si="0"/>
        <v>0</v>
      </c>
      <c r="I139" s="889"/>
      <c r="J139" s="28">
        <f t="shared" si="1"/>
        <v>0</v>
      </c>
      <c r="K139" s="1223">
        <f t="shared" si="2"/>
        <v>0</v>
      </c>
    </row>
    <row r="140" spans="1:11" ht="51">
      <c r="B140" s="39" t="s">
        <v>1266</v>
      </c>
      <c r="C140" s="12"/>
      <c r="D140" s="31"/>
      <c r="E140" s="13"/>
      <c r="F140" s="28"/>
      <c r="G140" s="1049"/>
      <c r="H140" s="28">
        <f t="shared" si="0"/>
        <v>0</v>
      </c>
      <c r="I140" s="889"/>
      <c r="J140" s="28">
        <f t="shared" si="1"/>
        <v>0</v>
      </c>
      <c r="K140" s="1223">
        <f t="shared" si="2"/>
        <v>0</v>
      </c>
    </row>
    <row r="141" spans="1:11" ht="51">
      <c r="B141" s="39" t="s">
        <v>1267</v>
      </c>
      <c r="C141" s="12"/>
      <c r="D141" s="31"/>
      <c r="E141" s="13"/>
      <c r="F141" s="28"/>
      <c r="G141" s="1049"/>
      <c r="H141" s="28">
        <f t="shared" ref="H141:H204" si="3">E141*G141</f>
        <v>0</v>
      </c>
      <c r="I141" s="889"/>
      <c r="J141" s="28">
        <f t="shared" ref="J141:J204" si="4">E141*I141</f>
        <v>0</v>
      </c>
      <c r="K141" s="1223">
        <f t="shared" ref="K141:K204" si="5">D141-G141-I141</f>
        <v>0</v>
      </c>
    </row>
    <row r="142" spans="1:11" ht="63.75">
      <c r="B142" s="39" t="s">
        <v>1268</v>
      </c>
      <c r="G142" s="889"/>
      <c r="H142" s="28">
        <f t="shared" si="3"/>
        <v>0</v>
      </c>
      <c r="I142" s="889"/>
      <c r="J142" s="28">
        <f t="shared" si="4"/>
        <v>0</v>
      </c>
      <c r="K142" s="1223">
        <f t="shared" si="5"/>
        <v>0</v>
      </c>
    </row>
    <row r="143" spans="1:11" ht="25.5">
      <c r="B143" s="39" t="s">
        <v>1269</v>
      </c>
      <c r="G143" s="889"/>
      <c r="H143" s="28">
        <f t="shared" si="3"/>
        <v>0</v>
      </c>
      <c r="I143" s="889"/>
      <c r="J143" s="28">
        <f t="shared" si="4"/>
        <v>0</v>
      </c>
      <c r="K143" s="1223">
        <f t="shared" si="5"/>
        <v>0</v>
      </c>
    </row>
    <row r="144" spans="1:11" ht="38.25">
      <c r="B144" s="39" t="s">
        <v>1270</v>
      </c>
      <c r="G144" s="889"/>
      <c r="H144" s="28">
        <f t="shared" si="3"/>
        <v>0</v>
      </c>
      <c r="I144" s="889"/>
      <c r="J144" s="28">
        <f t="shared" si="4"/>
        <v>0</v>
      </c>
      <c r="K144" s="1223">
        <f t="shared" si="5"/>
        <v>0</v>
      </c>
    </row>
    <row r="145" spans="1:11" ht="25.5">
      <c r="B145" s="39" t="s">
        <v>1285</v>
      </c>
      <c r="C145" s="12" t="s">
        <v>1</v>
      </c>
      <c r="D145" s="13">
        <v>3</v>
      </c>
      <c r="E145" s="13"/>
      <c r="F145" s="28">
        <f>D145*E145</f>
        <v>0</v>
      </c>
      <c r="G145" s="996">
        <v>3</v>
      </c>
      <c r="H145" s="28">
        <f t="shared" si="3"/>
        <v>0</v>
      </c>
      <c r="I145" s="996"/>
      <c r="J145" s="28">
        <f t="shared" si="4"/>
        <v>0</v>
      </c>
      <c r="K145" s="1223">
        <f t="shared" si="5"/>
        <v>0</v>
      </c>
    </row>
    <row r="146" spans="1:11">
      <c r="G146" s="889"/>
      <c r="H146" s="28">
        <f t="shared" si="3"/>
        <v>0</v>
      </c>
      <c r="I146" s="889"/>
      <c r="J146" s="28">
        <f t="shared" si="4"/>
        <v>0</v>
      </c>
      <c r="K146" s="1223">
        <f t="shared" si="5"/>
        <v>0</v>
      </c>
    </row>
    <row r="147" spans="1:11">
      <c r="G147" s="889"/>
      <c r="H147" s="28">
        <f t="shared" si="3"/>
        <v>0</v>
      </c>
      <c r="I147" s="889"/>
      <c r="J147" s="28">
        <f t="shared" si="4"/>
        <v>0</v>
      </c>
      <c r="K147" s="1223">
        <f t="shared" si="5"/>
        <v>0</v>
      </c>
    </row>
    <row r="148" spans="1:11">
      <c r="B148" s="361" t="s">
        <v>1284</v>
      </c>
      <c r="G148" s="889"/>
      <c r="H148" s="28">
        <f t="shared" si="3"/>
        <v>0</v>
      </c>
      <c r="I148" s="889"/>
      <c r="J148" s="28">
        <f t="shared" si="4"/>
        <v>0</v>
      </c>
      <c r="K148" s="1223">
        <f t="shared" si="5"/>
        <v>0</v>
      </c>
    </row>
    <row r="149" spans="1:11">
      <c r="B149" s="59"/>
      <c r="G149" s="889"/>
      <c r="H149" s="28">
        <f t="shared" si="3"/>
        <v>0</v>
      </c>
      <c r="I149" s="889"/>
      <c r="J149" s="28">
        <f t="shared" si="4"/>
        <v>0</v>
      </c>
      <c r="K149" s="1223">
        <f t="shared" si="5"/>
        <v>0</v>
      </c>
    </row>
    <row r="150" spans="1:11" s="81" customFormat="1" ht="25.5">
      <c r="A150" s="7" t="s">
        <v>14</v>
      </c>
      <c r="B150" s="176" t="s">
        <v>1192</v>
      </c>
      <c r="C150" s="12"/>
      <c r="D150" s="13"/>
      <c r="E150" s="13"/>
      <c r="F150" s="28"/>
      <c r="G150" s="995"/>
      <c r="H150" s="28">
        <f t="shared" si="3"/>
        <v>0</v>
      </c>
      <c r="I150" s="1015"/>
      <c r="J150" s="28">
        <f t="shared" si="4"/>
        <v>0</v>
      </c>
      <c r="K150" s="1223">
        <f t="shared" si="5"/>
        <v>0</v>
      </c>
    </row>
    <row r="151" spans="1:11" s="81" customFormat="1" ht="89.25">
      <c r="A151" s="7"/>
      <c r="B151" s="39" t="s">
        <v>1193</v>
      </c>
      <c r="C151" s="12" t="s">
        <v>7</v>
      </c>
      <c r="D151" s="13">
        <v>81</v>
      </c>
      <c r="E151" s="13"/>
      <c r="F151" s="28">
        <f>D151*E151</f>
        <v>0</v>
      </c>
      <c r="G151" s="995">
        <v>81</v>
      </c>
      <c r="H151" s="28">
        <f t="shared" si="3"/>
        <v>0</v>
      </c>
      <c r="I151" s="1015"/>
      <c r="J151" s="28">
        <f t="shared" si="4"/>
        <v>0</v>
      </c>
      <c r="K151" s="1223">
        <f t="shared" si="5"/>
        <v>0</v>
      </c>
    </row>
    <row r="152" spans="1:11">
      <c r="G152" s="889"/>
      <c r="H152" s="28">
        <f t="shared" si="3"/>
        <v>0</v>
      </c>
      <c r="I152" s="889"/>
      <c r="J152" s="28">
        <f t="shared" si="4"/>
        <v>0</v>
      </c>
      <c r="K152" s="1223">
        <f t="shared" si="5"/>
        <v>0</v>
      </c>
    </row>
    <row r="153" spans="1:11" ht="25.5">
      <c r="A153" s="7" t="s">
        <v>15</v>
      </c>
      <c r="B153" s="176" t="s">
        <v>1224</v>
      </c>
      <c r="G153" s="889"/>
      <c r="H153" s="28">
        <f t="shared" si="3"/>
        <v>0</v>
      </c>
      <c r="I153" s="889"/>
      <c r="J153" s="28">
        <f t="shared" si="4"/>
        <v>0</v>
      </c>
      <c r="K153" s="1223">
        <f t="shared" si="5"/>
        <v>0</v>
      </c>
    </row>
    <row r="154" spans="1:11" ht="15">
      <c r="B154" s="393" t="s">
        <v>1225</v>
      </c>
      <c r="G154" s="889"/>
      <c r="H154" s="28">
        <f t="shared" si="3"/>
        <v>0</v>
      </c>
      <c r="I154" s="889"/>
      <c r="J154" s="28">
        <f t="shared" si="4"/>
        <v>0</v>
      </c>
      <c r="K154" s="1223">
        <f t="shared" si="5"/>
        <v>0</v>
      </c>
    </row>
    <row r="155" spans="1:11" ht="174" customHeight="1">
      <c r="B155" s="39" t="s">
        <v>1226</v>
      </c>
      <c r="G155" s="889"/>
      <c r="H155" s="28">
        <f t="shared" si="3"/>
        <v>0</v>
      </c>
      <c r="I155" s="889"/>
      <c r="J155" s="28">
        <f t="shared" si="4"/>
        <v>0</v>
      </c>
      <c r="K155" s="1223">
        <f t="shared" si="5"/>
        <v>0</v>
      </c>
    </row>
    <row r="156" spans="1:11">
      <c r="B156" s="39" t="s">
        <v>1227</v>
      </c>
      <c r="C156" s="12" t="s">
        <v>230</v>
      </c>
      <c r="D156" s="13">
        <v>52</v>
      </c>
      <c r="E156" s="13"/>
      <c r="F156" s="28">
        <f>D156*E156</f>
        <v>0</v>
      </c>
      <c r="G156" s="995">
        <v>52</v>
      </c>
      <c r="H156" s="28">
        <f t="shared" si="3"/>
        <v>0</v>
      </c>
      <c r="I156" s="889"/>
      <c r="J156" s="28">
        <f t="shared" si="4"/>
        <v>0</v>
      </c>
      <c r="K156" s="1223">
        <f t="shared" si="5"/>
        <v>0</v>
      </c>
    </row>
    <row r="157" spans="1:11">
      <c r="G157" s="889"/>
      <c r="H157" s="28">
        <f t="shared" si="3"/>
        <v>0</v>
      </c>
      <c r="I157" s="889"/>
      <c r="J157" s="28">
        <f t="shared" si="4"/>
        <v>0</v>
      </c>
      <c r="K157" s="1223">
        <f t="shared" si="5"/>
        <v>0</v>
      </c>
    </row>
    <row r="158" spans="1:11" s="81" customFormat="1" ht="25.5">
      <c r="A158" s="7" t="s">
        <v>16</v>
      </c>
      <c r="B158" s="176" t="s">
        <v>1194</v>
      </c>
      <c r="C158" s="12"/>
      <c r="D158" s="31"/>
      <c r="E158" s="13"/>
      <c r="F158" s="28"/>
      <c r="G158" s="1049"/>
      <c r="H158" s="28">
        <f t="shared" si="3"/>
        <v>0</v>
      </c>
      <c r="I158" s="1015"/>
      <c r="J158" s="28">
        <f t="shared" si="4"/>
        <v>0</v>
      </c>
      <c r="K158" s="1223">
        <f t="shared" si="5"/>
        <v>0</v>
      </c>
    </row>
    <row r="159" spans="1:11" s="81" customFormat="1" ht="76.5">
      <c r="A159" s="7"/>
      <c r="B159" s="39" t="s">
        <v>1195</v>
      </c>
      <c r="C159" s="12"/>
      <c r="D159" s="31"/>
      <c r="E159" s="13"/>
      <c r="F159" s="28"/>
      <c r="G159" s="1049"/>
      <c r="H159" s="28">
        <f t="shared" si="3"/>
        <v>0</v>
      </c>
      <c r="I159" s="1015"/>
      <c r="J159" s="28">
        <f t="shared" si="4"/>
        <v>0</v>
      </c>
      <c r="K159" s="1223">
        <f t="shared" si="5"/>
        <v>0</v>
      </c>
    </row>
    <row r="160" spans="1:11" s="81" customFormat="1" ht="78.75">
      <c r="A160" s="7"/>
      <c r="B160" s="39" t="s">
        <v>1275</v>
      </c>
      <c r="C160" s="12"/>
      <c r="D160" s="31"/>
      <c r="E160" s="13"/>
      <c r="F160" s="28"/>
      <c r="G160" s="1049"/>
      <c r="H160" s="28">
        <f t="shared" si="3"/>
        <v>0</v>
      </c>
      <c r="I160" s="1015"/>
      <c r="J160" s="28">
        <f t="shared" si="4"/>
        <v>0</v>
      </c>
      <c r="K160" s="1223">
        <f t="shared" si="5"/>
        <v>0</v>
      </c>
    </row>
    <row r="161" spans="1:11" s="81" customFormat="1" ht="153">
      <c r="A161" s="7"/>
      <c r="B161" s="39" t="s">
        <v>1196</v>
      </c>
      <c r="C161" s="12"/>
      <c r="D161" s="31"/>
      <c r="E161" s="13"/>
      <c r="F161" s="28"/>
      <c r="G161" s="1049"/>
      <c r="H161" s="28">
        <f t="shared" si="3"/>
        <v>0</v>
      </c>
      <c r="I161" s="1015"/>
      <c r="J161" s="28">
        <f t="shared" si="4"/>
        <v>0</v>
      </c>
      <c r="K161" s="1223">
        <f t="shared" si="5"/>
        <v>0</v>
      </c>
    </row>
    <row r="162" spans="1:11" s="81" customFormat="1" ht="53.25">
      <c r="A162" s="7"/>
      <c r="B162" s="39" t="s">
        <v>1277</v>
      </c>
      <c r="C162" s="12"/>
      <c r="D162" s="31"/>
      <c r="E162" s="13"/>
      <c r="F162" s="28"/>
      <c r="G162" s="1049"/>
      <c r="H162" s="28">
        <f t="shared" si="3"/>
        <v>0</v>
      </c>
      <c r="I162" s="1015"/>
      <c r="J162" s="28">
        <f t="shared" si="4"/>
        <v>0</v>
      </c>
      <c r="K162" s="1223">
        <f t="shared" si="5"/>
        <v>0</v>
      </c>
    </row>
    <row r="163" spans="1:11" s="81" customFormat="1">
      <c r="A163" s="7"/>
      <c r="B163" s="39" t="s">
        <v>1197</v>
      </c>
      <c r="C163" s="12" t="s">
        <v>7</v>
      </c>
      <c r="D163" s="13">
        <v>255</v>
      </c>
      <c r="E163" s="13"/>
      <c r="F163" s="28">
        <f>D163*E163</f>
        <v>0</v>
      </c>
      <c r="G163" s="995">
        <v>255</v>
      </c>
      <c r="H163" s="28">
        <f t="shared" si="3"/>
        <v>0</v>
      </c>
      <c r="I163" s="1015"/>
      <c r="J163" s="28">
        <f t="shared" si="4"/>
        <v>0</v>
      </c>
      <c r="K163" s="1223">
        <f t="shared" si="5"/>
        <v>0</v>
      </c>
    </row>
    <row r="164" spans="1:11" s="81" customFormat="1">
      <c r="A164" s="7"/>
      <c r="B164" s="391"/>
      <c r="C164" s="12"/>
      <c r="D164" s="31"/>
      <c r="E164" s="13"/>
      <c r="F164" s="28"/>
      <c r="G164" s="1049"/>
      <c r="H164" s="28">
        <f t="shared" si="3"/>
        <v>0</v>
      </c>
      <c r="I164" s="1015"/>
      <c r="J164" s="28">
        <f t="shared" si="4"/>
        <v>0</v>
      </c>
      <c r="K164" s="1223">
        <f t="shared" si="5"/>
        <v>0</v>
      </c>
    </row>
    <row r="165" spans="1:11" s="81" customFormat="1">
      <c r="A165" s="7" t="s">
        <v>17</v>
      </c>
      <c r="B165" s="176" t="s">
        <v>1198</v>
      </c>
      <c r="C165" s="12"/>
      <c r="D165" s="31"/>
      <c r="E165" s="13"/>
      <c r="F165" s="28"/>
      <c r="G165" s="1049"/>
      <c r="H165" s="28">
        <f t="shared" si="3"/>
        <v>0</v>
      </c>
      <c r="I165" s="1015"/>
      <c r="J165" s="28">
        <f t="shared" si="4"/>
        <v>0</v>
      </c>
      <c r="K165" s="1223">
        <f t="shared" si="5"/>
        <v>0</v>
      </c>
    </row>
    <row r="166" spans="1:11" s="81" customFormat="1" ht="38.25">
      <c r="A166" s="7"/>
      <c r="B166" s="39" t="s">
        <v>1199</v>
      </c>
      <c r="C166" s="12"/>
      <c r="D166" s="31"/>
      <c r="E166" s="13"/>
      <c r="F166" s="28"/>
      <c r="G166" s="1049"/>
      <c r="H166" s="28">
        <f t="shared" si="3"/>
        <v>0</v>
      </c>
      <c r="I166" s="1015"/>
      <c r="J166" s="28">
        <f t="shared" si="4"/>
        <v>0</v>
      </c>
      <c r="K166" s="1223">
        <f t="shared" si="5"/>
        <v>0</v>
      </c>
    </row>
    <row r="167" spans="1:11" s="81" customFormat="1" ht="25.5">
      <c r="A167" s="7"/>
      <c r="B167" s="39" t="s">
        <v>1200</v>
      </c>
      <c r="C167" s="12"/>
      <c r="D167" s="31"/>
      <c r="E167" s="13"/>
      <c r="F167" s="28"/>
      <c r="G167" s="1049"/>
      <c r="H167" s="28">
        <f t="shared" si="3"/>
        <v>0</v>
      </c>
      <c r="I167" s="1015"/>
      <c r="J167" s="28">
        <f t="shared" si="4"/>
        <v>0</v>
      </c>
      <c r="K167" s="1223">
        <f t="shared" si="5"/>
        <v>0</v>
      </c>
    </row>
    <row r="168" spans="1:11" s="81" customFormat="1">
      <c r="A168" s="7"/>
      <c r="B168" s="39" t="s">
        <v>1201</v>
      </c>
      <c r="C168" s="12"/>
      <c r="D168" s="31"/>
      <c r="E168" s="13"/>
      <c r="F168" s="28"/>
      <c r="G168" s="1049"/>
      <c r="H168" s="28">
        <f t="shared" si="3"/>
        <v>0</v>
      </c>
      <c r="I168" s="1015"/>
      <c r="J168" s="28">
        <f t="shared" si="4"/>
        <v>0</v>
      </c>
      <c r="K168" s="1223">
        <f t="shared" si="5"/>
        <v>0</v>
      </c>
    </row>
    <row r="169" spans="1:11" s="81" customFormat="1" ht="78.75">
      <c r="A169" s="7"/>
      <c r="B169" s="39" t="s">
        <v>1287</v>
      </c>
      <c r="C169" s="12"/>
      <c r="D169" s="31"/>
      <c r="E169" s="13"/>
      <c r="F169" s="28"/>
      <c r="G169" s="1049"/>
      <c r="H169" s="28">
        <f t="shared" si="3"/>
        <v>0</v>
      </c>
      <c r="I169" s="1015"/>
      <c r="J169" s="28">
        <f t="shared" si="4"/>
        <v>0</v>
      </c>
      <c r="K169" s="1223">
        <f t="shared" si="5"/>
        <v>0</v>
      </c>
    </row>
    <row r="170" spans="1:11" s="81" customFormat="1" ht="15">
      <c r="A170" s="7"/>
      <c r="B170" s="39" t="s">
        <v>1288</v>
      </c>
      <c r="C170" s="12" t="s">
        <v>6</v>
      </c>
      <c r="D170" s="13">
        <v>400</v>
      </c>
      <c r="E170" s="13"/>
      <c r="F170" s="28">
        <f>D170*E170</f>
        <v>0</v>
      </c>
      <c r="G170" s="995">
        <v>400</v>
      </c>
      <c r="H170" s="28">
        <f t="shared" si="3"/>
        <v>0</v>
      </c>
      <c r="I170" s="1015"/>
      <c r="J170" s="28">
        <f t="shared" si="4"/>
        <v>0</v>
      </c>
      <c r="K170" s="1223">
        <f t="shared" si="5"/>
        <v>0</v>
      </c>
    </row>
    <row r="171" spans="1:11" s="81" customFormat="1">
      <c r="A171" s="7"/>
      <c r="B171" s="391"/>
      <c r="C171" s="12"/>
      <c r="D171" s="31"/>
      <c r="E171" s="13"/>
      <c r="F171" s="28"/>
      <c r="G171" s="1049"/>
      <c r="H171" s="28">
        <f t="shared" si="3"/>
        <v>0</v>
      </c>
      <c r="I171" s="1015"/>
      <c r="J171" s="28">
        <f t="shared" si="4"/>
        <v>0</v>
      </c>
      <c r="K171" s="1223">
        <f t="shared" si="5"/>
        <v>0</v>
      </c>
    </row>
    <row r="172" spans="1:11" s="81" customFormat="1">
      <c r="A172" s="7" t="s">
        <v>18</v>
      </c>
      <c r="B172" s="176" t="s">
        <v>1202</v>
      </c>
      <c r="C172" s="12"/>
      <c r="D172" s="31"/>
      <c r="E172" s="13"/>
      <c r="F172" s="28"/>
      <c r="G172" s="1049"/>
      <c r="H172" s="28">
        <f t="shared" si="3"/>
        <v>0</v>
      </c>
      <c r="I172" s="1015"/>
      <c r="J172" s="28">
        <f t="shared" si="4"/>
        <v>0</v>
      </c>
      <c r="K172" s="1223">
        <f t="shared" si="5"/>
        <v>0</v>
      </c>
    </row>
    <row r="173" spans="1:11" s="81" customFormat="1" ht="38.25">
      <c r="A173" s="7"/>
      <c r="B173" s="39" t="s">
        <v>1203</v>
      </c>
      <c r="C173" s="12"/>
      <c r="D173" s="13"/>
      <c r="E173" s="13"/>
      <c r="F173" s="28"/>
      <c r="G173" s="995"/>
      <c r="H173" s="28">
        <f t="shared" si="3"/>
        <v>0</v>
      </c>
      <c r="I173" s="1015"/>
      <c r="J173" s="28">
        <f t="shared" si="4"/>
        <v>0</v>
      </c>
      <c r="K173" s="1223">
        <f t="shared" si="5"/>
        <v>0</v>
      </c>
    </row>
    <row r="174" spans="1:11" s="81" customFormat="1" ht="25.5">
      <c r="A174" s="7"/>
      <c r="B174" s="39" t="s">
        <v>1204</v>
      </c>
      <c r="C174" s="12"/>
      <c r="D174" s="13"/>
      <c r="E174" s="13"/>
      <c r="F174" s="28"/>
      <c r="G174" s="995"/>
      <c r="H174" s="28">
        <f t="shared" si="3"/>
        <v>0</v>
      </c>
      <c r="I174" s="1015"/>
      <c r="J174" s="28">
        <f t="shared" si="4"/>
        <v>0</v>
      </c>
      <c r="K174" s="1223">
        <f t="shared" si="5"/>
        <v>0</v>
      </c>
    </row>
    <row r="175" spans="1:11" s="81" customFormat="1">
      <c r="A175" s="7"/>
      <c r="B175" s="39" t="s">
        <v>1205</v>
      </c>
      <c r="C175" s="12"/>
      <c r="D175" s="13"/>
      <c r="E175" s="13"/>
      <c r="F175" s="28"/>
      <c r="G175" s="995"/>
      <c r="H175" s="28">
        <f t="shared" si="3"/>
        <v>0</v>
      </c>
      <c r="I175" s="1015"/>
      <c r="J175" s="28">
        <f t="shared" si="4"/>
        <v>0</v>
      </c>
      <c r="K175" s="1223">
        <f t="shared" si="5"/>
        <v>0</v>
      </c>
    </row>
    <row r="176" spans="1:11" s="81" customFormat="1">
      <c r="A176" s="7"/>
      <c r="B176" s="39" t="s">
        <v>1206</v>
      </c>
      <c r="C176" s="12"/>
      <c r="D176" s="13"/>
      <c r="E176" s="13"/>
      <c r="F176" s="28"/>
      <c r="G176" s="995"/>
      <c r="H176" s="28">
        <f t="shared" si="3"/>
        <v>0</v>
      </c>
      <c r="I176" s="1015"/>
      <c r="J176" s="28">
        <f t="shared" si="4"/>
        <v>0</v>
      </c>
      <c r="K176" s="1223">
        <f t="shared" si="5"/>
        <v>0</v>
      </c>
    </row>
    <row r="177" spans="1:11" s="81" customFormat="1">
      <c r="A177" s="7"/>
      <c r="B177" s="39" t="s">
        <v>1207</v>
      </c>
      <c r="C177" s="12"/>
      <c r="D177" s="13"/>
      <c r="E177" s="13"/>
      <c r="F177" s="28"/>
      <c r="G177" s="995"/>
      <c r="H177" s="28">
        <f t="shared" si="3"/>
        <v>0</v>
      </c>
      <c r="I177" s="1015"/>
      <c r="J177" s="28">
        <f t="shared" si="4"/>
        <v>0</v>
      </c>
      <c r="K177" s="1223">
        <f t="shared" si="5"/>
        <v>0</v>
      </c>
    </row>
    <row r="178" spans="1:11" s="81" customFormat="1">
      <c r="A178" s="7"/>
      <c r="B178" s="39" t="s">
        <v>1208</v>
      </c>
      <c r="C178" s="12"/>
      <c r="D178" s="13"/>
      <c r="E178" s="13"/>
      <c r="F178" s="28"/>
      <c r="G178" s="995"/>
      <c r="H178" s="28">
        <f t="shared" si="3"/>
        <v>0</v>
      </c>
      <c r="I178" s="1015"/>
      <c r="J178" s="28">
        <f t="shared" si="4"/>
        <v>0</v>
      </c>
      <c r="K178" s="1223">
        <f t="shared" si="5"/>
        <v>0</v>
      </c>
    </row>
    <row r="179" spans="1:11" s="81" customFormat="1" ht="25.5">
      <c r="A179" s="7"/>
      <c r="B179" s="39" t="s">
        <v>1209</v>
      </c>
      <c r="C179" s="12"/>
      <c r="D179" s="13"/>
      <c r="E179" s="13"/>
      <c r="F179" s="28"/>
      <c r="G179" s="995"/>
      <c r="H179" s="28">
        <f t="shared" si="3"/>
        <v>0</v>
      </c>
      <c r="I179" s="1015"/>
      <c r="J179" s="28">
        <f t="shared" si="4"/>
        <v>0</v>
      </c>
      <c r="K179" s="1223">
        <f t="shared" si="5"/>
        <v>0</v>
      </c>
    </row>
    <row r="180" spans="1:11" s="81" customFormat="1">
      <c r="A180" s="7"/>
      <c r="B180" s="39" t="s">
        <v>1210</v>
      </c>
      <c r="C180" s="108"/>
      <c r="D180" s="108"/>
      <c r="E180" s="108"/>
      <c r="F180" s="109"/>
      <c r="G180" s="1220"/>
      <c r="H180" s="28">
        <f t="shared" si="3"/>
        <v>0</v>
      </c>
      <c r="I180" s="1015"/>
      <c r="J180" s="28">
        <f t="shared" si="4"/>
        <v>0</v>
      </c>
      <c r="K180" s="1223">
        <f t="shared" si="5"/>
        <v>0</v>
      </c>
    </row>
    <row r="181" spans="1:11" s="4" customFormat="1">
      <c r="A181" s="11"/>
      <c r="B181" s="39" t="s">
        <v>1211</v>
      </c>
      <c r="C181" s="1"/>
      <c r="D181" s="2"/>
      <c r="E181" s="3"/>
      <c r="F181" s="2"/>
      <c r="G181" s="1031"/>
      <c r="H181" s="28">
        <f t="shared" si="3"/>
        <v>0</v>
      </c>
      <c r="I181" s="891"/>
      <c r="J181" s="28">
        <f t="shared" si="4"/>
        <v>0</v>
      </c>
      <c r="K181" s="1223">
        <f t="shared" si="5"/>
        <v>0</v>
      </c>
    </row>
    <row r="182" spans="1:11" s="4" customFormat="1">
      <c r="A182" s="11"/>
      <c r="B182" s="39" t="s">
        <v>1212</v>
      </c>
      <c r="C182" s="1"/>
      <c r="D182" s="2"/>
      <c r="E182" s="3"/>
      <c r="F182" s="13"/>
      <c r="G182" s="1031"/>
      <c r="H182" s="28">
        <f t="shared" si="3"/>
        <v>0</v>
      </c>
      <c r="I182" s="891"/>
      <c r="J182" s="28">
        <f t="shared" si="4"/>
        <v>0</v>
      </c>
      <c r="K182" s="1223">
        <f t="shared" si="5"/>
        <v>0</v>
      </c>
    </row>
    <row r="183" spans="1:11" ht="25.5">
      <c r="B183" s="39" t="s">
        <v>1213</v>
      </c>
      <c r="G183" s="889"/>
      <c r="H183" s="28">
        <f t="shared" si="3"/>
        <v>0</v>
      </c>
      <c r="I183" s="889"/>
      <c r="J183" s="28">
        <f t="shared" si="4"/>
        <v>0</v>
      </c>
      <c r="K183" s="1223">
        <f t="shared" si="5"/>
        <v>0</v>
      </c>
    </row>
    <row r="184" spans="1:11" ht="15">
      <c r="B184" s="39" t="s">
        <v>1289</v>
      </c>
      <c r="G184" s="889"/>
      <c r="H184" s="28">
        <f t="shared" si="3"/>
        <v>0</v>
      </c>
      <c r="I184" s="889"/>
      <c r="J184" s="28">
        <f t="shared" si="4"/>
        <v>0</v>
      </c>
      <c r="K184" s="1223">
        <f t="shared" si="5"/>
        <v>0</v>
      </c>
    </row>
    <row r="185" spans="1:11">
      <c r="B185" s="39" t="s">
        <v>1229</v>
      </c>
      <c r="C185" s="12" t="s">
        <v>7</v>
      </c>
      <c r="D185" s="13">
        <v>170</v>
      </c>
      <c r="E185" s="13"/>
      <c r="F185" s="28">
        <f>D185*E185</f>
        <v>0</v>
      </c>
      <c r="G185" s="995">
        <v>170</v>
      </c>
      <c r="H185" s="28">
        <f t="shared" si="3"/>
        <v>0</v>
      </c>
      <c r="I185" s="889"/>
      <c r="J185" s="28">
        <f t="shared" si="4"/>
        <v>0</v>
      </c>
      <c r="K185" s="1223">
        <f t="shared" si="5"/>
        <v>0</v>
      </c>
    </row>
    <row r="186" spans="1:11">
      <c r="F186" s="28">
        <f t="shared" ref="F186:F249" si="6">D186*E186</f>
        <v>0</v>
      </c>
      <c r="G186" s="889"/>
      <c r="H186" s="28">
        <f t="shared" si="3"/>
        <v>0</v>
      </c>
      <c r="I186" s="889"/>
      <c r="J186" s="28">
        <f t="shared" si="4"/>
        <v>0</v>
      </c>
      <c r="K186" s="1223">
        <f t="shared" si="5"/>
        <v>0</v>
      </c>
    </row>
    <row r="187" spans="1:11" ht="25.5">
      <c r="A187" s="7" t="s">
        <v>19</v>
      </c>
      <c r="B187" s="176" t="s">
        <v>1230</v>
      </c>
      <c r="F187" s="28">
        <f t="shared" si="6"/>
        <v>0</v>
      </c>
      <c r="G187" s="889"/>
      <c r="H187" s="28">
        <f t="shared" si="3"/>
        <v>0</v>
      </c>
      <c r="I187" s="889"/>
      <c r="J187" s="28">
        <f t="shared" si="4"/>
        <v>0</v>
      </c>
      <c r="K187" s="1223">
        <f t="shared" si="5"/>
        <v>0</v>
      </c>
    </row>
    <row r="188" spans="1:11" ht="63.75">
      <c r="B188" s="39" t="s">
        <v>1231</v>
      </c>
      <c r="F188" s="28">
        <f t="shared" si="6"/>
        <v>0</v>
      </c>
      <c r="G188" s="889"/>
      <c r="H188" s="28">
        <f t="shared" si="3"/>
        <v>0</v>
      </c>
      <c r="I188" s="889"/>
      <c r="J188" s="28">
        <f t="shared" si="4"/>
        <v>0</v>
      </c>
      <c r="K188" s="1223">
        <f t="shared" si="5"/>
        <v>0</v>
      </c>
    </row>
    <row r="189" spans="1:11" ht="25.5">
      <c r="B189" s="39" t="s">
        <v>1232</v>
      </c>
      <c r="F189" s="28">
        <f t="shared" si="6"/>
        <v>0</v>
      </c>
      <c r="G189" s="889"/>
      <c r="H189" s="28">
        <f t="shared" si="3"/>
        <v>0</v>
      </c>
      <c r="I189" s="889"/>
      <c r="J189" s="28">
        <f t="shared" si="4"/>
        <v>0</v>
      </c>
      <c r="K189" s="1223">
        <f t="shared" si="5"/>
        <v>0</v>
      </c>
    </row>
    <row r="190" spans="1:11" ht="51">
      <c r="B190" s="39" t="s">
        <v>1233</v>
      </c>
      <c r="F190" s="28">
        <f t="shared" si="6"/>
        <v>0</v>
      </c>
      <c r="G190" s="889"/>
      <c r="H190" s="28">
        <f t="shared" si="3"/>
        <v>0</v>
      </c>
      <c r="I190" s="889"/>
      <c r="J190" s="28">
        <f t="shared" si="4"/>
        <v>0</v>
      </c>
      <c r="K190" s="1223">
        <f t="shared" si="5"/>
        <v>0</v>
      </c>
    </row>
    <row r="191" spans="1:11" ht="38.25">
      <c r="B191" s="39" t="s">
        <v>1234</v>
      </c>
      <c r="F191" s="28">
        <f t="shared" si="6"/>
        <v>0</v>
      </c>
      <c r="G191" s="889"/>
      <c r="H191" s="28">
        <f t="shared" si="3"/>
        <v>0</v>
      </c>
      <c r="I191" s="889"/>
      <c r="J191" s="28">
        <f t="shared" si="4"/>
        <v>0</v>
      </c>
      <c r="K191" s="1223">
        <f t="shared" si="5"/>
        <v>0</v>
      </c>
    </row>
    <row r="192" spans="1:11" ht="76.5">
      <c r="B192" s="39" t="s">
        <v>1235</v>
      </c>
      <c r="F192" s="28">
        <f t="shared" si="6"/>
        <v>0</v>
      </c>
      <c r="G192" s="889"/>
      <c r="H192" s="28">
        <f t="shared" si="3"/>
        <v>0</v>
      </c>
      <c r="I192" s="889"/>
      <c r="J192" s="28">
        <f t="shared" si="4"/>
        <v>0</v>
      </c>
      <c r="K192" s="1223">
        <f t="shared" si="5"/>
        <v>0</v>
      </c>
    </row>
    <row r="193" spans="1:11" ht="63.75">
      <c r="B193" s="39" t="s">
        <v>1236</v>
      </c>
      <c r="F193" s="28">
        <f t="shared" si="6"/>
        <v>0</v>
      </c>
      <c r="G193" s="889"/>
      <c r="H193" s="28">
        <f t="shared" si="3"/>
        <v>0</v>
      </c>
      <c r="I193" s="889"/>
      <c r="J193" s="28">
        <f t="shared" si="4"/>
        <v>0</v>
      </c>
      <c r="K193" s="1223">
        <f t="shared" si="5"/>
        <v>0</v>
      </c>
    </row>
    <row r="194" spans="1:11" ht="38.25">
      <c r="B194" s="39" t="s">
        <v>1237</v>
      </c>
      <c r="F194" s="28">
        <f t="shared" si="6"/>
        <v>0</v>
      </c>
      <c r="G194" s="889"/>
      <c r="H194" s="28">
        <f t="shared" si="3"/>
        <v>0</v>
      </c>
      <c r="I194" s="889"/>
      <c r="J194" s="28">
        <f t="shared" si="4"/>
        <v>0</v>
      </c>
      <c r="K194" s="1223">
        <f t="shared" si="5"/>
        <v>0</v>
      </c>
    </row>
    <row r="195" spans="1:11">
      <c r="B195" s="39" t="s">
        <v>1238</v>
      </c>
      <c r="C195" s="12" t="s">
        <v>6</v>
      </c>
      <c r="D195" s="13">
        <v>410</v>
      </c>
      <c r="E195" s="13"/>
      <c r="F195" s="28">
        <f t="shared" si="6"/>
        <v>0</v>
      </c>
      <c r="G195" s="995">
        <v>410</v>
      </c>
      <c r="H195" s="28">
        <f t="shared" si="3"/>
        <v>0</v>
      </c>
      <c r="I195" s="889"/>
      <c r="J195" s="28">
        <f t="shared" si="4"/>
        <v>0</v>
      </c>
      <c r="K195" s="1223">
        <f t="shared" si="5"/>
        <v>0</v>
      </c>
    </row>
    <row r="196" spans="1:11">
      <c r="F196" s="28">
        <f t="shared" si="6"/>
        <v>0</v>
      </c>
      <c r="G196" s="889"/>
      <c r="H196" s="28">
        <f t="shared" si="3"/>
        <v>0</v>
      </c>
      <c r="I196" s="889"/>
      <c r="J196" s="28">
        <f t="shared" si="4"/>
        <v>0</v>
      </c>
      <c r="K196" s="1223">
        <f t="shared" si="5"/>
        <v>0</v>
      </c>
    </row>
    <row r="197" spans="1:11">
      <c r="A197" s="7" t="s">
        <v>20</v>
      </c>
      <c r="B197" s="176" t="s">
        <v>1239</v>
      </c>
      <c r="F197" s="28">
        <f t="shared" si="6"/>
        <v>0</v>
      </c>
      <c r="G197" s="889"/>
      <c r="H197" s="28">
        <f t="shared" si="3"/>
        <v>0</v>
      </c>
      <c r="I197" s="889"/>
      <c r="J197" s="28">
        <f t="shared" si="4"/>
        <v>0</v>
      </c>
      <c r="K197" s="1223">
        <f t="shared" si="5"/>
        <v>0</v>
      </c>
    </row>
    <row r="198" spans="1:11" ht="38.25">
      <c r="B198" s="39" t="s">
        <v>1240</v>
      </c>
      <c r="F198" s="28">
        <f t="shared" si="6"/>
        <v>0</v>
      </c>
      <c r="G198" s="889"/>
      <c r="H198" s="28">
        <f t="shared" si="3"/>
        <v>0</v>
      </c>
      <c r="I198" s="889"/>
      <c r="J198" s="28">
        <f t="shared" si="4"/>
        <v>0</v>
      </c>
      <c r="K198" s="1223">
        <f t="shared" si="5"/>
        <v>0</v>
      </c>
    </row>
    <row r="199" spans="1:11">
      <c r="B199" s="39" t="s">
        <v>1208</v>
      </c>
      <c r="F199" s="28">
        <f t="shared" si="6"/>
        <v>0</v>
      </c>
      <c r="G199" s="889"/>
      <c r="H199" s="28">
        <f t="shared" si="3"/>
        <v>0</v>
      </c>
      <c r="I199" s="889"/>
      <c r="J199" s="28">
        <f t="shared" si="4"/>
        <v>0</v>
      </c>
      <c r="K199" s="1223">
        <f t="shared" si="5"/>
        <v>0</v>
      </c>
    </row>
    <row r="200" spans="1:11">
      <c r="B200" s="39" t="s">
        <v>1241</v>
      </c>
      <c r="F200" s="28">
        <f t="shared" si="6"/>
        <v>0</v>
      </c>
      <c r="G200" s="889"/>
      <c r="H200" s="28">
        <f t="shared" si="3"/>
        <v>0</v>
      </c>
      <c r="I200" s="889"/>
      <c r="J200" s="28">
        <f t="shared" si="4"/>
        <v>0</v>
      </c>
      <c r="K200" s="1223">
        <f t="shared" si="5"/>
        <v>0</v>
      </c>
    </row>
    <row r="201" spans="1:11">
      <c r="B201" s="39" t="s">
        <v>1242</v>
      </c>
      <c r="F201" s="28">
        <f t="shared" si="6"/>
        <v>0</v>
      </c>
      <c r="G201" s="889"/>
      <c r="H201" s="28">
        <f t="shared" si="3"/>
        <v>0</v>
      </c>
      <c r="I201" s="889"/>
      <c r="J201" s="28">
        <f t="shared" si="4"/>
        <v>0</v>
      </c>
      <c r="K201" s="1223">
        <f t="shared" si="5"/>
        <v>0</v>
      </c>
    </row>
    <row r="202" spans="1:11">
      <c r="B202" s="39" t="s">
        <v>1243</v>
      </c>
      <c r="F202" s="28">
        <f t="shared" si="6"/>
        <v>0</v>
      </c>
      <c r="G202" s="889"/>
      <c r="H202" s="28">
        <f t="shared" si="3"/>
        <v>0</v>
      </c>
      <c r="I202" s="889"/>
      <c r="J202" s="28">
        <f t="shared" si="4"/>
        <v>0</v>
      </c>
      <c r="K202" s="1223">
        <f t="shared" si="5"/>
        <v>0</v>
      </c>
    </row>
    <row r="203" spans="1:11" ht="38.25">
      <c r="B203" s="39" t="s">
        <v>1221</v>
      </c>
      <c r="F203" s="28">
        <f t="shared" si="6"/>
        <v>0</v>
      </c>
      <c r="G203" s="889"/>
      <c r="H203" s="28">
        <f t="shared" si="3"/>
        <v>0</v>
      </c>
      <c r="I203" s="889"/>
      <c r="J203" s="28">
        <f t="shared" si="4"/>
        <v>0</v>
      </c>
      <c r="K203" s="1223">
        <f t="shared" si="5"/>
        <v>0</v>
      </c>
    </row>
    <row r="204" spans="1:11" ht="15">
      <c r="B204" s="39" t="s">
        <v>1290</v>
      </c>
      <c r="F204" s="28">
        <f t="shared" si="6"/>
        <v>0</v>
      </c>
      <c r="G204" s="889"/>
      <c r="H204" s="28">
        <f t="shared" si="3"/>
        <v>0</v>
      </c>
      <c r="I204" s="889"/>
      <c r="J204" s="28">
        <f t="shared" si="4"/>
        <v>0</v>
      </c>
      <c r="K204" s="1223">
        <f t="shared" si="5"/>
        <v>0</v>
      </c>
    </row>
    <row r="205" spans="1:11">
      <c r="B205" s="39" t="s">
        <v>1244</v>
      </c>
      <c r="C205" s="12" t="s">
        <v>6</v>
      </c>
      <c r="D205" s="13">
        <v>406</v>
      </c>
      <c r="E205" s="13"/>
      <c r="F205" s="28">
        <f t="shared" si="6"/>
        <v>0</v>
      </c>
      <c r="G205" s="995">
        <v>406</v>
      </c>
      <c r="H205" s="28">
        <f t="shared" ref="H205:H268" si="7">E205*G205</f>
        <v>0</v>
      </c>
      <c r="I205" s="889"/>
      <c r="J205" s="28">
        <f t="shared" ref="J205:J268" si="8">E205*I205</f>
        <v>0</v>
      </c>
      <c r="K205" s="1223">
        <f t="shared" ref="K205:K268" si="9">D205-G205-I205</f>
        <v>0</v>
      </c>
    </row>
    <row r="206" spans="1:11">
      <c r="F206" s="28">
        <f t="shared" si="6"/>
        <v>0</v>
      </c>
      <c r="G206" s="889"/>
      <c r="H206" s="28">
        <f t="shared" si="7"/>
        <v>0</v>
      </c>
      <c r="I206" s="889"/>
      <c r="J206" s="28">
        <f t="shared" si="8"/>
        <v>0</v>
      </c>
      <c r="K206" s="1223">
        <f t="shared" si="9"/>
        <v>0</v>
      </c>
    </row>
    <row r="207" spans="1:11" ht="25.5">
      <c r="A207" s="7" t="s">
        <v>21</v>
      </c>
      <c r="B207" s="176" t="s">
        <v>1245</v>
      </c>
      <c r="F207" s="28">
        <f t="shared" si="6"/>
        <v>0</v>
      </c>
      <c r="G207" s="889"/>
      <c r="H207" s="28">
        <f t="shared" si="7"/>
        <v>0</v>
      </c>
      <c r="I207" s="889"/>
      <c r="J207" s="28">
        <f t="shared" si="8"/>
        <v>0</v>
      </c>
      <c r="K207" s="1223">
        <f t="shared" si="9"/>
        <v>0</v>
      </c>
    </row>
    <row r="208" spans="1:11" ht="38.25">
      <c r="B208" s="39" t="s">
        <v>1246</v>
      </c>
      <c r="F208" s="28">
        <f t="shared" si="6"/>
        <v>0</v>
      </c>
      <c r="G208" s="889"/>
      <c r="H208" s="28">
        <f t="shared" si="7"/>
        <v>0</v>
      </c>
      <c r="I208" s="889"/>
      <c r="J208" s="28">
        <f t="shared" si="8"/>
        <v>0</v>
      </c>
      <c r="K208" s="1223">
        <f t="shared" si="9"/>
        <v>0</v>
      </c>
    </row>
    <row r="209" spans="1:11" ht="51">
      <c r="B209" s="39" t="s">
        <v>1247</v>
      </c>
      <c r="F209" s="28">
        <f t="shared" si="6"/>
        <v>0</v>
      </c>
      <c r="G209" s="889"/>
      <c r="H209" s="28">
        <f t="shared" si="7"/>
        <v>0</v>
      </c>
      <c r="I209" s="889"/>
      <c r="J209" s="28">
        <f t="shared" si="8"/>
        <v>0</v>
      </c>
      <c r="K209" s="1223">
        <f t="shared" si="9"/>
        <v>0</v>
      </c>
    </row>
    <row r="210" spans="1:11" ht="38.25">
      <c r="B210" s="39" t="s">
        <v>1221</v>
      </c>
      <c r="F210" s="28">
        <f t="shared" si="6"/>
        <v>0</v>
      </c>
      <c r="G210" s="889"/>
      <c r="H210" s="28">
        <f t="shared" si="7"/>
        <v>0</v>
      </c>
      <c r="I210" s="889"/>
      <c r="J210" s="28">
        <f t="shared" si="8"/>
        <v>0</v>
      </c>
      <c r="K210" s="1223">
        <f t="shared" si="9"/>
        <v>0</v>
      </c>
    </row>
    <row r="211" spans="1:11">
      <c r="B211" s="39" t="s">
        <v>1248</v>
      </c>
      <c r="F211" s="28">
        <f t="shared" si="6"/>
        <v>0</v>
      </c>
      <c r="G211" s="889"/>
      <c r="H211" s="28">
        <f t="shared" si="7"/>
        <v>0</v>
      </c>
      <c r="I211" s="889"/>
      <c r="J211" s="28">
        <f t="shared" si="8"/>
        <v>0</v>
      </c>
      <c r="K211" s="1223">
        <f t="shared" si="9"/>
        <v>0</v>
      </c>
    </row>
    <row r="212" spans="1:11">
      <c r="B212" s="39" t="s">
        <v>1249</v>
      </c>
      <c r="C212" s="12" t="s">
        <v>6</v>
      </c>
      <c r="D212" s="13">
        <v>406</v>
      </c>
      <c r="E212" s="13"/>
      <c r="F212" s="28">
        <f t="shared" si="6"/>
        <v>0</v>
      </c>
      <c r="G212" s="995">
        <v>406</v>
      </c>
      <c r="H212" s="28">
        <f t="shared" si="7"/>
        <v>0</v>
      </c>
      <c r="I212" s="889"/>
      <c r="J212" s="28">
        <f t="shared" si="8"/>
        <v>0</v>
      </c>
      <c r="K212" s="1223">
        <f t="shared" si="9"/>
        <v>0</v>
      </c>
    </row>
    <row r="213" spans="1:11">
      <c r="F213" s="28">
        <f t="shared" si="6"/>
        <v>0</v>
      </c>
      <c r="G213" s="889"/>
      <c r="H213" s="28">
        <f t="shared" si="7"/>
        <v>0</v>
      </c>
      <c r="I213" s="889"/>
      <c r="J213" s="28">
        <f t="shared" si="8"/>
        <v>0</v>
      </c>
      <c r="K213" s="1223">
        <f t="shared" si="9"/>
        <v>0</v>
      </c>
    </row>
    <row r="214" spans="1:11">
      <c r="A214" s="7" t="s">
        <v>22</v>
      </c>
      <c r="B214" s="176" t="s">
        <v>1250</v>
      </c>
      <c r="F214" s="28">
        <f t="shared" si="6"/>
        <v>0</v>
      </c>
      <c r="G214" s="889"/>
      <c r="H214" s="28">
        <f t="shared" si="7"/>
        <v>0</v>
      </c>
      <c r="I214" s="889"/>
      <c r="J214" s="28">
        <f t="shared" si="8"/>
        <v>0</v>
      </c>
      <c r="K214" s="1223">
        <f t="shared" si="9"/>
        <v>0</v>
      </c>
    </row>
    <row r="215" spans="1:11">
      <c r="B215" s="39" t="s">
        <v>1208</v>
      </c>
      <c r="F215" s="28">
        <f t="shared" si="6"/>
        <v>0</v>
      </c>
      <c r="G215" s="889"/>
      <c r="H215" s="28">
        <f t="shared" si="7"/>
        <v>0</v>
      </c>
      <c r="I215" s="889"/>
      <c r="J215" s="28">
        <f t="shared" si="8"/>
        <v>0</v>
      </c>
      <c r="K215" s="1223">
        <f t="shared" si="9"/>
        <v>0</v>
      </c>
    </row>
    <row r="216" spans="1:11" ht="25.5">
      <c r="B216" s="39" t="s">
        <v>1251</v>
      </c>
      <c r="F216" s="28">
        <f t="shared" si="6"/>
        <v>0</v>
      </c>
      <c r="G216" s="889"/>
      <c r="H216" s="28">
        <f t="shared" si="7"/>
        <v>0</v>
      </c>
      <c r="I216" s="889"/>
      <c r="J216" s="28">
        <f t="shared" si="8"/>
        <v>0</v>
      </c>
      <c r="K216" s="1223">
        <f t="shared" si="9"/>
        <v>0</v>
      </c>
    </row>
    <row r="217" spans="1:11" ht="38.25">
      <c r="B217" s="39" t="s">
        <v>1252</v>
      </c>
      <c r="F217" s="28">
        <f t="shared" si="6"/>
        <v>0</v>
      </c>
      <c r="G217" s="889"/>
      <c r="H217" s="28">
        <f t="shared" si="7"/>
        <v>0</v>
      </c>
      <c r="I217" s="889"/>
      <c r="J217" s="28">
        <f t="shared" si="8"/>
        <v>0</v>
      </c>
      <c r="K217" s="1223">
        <f t="shared" si="9"/>
        <v>0</v>
      </c>
    </row>
    <row r="218" spans="1:11">
      <c r="B218" s="39" t="s">
        <v>1253</v>
      </c>
      <c r="F218" s="28">
        <f t="shared" si="6"/>
        <v>0</v>
      </c>
      <c r="G218" s="889"/>
      <c r="H218" s="28">
        <f t="shared" si="7"/>
        <v>0</v>
      </c>
      <c r="I218" s="889"/>
      <c r="J218" s="28">
        <f t="shared" si="8"/>
        <v>0</v>
      </c>
      <c r="K218" s="1223">
        <f t="shared" si="9"/>
        <v>0</v>
      </c>
    </row>
    <row r="219" spans="1:11" ht="25.5">
      <c r="B219" s="39" t="s">
        <v>1254</v>
      </c>
      <c r="F219" s="28">
        <f t="shared" si="6"/>
        <v>0</v>
      </c>
      <c r="G219" s="889"/>
      <c r="H219" s="28">
        <f t="shared" si="7"/>
        <v>0</v>
      </c>
      <c r="I219" s="889"/>
      <c r="J219" s="28">
        <f t="shared" si="8"/>
        <v>0</v>
      </c>
      <c r="K219" s="1223">
        <f t="shared" si="9"/>
        <v>0</v>
      </c>
    </row>
    <row r="220" spans="1:11" ht="25.5">
      <c r="B220" s="39" t="s">
        <v>1255</v>
      </c>
      <c r="F220" s="28">
        <f t="shared" si="6"/>
        <v>0</v>
      </c>
      <c r="G220" s="889"/>
      <c r="H220" s="28">
        <f t="shared" si="7"/>
        <v>0</v>
      </c>
      <c r="I220" s="889"/>
      <c r="J220" s="28">
        <f t="shared" si="8"/>
        <v>0</v>
      </c>
      <c r="K220" s="1223">
        <f t="shared" si="9"/>
        <v>0</v>
      </c>
    </row>
    <row r="221" spans="1:11">
      <c r="B221" s="39" t="s">
        <v>1256</v>
      </c>
      <c r="F221" s="28">
        <f t="shared" si="6"/>
        <v>0</v>
      </c>
      <c r="G221" s="889"/>
      <c r="H221" s="28">
        <f t="shared" si="7"/>
        <v>0</v>
      </c>
      <c r="I221" s="889"/>
      <c r="J221" s="28">
        <f t="shared" si="8"/>
        <v>0</v>
      </c>
      <c r="K221" s="1223">
        <f t="shared" si="9"/>
        <v>0</v>
      </c>
    </row>
    <row r="222" spans="1:11">
      <c r="B222" s="39" t="s">
        <v>1257</v>
      </c>
      <c r="F222" s="28">
        <f t="shared" si="6"/>
        <v>0</v>
      </c>
      <c r="G222" s="889"/>
      <c r="H222" s="28">
        <f t="shared" si="7"/>
        <v>0</v>
      </c>
      <c r="I222" s="889"/>
      <c r="J222" s="28">
        <f t="shared" si="8"/>
        <v>0</v>
      </c>
      <c r="K222" s="1223">
        <f t="shared" si="9"/>
        <v>0</v>
      </c>
    </row>
    <row r="223" spans="1:11" ht="25.5">
      <c r="B223" s="39" t="s">
        <v>1258</v>
      </c>
      <c r="F223" s="28">
        <f t="shared" si="6"/>
        <v>0</v>
      </c>
      <c r="G223" s="889"/>
      <c r="H223" s="28">
        <f t="shared" si="7"/>
        <v>0</v>
      </c>
      <c r="I223" s="889"/>
      <c r="J223" s="28">
        <f t="shared" si="8"/>
        <v>0</v>
      </c>
      <c r="K223" s="1223">
        <f t="shared" si="9"/>
        <v>0</v>
      </c>
    </row>
    <row r="224" spans="1:11" ht="25.5">
      <c r="B224" s="39" t="s">
        <v>1259</v>
      </c>
      <c r="F224" s="28">
        <f t="shared" si="6"/>
        <v>0</v>
      </c>
      <c r="G224" s="889"/>
      <c r="H224" s="28">
        <f t="shared" si="7"/>
        <v>0</v>
      </c>
      <c r="I224" s="889"/>
      <c r="J224" s="28">
        <f t="shared" si="8"/>
        <v>0</v>
      </c>
      <c r="K224" s="1223">
        <f t="shared" si="9"/>
        <v>0</v>
      </c>
    </row>
    <row r="225" spans="1:11">
      <c r="B225" s="39" t="s">
        <v>1260</v>
      </c>
      <c r="F225" s="28">
        <f t="shared" si="6"/>
        <v>0</v>
      </c>
      <c r="G225" s="889"/>
      <c r="H225" s="28">
        <f t="shared" si="7"/>
        <v>0</v>
      </c>
      <c r="I225" s="889"/>
      <c r="J225" s="28">
        <f t="shared" si="8"/>
        <v>0</v>
      </c>
      <c r="K225" s="1223">
        <f t="shared" si="9"/>
        <v>0</v>
      </c>
    </row>
    <row r="226" spans="1:11">
      <c r="B226" s="39" t="s">
        <v>1261</v>
      </c>
      <c r="C226" s="12" t="s">
        <v>230</v>
      </c>
      <c r="D226" s="13">
        <v>52</v>
      </c>
      <c r="E226" s="13"/>
      <c r="F226" s="28">
        <f t="shared" si="6"/>
        <v>0</v>
      </c>
      <c r="G226" s="995">
        <v>52</v>
      </c>
      <c r="H226" s="28">
        <f t="shared" si="7"/>
        <v>0</v>
      </c>
      <c r="I226" s="889"/>
      <c r="J226" s="28">
        <f t="shared" si="8"/>
        <v>0</v>
      </c>
      <c r="K226" s="1223">
        <f t="shared" si="9"/>
        <v>0</v>
      </c>
    </row>
    <row r="227" spans="1:11">
      <c r="F227" s="28">
        <f t="shared" si="6"/>
        <v>0</v>
      </c>
      <c r="G227" s="889"/>
      <c r="H227" s="28">
        <f t="shared" si="7"/>
        <v>0</v>
      </c>
      <c r="I227" s="889"/>
      <c r="J227" s="28">
        <f t="shared" si="8"/>
        <v>0</v>
      </c>
      <c r="K227" s="1223">
        <f t="shared" si="9"/>
        <v>0</v>
      </c>
    </row>
    <row r="228" spans="1:11">
      <c r="A228" s="7" t="s">
        <v>23</v>
      </c>
      <c r="B228" s="176" t="s">
        <v>1312</v>
      </c>
      <c r="F228" s="28">
        <f t="shared" si="6"/>
        <v>0</v>
      </c>
      <c r="G228" s="889"/>
      <c r="H228" s="28">
        <f t="shared" si="7"/>
        <v>0</v>
      </c>
      <c r="I228" s="889"/>
      <c r="J228" s="28">
        <f t="shared" si="8"/>
        <v>0</v>
      </c>
      <c r="K228" s="1223">
        <f t="shared" si="9"/>
        <v>0</v>
      </c>
    </row>
    <row r="229" spans="1:11" ht="160.5" customHeight="1">
      <c r="B229" s="39" t="s">
        <v>1262</v>
      </c>
      <c r="F229" s="28">
        <f t="shared" si="6"/>
        <v>0</v>
      </c>
      <c r="G229" s="889"/>
      <c r="H229" s="28">
        <f t="shared" si="7"/>
        <v>0</v>
      </c>
      <c r="I229" s="889"/>
      <c r="J229" s="28">
        <f t="shared" si="8"/>
        <v>0</v>
      </c>
      <c r="K229" s="1223">
        <f t="shared" si="9"/>
        <v>0</v>
      </c>
    </row>
    <row r="230" spans="1:11" ht="38.25">
      <c r="B230" s="39" t="s">
        <v>1263</v>
      </c>
      <c r="F230" s="28">
        <f t="shared" si="6"/>
        <v>0</v>
      </c>
      <c r="G230" s="889"/>
      <c r="H230" s="28">
        <f t="shared" si="7"/>
        <v>0</v>
      </c>
      <c r="I230" s="889"/>
      <c r="J230" s="28">
        <f t="shared" si="8"/>
        <v>0</v>
      </c>
      <c r="K230" s="1223">
        <f t="shared" si="9"/>
        <v>0</v>
      </c>
    </row>
    <row r="231" spans="1:11">
      <c r="B231" s="39" t="s">
        <v>1264</v>
      </c>
      <c r="F231" s="28">
        <f t="shared" si="6"/>
        <v>0</v>
      </c>
      <c r="G231" s="889"/>
      <c r="H231" s="28">
        <f t="shared" si="7"/>
        <v>0</v>
      </c>
      <c r="I231" s="889"/>
      <c r="J231" s="28">
        <f t="shared" si="8"/>
        <v>0</v>
      </c>
      <c r="K231" s="1223">
        <f t="shared" si="9"/>
        <v>0</v>
      </c>
    </row>
    <row r="232" spans="1:11">
      <c r="B232" s="39" t="s">
        <v>1265</v>
      </c>
      <c r="C232" s="12" t="s">
        <v>6</v>
      </c>
      <c r="D232" s="13">
        <v>406</v>
      </c>
      <c r="E232" s="13"/>
      <c r="F232" s="28">
        <f t="shared" si="6"/>
        <v>0</v>
      </c>
      <c r="G232" s="995">
        <v>406</v>
      </c>
      <c r="H232" s="28">
        <f t="shared" si="7"/>
        <v>0</v>
      </c>
      <c r="I232" s="889"/>
      <c r="J232" s="28">
        <f t="shared" si="8"/>
        <v>0</v>
      </c>
      <c r="K232" s="1223">
        <f t="shared" si="9"/>
        <v>0</v>
      </c>
    </row>
    <row r="233" spans="1:11">
      <c r="B233" s="392"/>
      <c r="C233" s="12"/>
      <c r="D233" s="31"/>
      <c r="E233" s="13"/>
      <c r="F233" s="28">
        <f t="shared" si="6"/>
        <v>0</v>
      </c>
      <c r="G233" s="1049"/>
      <c r="H233" s="28">
        <f t="shared" si="7"/>
        <v>0</v>
      </c>
      <c r="I233" s="889"/>
      <c r="J233" s="28">
        <f t="shared" si="8"/>
        <v>0</v>
      </c>
      <c r="K233" s="1223">
        <f t="shared" si="9"/>
        <v>0</v>
      </c>
    </row>
    <row r="234" spans="1:11">
      <c r="A234" s="7" t="s">
        <v>24</v>
      </c>
      <c r="B234" s="176" t="s">
        <v>1283</v>
      </c>
      <c r="C234" s="12"/>
      <c r="D234" s="31"/>
      <c r="E234" s="13"/>
      <c r="F234" s="28">
        <f t="shared" si="6"/>
        <v>0</v>
      </c>
      <c r="G234" s="1049"/>
      <c r="H234" s="28">
        <f t="shared" si="7"/>
        <v>0</v>
      </c>
      <c r="I234" s="889"/>
      <c r="J234" s="28">
        <f t="shared" si="8"/>
        <v>0</v>
      </c>
      <c r="K234" s="1223">
        <f t="shared" si="9"/>
        <v>0</v>
      </c>
    </row>
    <row r="235" spans="1:11" ht="51">
      <c r="B235" s="39" t="s">
        <v>1266</v>
      </c>
      <c r="C235" s="12"/>
      <c r="D235" s="31"/>
      <c r="E235" s="13"/>
      <c r="F235" s="28">
        <f t="shared" si="6"/>
        <v>0</v>
      </c>
      <c r="G235" s="1049"/>
      <c r="H235" s="28">
        <f t="shared" si="7"/>
        <v>0</v>
      </c>
      <c r="I235" s="889"/>
      <c r="J235" s="28">
        <f t="shared" si="8"/>
        <v>0</v>
      </c>
      <c r="K235" s="1223">
        <f t="shared" si="9"/>
        <v>0</v>
      </c>
    </row>
    <row r="236" spans="1:11" ht="51">
      <c r="B236" s="39" t="s">
        <v>1267</v>
      </c>
      <c r="C236" s="12"/>
      <c r="D236" s="31"/>
      <c r="E236" s="13"/>
      <c r="F236" s="28">
        <f t="shared" si="6"/>
        <v>0</v>
      </c>
      <c r="G236" s="1049"/>
      <c r="H236" s="28">
        <f t="shared" si="7"/>
        <v>0</v>
      </c>
      <c r="I236" s="889"/>
      <c r="J236" s="28">
        <f t="shared" si="8"/>
        <v>0</v>
      </c>
      <c r="K236" s="1223">
        <f t="shared" si="9"/>
        <v>0</v>
      </c>
    </row>
    <row r="237" spans="1:11" ht="63.75">
      <c r="B237" s="39" t="s">
        <v>1268</v>
      </c>
      <c r="F237" s="28">
        <f t="shared" si="6"/>
        <v>0</v>
      </c>
      <c r="G237" s="889"/>
      <c r="H237" s="28">
        <f t="shared" si="7"/>
        <v>0</v>
      </c>
      <c r="I237" s="889"/>
      <c r="J237" s="28">
        <f t="shared" si="8"/>
        <v>0</v>
      </c>
      <c r="K237" s="1223">
        <f t="shared" si="9"/>
        <v>0</v>
      </c>
    </row>
    <row r="238" spans="1:11" ht="25.5">
      <c r="B238" s="39" t="s">
        <v>1269</v>
      </c>
      <c r="F238" s="28">
        <f t="shared" si="6"/>
        <v>0</v>
      </c>
      <c r="G238" s="889"/>
      <c r="H238" s="28">
        <f t="shared" si="7"/>
        <v>0</v>
      </c>
      <c r="I238" s="889"/>
      <c r="J238" s="28">
        <f t="shared" si="8"/>
        <v>0</v>
      </c>
      <c r="K238" s="1223">
        <f t="shared" si="9"/>
        <v>0</v>
      </c>
    </row>
    <row r="239" spans="1:11" ht="38.25">
      <c r="B239" s="39" t="s">
        <v>1270</v>
      </c>
      <c r="F239" s="28">
        <f t="shared" si="6"/>
        <v>0</v>
      </c>
      <c r="G239" s="889"/>
      <c r="H239" s="28">
        <f t="shared" si="7"/>
        <v>0</v>
      </c>
      <c r="I239" s="889"/>
      <c r="J239" s="28">
        <f t="shared" si="8"/>
        <v>0</v>
      </c>
      <c r="K239" s="1223">
        <f t="shared" si="9"/>
        <v>0</v>
      </c>
    </row>
    <row r="240" spans="1:11" ht="25.5">
      <c r="B240" s="39" t="s">
        <v>1271</v>
      </c>
      <c r="C240" s="12" t="s">
        <v>1</v>
      </c>
      <c r="D240" s="13">
        <v>2</v>
      </c>
      <c r="E240" s="13"/>
      <c r="F240" s="28">
        <f t="shared" si="6"/>
        <v>0</v>
      </c>
      <c r="G240" s="995">
        <v>2</v>
      </c>
      <c r="H240" s="28">
        <f t="shared" si="7"/>
        <v>0</v>
      </c>
      <c r="I240" s="889"/>
      <c r="J240" s="28">
        <f t="shared" si="8"/>
        <v>0</v>
      </c>
      <c r="K240" s="1223">
        <f t="shared" si="9"/>
        <v>0</v>
      </c>
    </row>
    <row r="241" spans="1:11">
      <c r="B241" s="394"/>
      <c r="C241" s="12"/>
      <c r="D241" s="13"/>
      <c r="E241" s="13"/>
      <c r="F241" s="28">
        <f t="shared" si="6"/>
        <v>0</v>
      </c>
      <c r="G241" s="995"/>
      <c r="H241" s="28">
        <f t="shared" si="7"/>
        <v>0</v>
      </c>
      <c r="I241" s="889"/>
      <c r="J241" s="28">
        <f t="shared" si="8"/>
        <v>0</v>
      </c>
      <c r="K241" s="1223">
        <f t="shared" si="9"/>
        <v>0</v>
      </c>
    </row>
    <row r="242" spans="1:11">
      <c r="B242" s="394"/>
      <c r="C242" s="12"/>
      <c r="D242" s="13"/>
      <c r="E242" s="13"/>
      <c r="F242" s="28">
        <f t="shared" si="6"/>
        <v>0</v>
      </c>
      <c r="G242" s="995"/>
      <c r="H242" s="28">
        <f t="shared" si="7"/>
        <v>0</v>
      </c>
      <c r="I242" s="889"/>
      <c r="J242" s="28">
        <f t="shared" si="8"/>
        <v>0</v>
      </c>
      <c r="K242" s="1223">
        <f t="shared" si="9"/>
        <v>0</v>
      </c>
    </row>
    <row r="243" spans="1:11">
      <c r="B243" s="397" t="s">
        <v>1291</v>
      </c>
      <c r="C243" s="12"/>
      <c r="D243" s="31"/>
      <c r="E243" s="13"/>
      <c r="F243" s="28">
        <f t="shared" si="6"/>
        <v>0</v>
      </c>
      <c r="G243" s="1049"/>
      <c r="H243" s="28">
        <f t="shared" si="7"/>
        <v>0</v>
      </c>
      <c r="I243" s="889"/>
      <c r="J243" s="28">
        <f t="shared" si="8"/>
        <v>0</v>
      </c>
      <c r="K243" s="1223">
        <f t="shared" si="9"/>
        <v>0</v>
      </c>
    </row>
    <row r="244" spans="1:11" ht="33.75" customHeight="1">
      <c r="B244" s="176" t="s">
        <v>3377</v>
      </c>
      <c r="C244" s="12"/>
      <c r="D244" s="31"/>
      <c r="E244" s="13"/>
      <c r="F244" s="28">
        <f t="shared" si="6"/>
        <v>0</v>
      </c>
      <c r="G244" s="1049"/>
      <c r="H244" s="28">
        <f t="shared" si="7"/>
        <v>0</v>
      </c>
      <c r="I244" s="889"/>
      <c r="J244" s="28">
        <f t="shared" si="8"/>
        <v>0</v>
      </c>
      <c r="K244" s="1223">
        <f t="shared" si="9"/>
        <v>0</v>
      </c>
    </row>
    <row r="245" spans="1:11" ht="135" customHeight="1">
      <c r="A245" s="7" t="s">
        <v>25</v>
      </c>
      <c r="B245" s="970" t="s">
        <v>3378</v>
      </c>
      <c r="C245" s="12" t="s">
        <v>6</v>
      </c>
      <c r="D245" s="13">
        <v>52</v>
      </c>
      <c r="E245" s="13"/>
      <c r="F245" s="28">
        <f t="shared" si="6"/>
        <v>0</v>
      </c>
      <c r="G245" s="995">
        <v>52</v>
      </c>
      <c r="H245" s="28">
        <f t="shared" si="7"/>
        <v>0</v>
      </c>
      <c r="I245" s="889"/>
      <c r="J245" s="28">
        <f t="shared" si="8"/>
        <v>0</v>
      </c>
      <c r="K245" s="1223">
        <f t="shared" si="9"/>
        <v>0</v>
      </c>
    </row>
    <row r="246" spans="1:11" ht="116.25" customHeight="1">
      <c r="A246" s="7">
        <v>24</v>
      </c>
      <c r="B246" s="971" t="s">
        <v>3406</v>
      </c>
      <c r="C246" s="12" t="s">
        <v>7</v>
      </c>
      <c r="D246" s="13">
        <v>74</v>
      </c>
      <c r="E246" s="13"/>
      <c r="F246" s="28">
        <f t="shared" si="6"/>
        <v>0</v>
      </c>
      <c r="G246" s="995">
        <v>74</v>
      </c>
      <c r="H246" s="28">
        <f t="shared" si="7"/>
        <v>0</v>
      </c>
      <c r="I246" s="889"/>
      <c r="J246" s="28">
        <f t="shared" si="8"/>
        <v>0</v>
      </c>
      <c r="K246" s="1223">
        <f t="shared" si="9"/>
        <v>0</v>
      </c>
    </row>
    <row r="247" spans="1:11" ht="99.75" customHeight="1">
      <c r="A247" s="7">
        <v>25</v>
      </c>
      <c r="B247" s="971" t="s">
        <v>3407</v>
      </c>
      <c r="C247" s="12" t="s">
        <v>7</v>
      </c>
      <c r="D247" s="13">
        <v>3</v>
      </c>
      <c r="E247" s="13"/>
      <c r="F247" s="28">
        <f t="shared" si="6"/>
        <v>0</v>
      </c>
      <c r="G247" s="995">
        <v>3</v>
      </c>
      <c r="H247" s="28">
        <f t="shared" si="7"/>
        <v>0</v>
      </c>
      <c r="I247" s="889"/>
      <c r="J247" s="28">
        <f t="shared" si="8"/>
        <v>0</v>
      </c>
      <c r="K247" s="1223">
        <f t="shared" si="9"/>
        <v>0</v>
      </c>
    </row>
    <row r="248" spans="1:11" ht="76.5">
      <c r="A248" s="7">
        <v>26</v>
      </c>
      <c r="B248" s="973" t="s">
        <v>3408</v>
      </c>
      <c r="C248" s="12" t="s">
        <v>6</v>
      </c>
      <c r="D248" s="13">
        <v>33</v>
      </c>
      <c r="E248" s="13"/>
      <c r="F248" s="28">
        <f t="shared" si="6"/>
        <v>0</v>
      </c>
      <c r="G248" s="995">
        <v>33</v>
      </c>
      <c r="H248" s="28">
        <f t="shared" si="7"/>
        <v>0</v>
      </c>
      <c r="I248" s="889"/>
      <c r="J248" s="28">
        <f t="shared" si="8"/>
        <v>0</v>
      </c>
      <c r="K248" s="1223">
        <f t="shared" si="9"/>
        <v>0</v>
      </c>
    </row>
    <row r="249" spans="1:11">
      <c r="A249" s="7"/>
      <c r="B249" s="974" t="s">
        <v>3379</v>
      </c>
      <c r="C249" s="12"/>
      <c r="D249" s="13"/>
      <c r="E249" s="13"/>
      <c r="F249" s="28">
        <f t="shared" si="6"/>
        <v>0</v>
      </c>
      <c r="G249" s="1049"/>
      <c r="H249" s="28">
        <f t="shared" si="7"/>
        <v>0</v>
      </c>
      <c r="I249" s="889"/>
      <c r="J249" s="28">
        <f t="shared" si="8"/>
        <v>0</v>
      </c>
      <c r="K249" s="1223">
        <f t="shared" si="9"/>
        <v>0</v>
      </c>
    </row>
    <row r="250" spans="1:11" ht="51">
      <c r="A250" s="972">
        <v>27</v>
      </c>
      <c r="B250" s="975" t="s">
        <v>3380</v>
      </c>
      <c r="C250" s="12" t="s">
        <v>6</v>
      </c>
      <c r="D250" s="13">
        <v>24</v>
      </c>
      <c r="E250" s="13"/>
      <c r="F250" s="28">
        <f t="shared" ref="F250:F299" si="10">D250*E250</f>
        <v>0</v>
      </c>
      <c r="G250" s="995">
        <v>24</v>
      </c>
      <c r="H250" s="28">
        <f t="shared" si="7"/>
        <v>0</v>
      </c>
      <c r="I250" s="889"/>
      <c r="J250" s="28">
        <f t="shared" si="8"/>
        <v>0</v>
      </c>
      <c r="K250" s="1223">
        <f t="shared" si="9"/>
        <v>0</v>
      </c>
    </row>
    <row r="251" spans="1:11" ht="102">
      <c r="A251" s="7">
        <v>28</v>
      </c>
      <c r="B251" s="973" t="s">
        <v>3409</v>
      </c>
      <c r="C251" s="12" t="s">
        <v>6</v>
      </c>
      <c r="D251" s="13">
        <v>132</v>
      </c>
      <c r="E251" s="13"/>
      <c r="F251" s="28">
        <f t="shared" si="10"/>
        <v>0</v>
      </c>
      <c r="G251" s="995">
        <v>132</v>
      </c>
      <c r="H251" s="28">
        <f t="shared" si="7"/>
        <v>0</v>
      </c>
      <c r="I251" s="889"/>
      <c r="J251" s="28">
        <f t="shared" si="8"/>
        <v>0</v>
      </c>
      <c r="K251" s="1223">
        <f t="shared" si="9"/>
        <v>0</v>
      </c>
    </row>
    <row r="252" spans="1:11" ht="147.75" customHeight="1">
      <c r="A252" s="972">
        <v>29</v>
      </c>
      <c r="B252" s="971" t="s">
        <v>3410</v>
      </c>
      <c r="C252" s="948" t="s">
        <v>7</v>
      </c>
      <c r="D252" s="949">
        <v>12</v>
      </c>
      <c r="E252" s="949"/>
      <c r="F252" s="28">
        <f t="shared" si="10"/>
        <v>0</v>
      </c>
      <c r="G252" s="995">
        <v>12</v>
      </c>
      <c r="H252" s="28">
        <f t="shared" si="7"/>
        <v>0</v>
      </c>
      <c r="I252" s="889"/>
      <c r="J252" s="28">
        <f t="shared" si="8"/>
        <v>0</v>
      </c>
      <c r="K252" s="1223">
        <f t="shared" si="9"/>
        <v>0</v>
      </c>
    </row>
    <row r="253" spans="1:11" ht="24" customHeight="1">
      <c r="A253" s="972"/>
      <c r="B253" s="976" t="s">
        <v>3414</v>
      </c>
      <c r="C253" s="977"/>
      <c r="D253" s="978"/>
      <c r="F253" s="28">
        <f t="shared" si="10"/>
        <v>0</v>
      </c>
      <c r="G253" s="889"/>
      <c r="H253" s="28">
        <f t="shared" si="7"/>
        <v>0</v>
      </c>
      <c r="I253" s="889"/>
      <c r="J253" s="28">
        <f t="shared" si="8"/>
        <v>0</v>
      </c>
      <c r="K253" s="1223">
        <f t="shared" si="9"/>
        <v>0</v>
      </c>
    </row>
    <row r="254" spans="1:11" ht="42" customHeight="1">
      <c r="A254" s="972">
        <v>30</v>
      </c>
      <c r="B254" s="971" t="s">
        <v>3381</v>
      </c>
      <c r="C254" s="979" t="s">
        <v>7</v>
      </c>
      <c r="D254" s="980">
        <v>5</v>
      </c>
      <c r="E254" s="949"/>
      <c r="F254" s="28">
        <f t="shared" si="10"/>
        <v>0</v>
      </c>
      <c r="G254" s="995">
        <v>4</v>
      </c>
      <c r="H254" s="28">
        <f t="shared" si="7"/>
        <v>0</v>
      </c>
      <c r="I254" s="1222">
        <v>1</v>
      </c>
      <c r="J254" s="28">
        <f t="shared" si="8"/>
        <v>0</v>
      </c>
      <c r="K254" s="1223">
        <f t="shared" si="9"/>
        <v>0</v>
      </c>
    </row>
    <row r="255" spans="1:11" ht="78.75" customHeight="1">
      <c r="A255" s="972">
        <v>31</v>
      </c>
      <c r="B255" s="971" t="s">
        <v>3411</v>
      </c>
      <c r="C255" s="979" t="s">
        <v>6</v>
      </c>
      <c r="D255" s="980">
        <v>21</v>
      </c>
      <c r="E255" s="949"/>
      <c r="F255" s="28">
        <f t="shared" si="10"/>
        <v>0</v>
      </c>
      <c r="G255" s="995">
        <v>15</v>
      </c>
      <c r="H255" s="28">
        <f t="shared" si="7"/>
        <v>0</v>
      </c>
      <c r="I255" s="1222">
        <v>6</v>
      </c>
      <c r="J255" s="28">
        <f t="shared" si="8"/>
        <v>0</v>
      </c>
      <c r="K255" s="1223">
        <f t="shared" si="9"/>
        <v>0</v>
      </c>
    </row>
    <row r="256" spans="1:11" ht="138" customHeight="1">
      <c r="A256" s="972">
        <v>32</v>
      </c>
      <c r="B256" s="971" t="s">
        <v>3412</v>
      </c>
      <c r="C256" s="979" t="s">
        <v>7</v>
      </c>
      <c r="D256" s="980">
        <v>3</v>
      </c>
      <c r="E256" s="949"/>
      <c r="F256" s="28">
        <f t="shared" si="10"/>
        <v>0</v>
      </c>
      <c r="G256" s="995">
        <v>2</v>
      </c>
      <c r="H256" s="28">
        <f t="shared" si="7"/>
        <v>0</v>
      </c>
      <c r="I256" s="1222">
        <v>1</v>
      </c>
      <c r="J256" s="28">
        <f t="shared" si="8"/>
        <v>0</v>
      </c>
      <c r="K256" s="1223">
        <f t="shared" si="9"/>
        <v>0</v>
      </c>
    </row>
    <row r="257" spans="1:11" ht="24" customHeight="1">
      <c r="A257" s="972"/>
      <c r="B257" s="976" t="s">
        <v>3382</v>
      </c>
      <c r="C257" s="977"/>
      <c r="D257" s="978"/>
      <c r="F257" s="28">
        <f t="shared" si="10"/>
        <v>0</v>
      </c>
      <c r="G257" s="889"/>
      <c r="H257" s="28">
        <f t="shared" si="7"/>
        <v>0</v>
      </c>
      <c r="I257" s="889"/>
      <c r="J257" s="28">
        <f t="shared" si="8"/>
        <v>0</v>
      </c>
      <c r="K257" s="1223">
        <f t="shared" si="9"/>
        <v>0</v>
      </c>
    </row>
    <row r="258" spans="1:11" ht="102">
      <c r="A258" s="7"/>
      <c r="B258" s="162" t="s">
        <v>3383</v>
      </c>
      <c r="F258" s="28">
        <f t="shared" si="10"/>
        <v>0</v>
      </c>
      <c r="G258" s="889"/>
      <c r="H258" s="28">
        <f t="shared" si="7"/>
        <v>0</v>
      </c>
      <c r="I258" s="889"/>
      <c r="J258" s="28">
        <f t="shared" si="8"/>
        <v>0</v>
      </c>
      <c r="K258" s="1223">
        <f t="shared" si="9"/>
        <v>0</v>
      </c>
    </row>
    <row r="259" spans="1:11" ht="67.5" customHeight="1">
      <c r="A259" s="972"/>
      <c r="B259" s="39" t="s">
        <v>3384</v>
      </c>
      <c r="C259" s="12"/>
      <c r="D259" s="13"/>
      <c r="E259" s="13"/>
      <c r="F259" s="28">
        <f t="shared" si="10"/>
        <v>0</v>
      </c>
      <c r="G259" s="995"/>
      <c r="H259" s="28">
        <f t="shared" si="7"/>
        <v>0</v>
      </c>
      <c r="I259" s="889"/>
      <c r="J259" s="28">
        <f t="shared" si="8"/>
        <v>0</v>
      </c>
      <c r="K259" s="1223">
        <f t="shared" si="9"/>
        <v>0</v>
      </c>
    </row>
    <row r="260" spans="1:11" ht="69" customHeight="1">
      <c r="B260" s="981" t="s">
        <v>3385</v>
      </c>
      <c r="F260" s="28">
        <f t="shared" si="10"/>
        <v>0</v>
      </c>
      <c r="G260" s="889"/>
      <c r="H260" s="28">
        <f t="shared" si="7"/>
        <v>0</v>
      </c>
      <c r="I260" s="889"/>
      <c r="J260" s="28">
        <f t="shared" si="8"/>
        <v>0</v>
      </c>
      <c r="K260" s="1223">
        <f t="shared" si="9"/>
        <v>0</v>
      </c>
    </row>
    <row r="261" spans="1:11" ht="38.25">
      <c r="A261" s="972"/>
      <c r="B261" s="982" t="s">
        <v>3386</v>
      </c>
      <c r="C261" s="951"/>
      <c r="D261" s="951"/>
      <c r="E261" s="951"/>
      <c r="F261" s="28">
        <f t="shared" si="10"/>
        <v>0</v>
      </c>
      <c r="G261" s="999"/>
      <c r="H261" s="28">
        <f t="shared" si="7"/>
        <v>0</v>
      </c>
      <c r="I261" s="999"/>
      <c r="J261" s="28">
        <f t="shared" si="8"/>
        <v>0</v>
      </c>
      <c r="K261" s="1223">
        <f t="shared" si="9"/>
        <v>0</v>
      </c>
    </row>
    <row r="262" spans="1:11" ht="38.25">
      <c r="A262" s="951"/>
      <c r="B262" s="955" t="s">
        <v>3387</v>
      </c>
      <c r="C262" s="951"/>
      <c r="D262" s="951"/>
      <c r="E262" s="951"/>
      <c r="F262" s="28">
        <f t="shared" si="10"/>
        <v>0</v>
      </c>
      <c r="G262" s="999"/>
      <c r="H262" s="28">
        <f t="shared" si="7"/>
        <v>0</v>
      </c>
      <c r="I262" s="999"/>
      <c r="J262" s="28">
        <f t="shared" si="8"/>
        <v>0</v>
      </c>
      <c r="K262" s="1223">
        <f t="shared" si="9"/>
        <v>0</v>
      </c>
    </row>
    <row r="263" spans="1:11" ht="89.25">
      <c r="A263" s="983">
        <v>33</v>
      </c>
      <c r="B263" s="955" t="s">
        <v>3388</v>
      </c>
      <c r="C263" s="984" t="s">
        <v>1</v>
      </c>
      <c r="D263" s="949">
        <v>2</v>
      </c>
      <c r="E263" s="951"/>
      <c r="F263" s="28">
        <f t="shared" si="10"/>
        <v>0</v>
      </c>
      <c r="G263" s="991">
        <v>2</v>
      </c>
      <c r="H263" s="28">
        <f t="shared" si="7"/>
        <v>0</v>
      </c>
      <c r="I263" s="999"/>
      <c r="J263" s="28">
        <f t="shared" si="8"/>
        <v>0</v>
      </c>
      <c r="K263" s="1223">
        <f t="shared" si="9"/>
        <v>0</v>
      </c>
    </row>
    <row r="264" spans="1:11" ht="97.5" customHeight="1">
      <c r="A264" s="983">
        <v>34</v>
      </c>
      <c r="B264" s="955" t="s">
        <v>3389</v>
      </c>
      <c r="C264" s="984" t="s">
        <v>352</v>
      </c>
      <c r="D264" s="949">
        <v>2</v>
      </c>
      <c r="E264" s="951"/>
      <c r="F264" s="28">
        <f t="shared" si="10"/>
        <v>0</v>
      </c>
      <c r="G264" s="991">
        <v>2</v>
      </c>
      <c r="H264" s="28">
        <f t="shared" si="7"/>
        <v>0</v>
      </c>
      <c r="I264" s="999"/>
      <c r="J264" s="28">
        <f t="shared" si="8"/>
        <v>0</v>
      </c>
      <c r="K264" s="1223">
        <f t="shared" si="9"/>
        <v>0</v>
      </c>
    </row>
    <row r="265" spans="1:11" ht="38.25">
      <c r="A265" s="983">
        <v>35</v>
      </c>
      <c r="B265" s="955" t="s">
        <v>3390</v>
      </c>
      <c r="C265" s="948" t="s">
        <v>352</v>
      </c>
      <c r="D265" s="949">
        <v>2</v>
      </c>
      <c r="E265" s="949"/>
      <c r="F265" s="28">
        <f t="shared" si="10"/>
        <v>0</v>
      </c>
      <c r="G265" s="991">
        <v>2</v>
      </c>
      <c r="H265" s="28">
        <f t="shared" si="7"/>
        <v>0</v>
      </c>
      <c r="I265" s="999"/>
      <c r="J265" s="28">
        <f t="shared" si="8"/>
        <v>0</v>
      </c>
      <c r="K265" s="1223">
        <f t="shared" si="9"/>
        <v>0</v>
      </c>
    </row>
    <row r="266" spans="1:11" ht="76.5">
      <c r="A266" s="983">
        <v>36</v>
      </c>
      <c r="B266" s="39" t="s">
        <v>3415</v>
      </c>
      <c r="C266" s="12" t="s">
        <v>1</v>
      </c>
      <c r="D266" s="13">
        <v>106</v>
      </c>
      <c r="E266" s="13"/>
      <c r="F266" s="28">
        <f t="shared" si="10"/>
        <v>0</v>
      </c>
      <c r="G266" s="990">
        <v>84</v>
      </c>
      <c r="H266" s="28">
        <f t="shared" si="7"/>
        <v>0</v>
      </c>
      <c r="I266" s="995">
        <v>22</v>
      </c>
      <c r="J266" s="28">
        <f t="shared" si="8"/>
        <v>0</v>
      </c>
      <c r="K266" s="1223">
        <f t="shared" si="9"/>
        <v>0</v>
      </c>
    </row>
    <row r="267" spans="1:11">
      <c r="A267" s="983"/>
      <c r="B267" s="56"/>
      <c r="C267" s="30"/>
      <c r="D267" s="31"/>
      <c r="E267" s="13"/>
      <c r="F267" s="28">
        <f t="shared" si="10"/>
        <v>0</v>
      </c>
      <c r="G267" s="1219"/>
      <c r="H267" s="28">
        <f t="shared" si="7"/>
        <v>0</v>
      </c>
      <c r="I267" s="889"/>
      <c r="J267" s="28">
        <f t="shared" si="8"/>
        <v>0</v>
      </c>
      <c r="K267" s="1223">
        <f t="shared" si="9"/>
        <v>0</v>
      </c>
    </row>
    <row r="268" spans="1:11">
      <c r="A268" s="983"/>
      <c r="B268" s="39"/>
      <c r="C268" s="12"/>
      <c r="D268" s="13"/>
      <c r="E268" s="13"/>
      <c r="F268" s="28">
        <f t="shared" si="10"/>
        <v>0</v>
      </c>
      <c r="G268" s="990"/>
      <c r="H268" s="28">
        <f t="shared" si="7"/>
        <v>0</v>
      </c>
      <c r="I268" s="889"/>
      <c r="J268" s="28">
        <f t="shared" si="8"/>
        <v>0</v>
      </c>
      <c r="K268" s="1223">
        <f t="shared" si="9"/>
        <v>0</v>
      </c>
    </row>
    <row r="269" spans="1:11">
      <c r="A269" s="983"/>
      <c r="B269" s="985" t="s">
        <v>3391</v>
      </c>
      <c r="C269" s="12"/>
      <c r="D269" s="13"/>
      <c r="E269" s="13"/>
      <c r="F269" s="28">
        <f t="shared" si="10"/>
        <v>0</v>
      </c>
      <c r="G269" s="990"/>
      <c r="H269" s="28">
        <f t="shared" ref="H269:H299" si="11">E269*G269</f>
        <v>0</v>
      </c>
      <c r="I269" s="889"/>
      <c r="J269" s="28">
        <f t="shared" ref="J269:J299" si="12">E269*I269</f>
        <v>0</v>
      </c>
      <c r="K269" s="1223">
        <f t="shared" ref="K269:K319" si="13">D269-G269-I269</f>
        <v>0</v>
      </c>
    </row>
    <row r="270" spans="1:11">
      <c r="A270" s="983">
        <v>38</v>
      </c>
      <c r="B270" s="39" t="s">
        <v>3392</v>
      </c>
      <c r="C270" s="12"/>
      <c r="D270" s="13"/>
      <c r="E270" s="13"/>
      <c r="F270" s="28">
        <f t="shared" si="10"/>
        <v>0</v>
      </c>
      <c r="G270" s="990"/>
      <c r="H270" s="28">
        <f t="shared" si="11"/>
        <v>0</v>
      </c>
      <c r="I270" s="889"/>
      <c r="J270" s="28">
        <f t="shared" si="12"/>
        <v>0</v>
      </c>
      <c r="K270" s="1223">
        <f t="shared" si="13"/>
        <v>0</v>
      </c>
    </row>
    <row r="271" spans="1:11">
      <c r="A271" s="983"/>
      <c r="B271" s="986" t="s">
        <v>3393</v>
      </c>
      <c r="C271" s="12" t="s">
        <v>1</v>
      </c>
      <c r="D271" s="13">
        <v>2</v>
      </c>
      <c r="E271" s="13"/>
      <c r="F271" s="950">
        <f t="shared" si="10"/>
        <v>0</v>
      </c>
      <c r="G271" s="991">
        <v>2</v>
      </c>
      <c r="H271" s="950">
        <f t="shared" si="11"/>
        <v>0</v>
      </c>
      <c r="I271" s="996"/>
      <c r="J271" s="28">
        <f t="shared" si="12"/>
        <v>0</v>
      </c>
      <c r="K271" s="1223">
        <f t="shared" si="13"/>
        <v>0</v>
      </c>
    </row>
    <row r="272" spans="1:11" ht="38.25">
      <c r="A272" s="983"/>
      <c r="B272" s="39" t="s">
        <v>3394</v>
      </c>
      <c r="C272" s="12"/>
      <c r="D272" s="13"/>
      <c r="E272" s="13"/>
      <c r="F272" s="28">
        <f t="shared" si="10"/>
        <v>0</v>
      </c>
      <c r="G272" s="1049"/>
      <c r="H272" s="28">
        <f t="shared" si="11"/>
        <v>0</v>
      </c>
      <c r="I272" s="889"/>
      <c r="J272" s="28">
        <f t="shared" si="12"/>
        <v>0</v>
      </c>
      <c r="K272" s="1223">
        <f t="shared" si="13"/>
        <v>0</v>
      </c>
    </row>
    <row r="273" spans="1:11">
      <c r="A273" s="983">
        <v>39</v>
      </c>
      <c r="B273" s="39" t="s">
        <v>3395</v>
      </c>
      <c r="C273" s="12"/>
      <c r="D273" s="13"/>
      <c r="E273" s="13"/>
      <c r="F273" s="28">
        <f t="shared" si="10"/>
        <v>0</v>
      </c>
      <c r="G273" s="1049"/>
      <c r="H273" s="28">
        <f t="shared" si="11"/>
        <v>0</v>
      </c>
      <c r="I273" s="889"/>
      <c r="J273" s="28">
        <f t="shared" si="12"/>
        <v>0</v>
      </c>
      <c r="K273" s="1223">
        <f t="shared" si="13"/>
        <v>0</v>
      </c>
    </row>
    <row r="274" spans="1:11">
      <c r="A274" s="983"/>
      <c r="B274" s="986" t="s">
        <v>3396</v>
      </c>
      <c r="C274" s="12" t="s">
        <v>1</v>
      </c>
      <c r="D274" s="13">
        <v>16</v>
      </c>
      <c r="E274" s="13"/>
      <c r="F274" s="28">
        <f t="shared" si="10"/>
        <v>0</v>
      </c>
      <c r="G274" s="990">
        <v>13</v>
      </c>
      <c r="H274" s="28">
        <f t="shared" si="11"/>
        <v>0</v>
      </c>
      <c r="I274" s="995">
        <v>3</v>
      </c>
      <c r="J274" s="28">
        <f t="shared" si="12"/>
        <v>0</v>
      </c>
      <c r="K274" s="1223">
        <f t="shared" si="13"/>
        <v>0</v>
      </c>
    </row>
    <row r="275" spans="1:11" ht="25.5">
      <c r="A275" s="983"/>
      <c r="B275" s="39" t="s">
        <v>3397</v>
      </c>
      <c r="C275" s="12"/>
      <c r="D275" s="13"/>
      <c r="E275" s="13"/>
      <c r="F275" s="28">
        <f t="shared" si="10"/>
        <v>0</v>
      </c>
      <c r="G275" s="1049"/>
      <c r="H275" s="28">
        <f t="shared" si="11"/>
        <v>0</v>
      </c>
      <c r="I275" s="889"/>
      <c r="J275" s="28">
        <f t="shared" si="12"/>
        <v>0</v>
      </c>
      <c r="K275" s="1223">
        <f t="shared" si="13"/>
        <v>0</v>
      </c>
    </row>
    <row r="276" spans="1:11">
      <c r="A276" s="983"/>
      <c r="B276" s="986" t="s">
        <v>3398</v>
      </c>
      <c r="C276" s="12" t="s">
        <v>1</v>
      </c>
      <c r="D276" s="13">
        <v>16</v>
      </c>
      <c r="E276" s="13"/>
      <c r="F276" s="28">
        <f t="shared" si="10"/>
        <v>0</v>
      </c>
      <c r="G276" s="990">
        <v>13</v>
      </c>
      <c r="H276" s="28">
        <f t="shared" si="11"/>
        <v>0</v>
      </c>
      <c r="I276" s="995">
        <v>3</v>
      </c>
      <c r="J276" s="28">
        <f t="shared" si="12"/>
        <v>0</v>
      </c>
      <c r="K276" s="1223">
        <f t="shared" si="13"/>
        <v>0</v>
      </c>
    </row>
    <row r="277" spans="1:11" ht="25.5">
      <c r="A277" s="983"/>
      <c r="B277" s="39" t="s">
        <v>3399</v>
      </c>
      <c r="C277" s="12"/>
      <c r="D277" s="13"/>
      <c r="E277" s="13"/>
      <c r="F277" s="28">
        <f t="shared" si="10"/>
        <v>0</v>
      </c>
      <c r="G277" s="1049"/>
      <c r="H277" s="28">
        <f t="shared" si="11"/>
        <v>0</v>
      </c>
      <c r="I277" s="889"/>
      <c r="J277" s="28">
        <f t="shared" si="12"/>
        <v>0</v>
      </c>
      <c r="K277" s="1223">
        <f t="shared" si="13"/>
        <v>0</v>
      </c>
    </row>
    <row r="278" spans="1:11">
      <c r="A278" s="983"/>
      <c r="B278" s="986" t="s">
        <v>3400</v>
      </c>
      <c r="C278" s="12" t="s">
        <v>1</v>
      </c>
      <c r="D278" s="13">
        <v>16</v>
      </c>
      <c r="E278" s="13"/>
      <c r="F278" s="28">
        <f t="shared" si="10"/>
        <v>0</v>
      </c>
      <c r="G278" s="990">
        <v>13</v>
      </c>
      <c r="H278" s="28">
        <f t="shared" si="11"/>
        <v>0</v>
      </c>
      <c r="I278" s="995">
        <v>3</v>
      </c>
      <c r="J278" s="28">
        <f t="shared" si="12"/>
        <v>0</v>
      </c>
      <c r="K278" s="1223">
        <f t="shared" si="13"/>
        <v>0</v>
      </c>
    </row>
    <row r="279" spans="1:11" ht="25.5">
      <c r="A279" s="983"/>
      <c r="B279" s="39" t="s">
        <v>3399</v>
      </c>
      <c r="C279" s="12"/>
      <c r="D279" s="13"/>
      <c r="E279" s="13"/>
      <c r="F279" s="28">
        <f t="shared" si="10"/>
        <v>0</v>
      </c>
      <c r="G279" s="1049"/>
      <c r="H279" s="28">
        <f t="shared" si="11"/>
        <v>0</v>
      </c>
      <c r="I279" s="889"/>
      <c r="J279" s="28">
        <f t="shared" si="12"/>
        <v>0</v>
      </c>
      <c r="K279" s="1223">
        <f t="shared" si="13"/>
        <v>0</v>
      </c>
    </row>
    <row r="280" spans="1:11">
      <c r="A280" s="983"/>
      <c r="B280" s="986" t="s">
        <v>3401</v>
      </c>
      <c r="C280" s="12" t="s">
        <v>1</v>
      </c>
      <c r="D280" s="13">
        <v>16</v>
      </c>
      <c r="E280" s="13"/>
      <c r="F280" s="28">
        <f t="shared" si="10"/>
        <v>0</v>
      </c>
      <c r="G280" s="990">
        <v>13</v>
      </c>
      <c r="H280" s="28">
        <f t="shared" si="11"/>
        <v>0</v>
      </c>
      <c r="I280" s="995">
        <v>3</v>
      </c>
      <c r="J280" s="28">
        <f t="shared" si="12"/>
        <v>0</v>
      </c>
      <c r="K280" s="1223">
        <f t="shared" si="13"/>
        <v>0</v>
      </c>
    </row>
    <row r="281" spans="1:11" ht="25.5">
      <c r="A281" s="983"/>
      <c r="B281" s="987" t="s">
        <v>3397</v>
      </c>
      <c r="C281" s="12"/>
      <c r="D281" s="13"/>
      <c r="E281" s="13"/>
      <c r="F281" s="28">
        <f t="shared" si="10"/>
        <v>0</v>
      </c>
      <c r="G281" s="1049"/>
      <c r="H281" s="28">
        <f t="shared" si="11"/>
        <v>0</v>
      </c>
      <c r="I281" s="889"/>
      <c r="J281" s="28">
        <f t="shared" si="12"/>
        <v>0</v>
      </c>
      <c r="K281" s="1223">
        <f t="shared" si="13"/>
        <v>0</v>
      </c>
    </row>
    <row r="282" spans="1:11">
      <c r="A282" s="983"/>
      <c r="B282" s="986" t="s">
        <v>3402</v>
      </c>
      <c r="C282" s="12" t="s">
        <v>1</v>
      </c>
      <c r="D282" s="13">
        <v>16</v>
      </c>
      <c r="E282" s="13"/>
      <c r="F282" s="28">
        <f t="shared" si="10"/>
        <v>0</v>
      </c>
      <c r="G282" s="990">
        <v>13</v>
      </c>
      <c r="H282" s="28">
        <f t="shared" si="11"/>
        <v>0</v>
      </c>
      <c r="I282" s="995">
        <v>3</v>
      </c>
      <c r="J282" s="28">
        <f t="shared" si="12"/>
        <v>0</v>
      </c>
      <c r="K282" s="1223">
        <f t="shared" si="13"/>
        <v>0</v>
      </c>
    </row>
    <row r="283" spans="1:11" ht="25.5">
      <c r="A283" s="983"/>
      <c r="B283" s="987" t="s">
        <v>3397</v>
      </c>
      <c r="C283" s="12"/>
      <c r="D283" s="13"/>
      <c r="E283" s="13"/>
      <c r="F283" s="28">
        <f t="shared" si="10"/>
        <v>0</v>
      </c>
      <c r="G283" s="1049"/>
      <c r="H283" s="28">
        <f t="shared" si="11"/>
        <v>0</v>
      </c>
      <c r="I283" s="889"/>
      <c r="J283" s="28">
        <f t="shared" si="12"/>
        <v>0</v>
      </c>
      <c r="K283" s="1223">
        <f t="shared" si="13"/>
        <v>0</v>
      </c>
    </row>
    <row r="284" spans="1:11">
      <c r="A284" s="983"/>
      <c r="B284" s="986" t="s">
        <v>3403</v>
      </c>
      <c r="C284" s="12" t="s">
        <v>1</v>
      </c>
      <c r="D284" s="13">
        <v>16</v>
      </c>
      <c r="E284" s="13"/>
      <c r="F284" s="28">
        <f t="shared" si="10"/>
        <v>0</v>
      </c>
      <c r="G284" s="990">
        <v>13</v>
      </c>
      <c r="H284" s="28">
        <f t="shared" si="11"/>
        <v>0</v>
      </c>
      <c r="I284" s="995">
        <v>3</v>
      </c>
      <c r="J284" s="28">
        <f t="shared" si="12"/>
        <v>0</v>
      </c>
      <c r="K284" s="1223">
        <f t="shared" si="13"/>
        <v>0</v>
      </c>
    </row>
    <row r="285" spans="1:11" ht="25.5">
      <c r="A285" s="983"/>
      <c r="B285" s="987" t="s">
        <v>3397</v>
      </c>
      <c r="C285" s="12"/>
      <c r="D285" s="13"/>
      <c r="E285" s="13"/>
      <c r="F285" s="28">
        <f t="shared" si="10"/>
        <v>0</v>
      </c>
      <c r="G285" s="1049"/>
      <c r="H285" s="28">
        <f t="shared" si="11"/>
        <v>0</v>
      </c>
      <c r="I285" s="889"/>
      <c r="J285" s="28">
        <f t="shared" si="12"/>
        <v>0</v>
      </c>
      <c r="K285" s="1223">
        <f t="shared" si="13"/>
        <v>0</v>
      </c>
    </row>
    <row r="286" spans="1:11">
      <c r="A286" s="983"/>
      <c r="B286" s="986" t="s">
        <v>3404</v>
      </c>
      <c r="C286" s="12" t="s">
        <v>1</v>
      </c>
      <c r="D286" s="13">
        <v>10</v>
      </c>
      <c r="E286" s="13"/>
      <c r="F286" s="28">
        <f t="shared" si="10"/>
        <v>0</v>
      </c>
      <c r="G286" s="995">
        <v>9</v>
      </c>
      <c r="H286" s="28">
        <f t="shared" si="11"/>
        <v>0</v>
      </c>
      <c r="I286" s="995">
        <v>1</v>
      </c>
      <c r="J286" s="28">
        <f t="shared" si="12"/>
        <v>0</v>
      </c>
      <c r="K286" s="1223">
        <f t="shared" si="13"/>
        <v>0</v>
      </c>
    </row>
    <row r="287" spans="1:11" ht="25.5">
      <c r="A287" s="983"/>
      <c r="B287" s="987" t="s">
        <v>3397</v>
      </c>
      <c r="C287" s="12"/>
      <c r="D287" s="31"/>
      <c r="E287" s="13"/>
      <c r="F287" s="28">
        <f t="shared" si="10"/>
        <v>0</v>
      </c>
      <c r="G287" s="1049"/>
      <c r="H287" s="28">
        <f t="shared" si="11"/>
        <v>0</v>
      </c>
      <c r="I287" s="889"/>
      <c r="J287" s="28">
        <f t="shared" si="12"/>
        <v>0</v>
      </c>
      <c r="K287" s="1223">
        <f t="shared" si="13"/>
        <v>0</v>
      </c>
    </row>
    <row r="288" spans="1:11" ht="63.75">
      <c r="A288" s="983">
        <v>40</v>
      </c>
      <c r="B288" s="987" t="s">
        <v>3413</v>
      </c>
      <c r="C288" s="12" t="s">
        <v>6</v>
      </c>
      <c r="D288" s="13">
        <v>43</v>
      </c>
      <c r="E288" s="13"/>
      <c r="F288" s="28">
        <f t="shared" si="10"/>
        <v>0</v>
      </c>
      <c r="G288" s="996">
        <v>43</v>
      </c>
      <c r="H288" s="28">
        <f t="shared" si="11"/>
        <v>0</v>
      </c>
      <c r="I288" s="889"/>
      <c r="J288" s="28">
        <f t="shared" si="12"/>
        <v>0</v>
      </c>
      <c r="K288" s="118">
        <f t="shared" si="13"/>
        <v>0</v>
      </c>
    </row>
    <row r="289" spans="1:11">
      <c r="A289" s="983"/>
      <c r="B289" s="985" t="s">
        <v>3405</v>
      </c>
      <c r="C289" s="12"/>
      <c r="D289" s="31"/>
      <c r="E289" s="13"/>
      <c r="F289" s="28">
        <f t="shared" si="10"/>
        <v>0</v>
      </c>
      <c r="G289" s="996"/>
      <c r="H289" s="28">
        <f t="shared" si="11"/>
        <v>0</v>
      </c>
      <c r="I289" s="889"/>
      <c r="J289" s="28">
        <f t="shared" si="12"/>
        <v>0</v>
      </c>
      <c r="K289" s="118">
        <f t="shared" si="13"/>
        <v>0</v>
      </c>
    </row>
    <row r="290" spans="1:11" ht="95.25" customHeight="1">
      <c r="A290" s="983">
        <v>41</v>
      </c>
      <c r="B290" s="987" t="s">
        <v>3487</v>
      </c>
      <c r="C290" s="12"/>
      <c r="D290" s="13"/>
      <c r="E290" s="13"/>
      <c r="F290" s="28">
        <f t="shared" si="10"/>
        <v>0</v>
      </c>
      <c r="G290" s="996"/>
      <c r="H290" s="28">
        <f t="shared" si="11"/>
        <v>0</v>
      </c>
      <c r="I290" s="889"/>
      <c r="J290" s="28">
        <f t="shared" si="12"/>
        <v>0</v>
      </c>
      <c r="K290" s="118">
        <f t="shared" si="13"/>
        <v>0</v>
      </c>
    </row>
    <row r="291" spans="1:11">
      <c r="A291" s="1559"/>
      <c r="B291" s="56"/>
      <c r="C291" s="30"/>
      <c r="D291" s="31"/>
      <c r="E291" s="13"/>
      <c r="F291" s="28">
        <f t="shared" si="10"/>
        <v>0</v>
      </c>
      <c r="G291" s="1049"/>
      <c r="H291" s="28">
        <f t="shared" si="11"/>
        <v>0</v>
      </c>
      <c r="I291" s="889"/>
      <c r="J291" s="28"/>
      <c r="K291" s="1223">
        <f t="shared" si="13"/>
        <v>0</v>
      </c>
    </row>
    <row r="292" spans="1:11">
      <c r="B292" s="397" t="s">
        <v>1292</v>
      </c>
      <c r="C292" s="12"/>
      <c r="D292" s="31"/>
      <c r="E292" s="13"/>
      <c r="F292" s="28">
        <f t="shared" si="10"/>
        <v>0</v>
      </c>
      <c r="G292" s="1049"/>
      <c r="H292" s="28">
        <f t="shared" si="11"/>
        <v>0</v>
      </c>
      <c r="I292" s="889"/>
      <c r="J292" s="28">
        <f t="shared" si="12"/>
        <v>0</v>
      </c>
      <c r="K292" s="1223">
        <f t="shared" si="13"/>
        <v>0</v>
      </c>
    </row>
    <row r="293" spans="1:11">
      <c r="B293" s="39"/>
      <c r="C293" s="12"/>
      <c r="D293" s="31"/>
      <c r="E293" s="13"/>
      <c r="F293" s="28">
        <f t="shared" si="10"/>
        <v>0</v>
      </c>
      <c r="G293" s="1049"/>
      <c r="H293" s="28">
        <f t="shared" si="11"/>
        <v>0</v>
      </c>
      <c r="I293" s="889"/>
      <c r="J293" s="28">
        <f t="shared" si="12"/>
        <v>0</v>
      </c>
      <c r="K293" s="1223">
        <f t="shared" si="13"/>
        <v>0</v>
      </c>
    </row>
    <row r="294" spans="1:11" ht="120" customHeight="1">
      <c r="A294" s="972">
        <v>42</v>
      </c>
      <c r="B294" s="39" t="s">
        <v>3416</v>
      </c>
      <c r="C294" s="12"/>
      <c r="D294" s="31"/>
      <c r="E294" s="13"/>
      <c r="F294" s="28">
        <f t="shared" si="10"/>
        <v>0</v>
      </c>
      <c r="G294" s="1049"/>
      <c r="H294" s="28">
        <f t="shared" si="11"/>
        <v>0</v>
      </c>
      <c r="I294" s="889"/>
      <c r="J294" s="28">
        <f t="shared" si="12"/>
        <v>0</v>
      </c>
      <c r="K294" s="1223">
        <f t="shared" si="13"/>
        <v>0</v>
      </c>
    </row>
    <row r="295" spans="1:11" ht="38.25">
      <c r="B295" s="39" t="s">
        <v>1293</v>
      </c>
      <c r="C295" s="12"/>
      <c r="D295" s="31"/>
      <c r="E295" s="13"/>
      <c r="F295" s="28">
        <f t="shared" si="10"/>
        <v>0</v>
      </c>
      <c r="G295" s="1049"/>
      <c r="H295" s="28">
        <f t="shared" si="11"/>
        <v>0</v>
      </c>
      <c r="I295" s="889"/>
      <c r="J295" s="28">
        <f t="shared" si="12"/>
        <v>0</v>
      </c>
      <c r="K295" s="1223">
        <f t="shared" si="13"/>
        <v>0</v>
      </c>
    </row>
    <row r="296" spans="1:11" ht="15" customHeight="1">
      <c r="B296" s="39" t="s">
        <v>1294</v>
      </c>
      <c r="C296" s="12"/>
      <c r="D296" s="31"/>
      <c r="E296" s="13"/>
      <c r="F296" s="28">
        <f t="shared" si="10"/>
        <v>0</v>
      </c>
      <c r="G296" s="1049"/>
      <c r="H296" s="28">
        <f t="shared" si="11"/>
        <v>0</v>
      </c>
      <c r="I296" s="889"/>
      <c r="J296" s="28">
        <f t="shared" si="12"/>
        <v>0</v>
      </c>
      <c r="K296" s="1223">
        <f t="shared" si="13"/>
        <v>0</v>
      </c>
    </row>
    <row r="297" spans="1:11" ht="25.5">
      <c r="B297" s="39" t="s">
        <v>1295</v>
      </c>
      <c r="C297" s="12" t="s">
        <v>1</v>
      </c>
      <c r="D297" s="13">
        <v>3</v>
      </c>
      <c r="E297" s="13"/>
      <c r="F297" s="28">
        <f t="shared" si="10"/>
        <v>0</v>
      </c>
      <c r="G297" s="995">
        <v>3</v>
      </c>
      <c r="H297" s="28">
        <f t="shared" si="11"/>
        <v>0</v>
      </c>
      <c r="I297" s="889"/>
      <c r="J297" s="28">
        <f t="shared" si="12"/>
        <v>0</v>
      </c>
      <c r="K297" s="1223">
        <f t="shared" si="13"/>
        <v>0</v>
      </c>
    </row>
    <row r="298" spans="1:11">
      <c r="B298" s="39"/>
      <c r="F298" s="28">
        <f t="shared" si="10"/>
        <v>0</v>
      </c>
      <c r="G298" s="889"/>
      <c r="H298" s="28">
        <f t="shared" si="11"/>
        <v>0</v>
      </c>
      <c r="I298" s="889"/>
      <c r="J298" s="28">
        <f t="shared" si="12"/>
        <v>0</v>
      </c>
      <c r="K298" s="1223">
        <f t="shared" si="13"/>
        <v>0</v>
      </c>
    </row>
    <row r="299" spans="1:11">
      <c r="B299" s="39"/>
      <c r="F299" s="28">
        <f t="shared" si="10"/>
        <v>0</v>
      </c>
      <c r="G299" s="889"/>
      <c r="H299" s="28">
        <f t="shared" si="11"/>
        <v>0</v>
      </c>
      <c r="I299" s="889"/>
      <c r="J299" s="28">
        <f t="shared" si="12"/>
        <v>0</v>
      </c>
      <c r="K299" s="1223">
        <f t="shared" si="13"/>
        <v>0</v>
      </c>
    </row>
    <row r="300" spans="1:11" s="4" customFormat="1">
      <c r="A300" s="45" t="s">
        <v>1175</v>
      </c>
      <c r="B300" s="45" t="s">
        <v>1136</v>
      </c>
      <c r="C300" s="68"/>
      <c r="D300" s="69"/>
      <c r="E300" s="70"/>
      <c r="F300" s="715">
        <f>SUM(F73:F297)</f>
        <v>0</v>
      </c>
      <c r="G300" s="892"/>
      <c r="H300" s="715">
        <f>SUM(H73:H297)</f>
        <v>0</v>
      </c>
      <c r="I300" s="892"/>
      <c r="J300" s="715">
        <f>SUM(J73:J297)</f>
        <v>0</v>
      </c>
      <c r="K300" s="1223">
        <f t="shared" si="13"/>
        <v>0</v>
      </c>
    </row>
    <row r="301" spans="1:11">
      <c r="K301" s="1223">
        <f t="shared" si="13"/>
        <v>0</v>
      </c>
    </row>
    <row r="302" spans="1:11">
      <c r="K302" s="1223">
        <f t="shared" si="13"/>
        <v>0</v>
      </c>
    </row>
    <row r="303" spans="1:11">
      <c r="K303" s="1223">
        <f t="shared" si="13"/>
        <v>0</v>
      </c>
    </row>
    <row r="304" spans="1:11">
      <c r="K304" s="1223">
        <f t="shared" si="13"/>
        <v>0</v>
      </c>
    </row>
    <row r="305" spans="11:11">
      <c r="K305" s="1223">
        <f t="shared" si="13"/>
        <v>0</v>
      </c>
    </row>
    <row r="306" spans="11:11">
      <c r="K306" s="1223">
        <f t="shared" si="13"/>
        <v>0</v>
      </c>
    </row>
    <row r="307" spans="11:11">
      <c r="K307" s="1223">
        <f t="shared" si="13"/>
        <v>0</v>
      </c>
    </row>
    <row r="308" spans="11:11">
      <c r="K308" s="1223">
        <f t="shared" si="13"/>
        <v>0</v>
      </c>
    </row>
    <row r="309" spans="11:11">
      <c r="K309" s="1223">
        <f t="shared" si="13"/>
        <v>0</v>
      </c>
    </row>
    <row r="310" spans="11:11">
      <c r="K310" s="1223">
        <f t="shared" si="13"/>
        <v>0</v>
      </c>
    </row>
    <row r="311" spans="11:11">
      <c r="K311" s="1223">
        <f t="shared" si="13"/>
        <v>0</v>
      </c>
    </row>
    <row r="312" spans="11:11">
      <c r="K312" s="1223">
        <f t="shared" si="13"/>
        <v>0</v>
      </c>
    </row>
    <row r="313" spans="11:11">
      <c r="K313" s="1223">
        <f t="shared" si="13"/>
        <v>0</v>
      </c>
    </row>
    <row r="314" spans="11:11">
      <c r="K314" s="1223">
        <f t="shared" si="13"/>
        <v>0</v>
      </c>
    </row>
    <row r="315" spans="11:11">
      <c r="K315" s="1223">
        <f t="shared" si="13"/>
        <v>0</v>
      </c>
    </row>
    <row r="316" spans="11:11">
      <c r="K316" s="1223">
        <f t="shared" si="13"/>
        <v>0</v>
      </c>
    </row>
    <row r="317" spans="11:11">
      <c r="K317" s="1223">
        <f t="shared" si="13"/>
        <v>0</v>
      </c>
    </row>
    <row r="318" spans="11:11">
      <c r="K318" s="1223">
        <f t="shared" si="13"/>
        <v>0</v>
      </c>
    </row>
    <row r="319" spans="11:11">
      <c r="K319" s="1223">
        <f t="shared" si="13"/>
        <v>0</v>
      </c>
    </row>
  </sheetData>
  <mergeCells count="10">
    <mergeCell ref="A30:F30"/>
    <mergeCell ref="G30:H30"/>
    <mergeCell ref="I30:J30"/>
    <mergeCell ref="B29:E29"/>
    <mergeCell ref="B2:F2"/>
    <mergeCell ref="B3:F3"/>
    <mergeCell ref="B6:E6"/>
    <mergeCell ref="B7:E7"/>
    <mergeCell ref="B14:F14"/>
    <mergeCell ref="C26:J26"/>
  </mergeCells>
  <pageMargins left="0.70866141732283472" right="0.70866141732283472" top="0.74803149606299213" bottom="0.74803149606299213" header="0.31496062992125984" footer="0.31496062992125984"/>
  <pageSetup paperSize="9" scale="65" orientation="portrait" verticalDpi="4294967293" r:id="rId1"/>
  <headerFooter>
    <oddHeader>&amp;CCJELOVITA OBNOVA ZGRADE FAKULTETA POLITIČKIH ZNANOSTI</oddHeader>
    <oddFooter>&amp;CTROŠKOVNIK GRAĐEVINSKO OBRTNIČKIH RADOVA</oddFooter>
  </headerFooter>
  <rowBreaks count="3" manualBreakCount="3">
    <brk id="29" max="10" man="1"/>
    <brk id="69" max="10" man="1"/>
    <brk id="259" max="10" man="1"/>
  </rowBreaks>
</worksheet>
</file>

<file path=xl/worksheets/sheet11.xml><?xml version="1.0" encoding="utf-8"?>
<worksheet xmlns="http://schemas.openxmlformats.org/spreadsheetml/2006/main" xmlns:r="http://schemas.openxmlformats.org/officeDocument/2006/relationships">
  <sheetPr>
    <tabColor theme="1" tint="0.499984740745262"/>
    <pageSetUpPr fitToPage="1"/>
  </sheetPr>
  <dimension ref="A2:O1946"/>
  <sheetViews>
    <sheetView showZeros="0" view="pageBreakPreview" topLeftCell="A41" zoomScaleSheetLayoutView="100" zoomScalePageLayoutView="85" workbookViewId="0">
      <pane ySplit="2" topLeftCell="A66" activePane="bottomLeft" state="frozen"/>
      <selection activeCell="A41" sqref="A41"/>
      <selection pane="bottomLeft" activeCell="H71" sqref="H71"/>
    </sheetView>
  </sheetViews>
  <sheetFormatPr defaultColWidth="5.140625" defaultRowHeight="12.75"/>
  <cols>
    <col min="1" max="1" width="6.85546875" style="777" customWidth="1"/>
    <col min="2" max="2" width="51.5703125" style="778" customWidth="1"/>
    <col min="3" max="3" width="14.28515625" style="744" customWidth="1"/>
    <col min="4" max="4" width="12.28515625" style="1265" customWidth="1"/>
    <col min="5" max="5" width="11.7109375" style="1265" customWidth="1"/>
    <col min="6" max="6" width="13.7109375" style="1265" customWidth="1"/>
    <col min="7" max="7" width="11.7109375" style="1265" customWidth="1"/>
    <col min="8" max="8" width="13.7109375" style="1265" customWidth="1"/>
    <col min="9" max="9" width="11.7109375" style="1265" customWidth="1"/>
    <col min="10" max="10" width="13.7109375" style="1265" customWidth="1"/>
    <col min="11" max="16384" width="5.140625" style="740"/>
  </cols>
  <sheetData>
    <row r="2" spans="1:10" s="441" customFormat="1" ht="15.75">
      <c r="A2" s="850"/>
      <c r="B2" s="1563"/>
      <c r="C2" s="1563"/>
      <c r="D2" s="1563"/>
      <c r="E2" s="1563"/>
      <c r="F2" s="1563"/>
      <c r="G2" s="504"/>
      <c r="H2" s="504"/>
      <c r="I2" s="504"/>
      <c r="J2" s="504"/>
    </row>
    <row r="3" spans="1:10" s="441" customFormat="1" ht="13.5" customHeight="1">
      <c r="A3" s="851"/>
      <c r="B3" s="1564"/>
      <c r="C3" s="1564"/>
      <c r="D3" s="1564"/>
      <c r="E3" s="1564"/>
      <c r="F3" s="1564"/>
      <c r="G3" s="504"/>
      <c r="H3" s="504"/>
      <c r="I3" s="504"/>
      <c r="J3" s="504"/>
    </row>
    <row r="4" spans="1:10" s="733" customFormat="1">
      <c r="A4" s="730"/>
      <c r="B4" s="731"/>
      <c r="C4" s="732"/>
      <c r="D4" s="1234"/>
      <c r="E4" s="1234"/>
      <c r="F4" s="1233"/>
      <c r="G4" s="1234"/>
      <c r="H4" s="1234"/>
      <c r="I4" s="1235"/>
      <c r="J4" s="1236"/>
    </row>
    <row r="5" spans="1:10" s="733" customFormat="1">
      <c r="A5" s="730"/>
      <c r="B5" s="731"/>
      <c r="C5" s="732"/>
      <c r="D5" s="1234"/>
      <c r="E5" s="1234"/>
      <c r="F5" s="1233"/>
      <c r="G5" s="1234"/>
      <c r="H5" s="1234"/>
      <c r="I5" s="1235"/>
      <c r="J5" s="1236"/>
    </row>
    <row r="6" spans="1:10" s="733" customFormat="1" ht="18" customHeight="1">
      <c r="A6" s="734"/>
      <c r="B6" s="1666"/>
      <c r="C6" s="1666"/>
      <c r="D6" s="1666"/>
      <c r="E6" s="1666"/>
      <c r="F6" s="1237"/>
      <c r="G6" s="1225"/>
      <c r="H6" s="1225"/>
      <c r="I6" s="1238"/>
      <c r="J6" s="1239"/>
    </row>
    <row r="7" spans="1:10" s="733" customFormat="1" ht="18.75">
      <c r="A7" s="735"/>
      <c r="B7" s="1667"/>
      <c r="C7" s="1667"/>
      <c r="D7" s="1667"/>
      <c r="E7" s="1667"/>
      <c r="F7" s="1240"/>
      <c r="G7" s="1225"/>
      <c r="H7" s="1225"/>
      <c r="I7" s="1238"/>
      <c r="J7" s="1239"/>
    </row>
    <row r="8" spans="1:10" s="733" customFormat="1" ht="18" customHeight="1">
      <c r="A8" s="734"/>
      <c r="B8" s="736"/>
      <c r="C8" s="737"/>
      <c r="D8" s="1225"/>
      <c r="E8" s="1225"/>
      <c r="F8" s="1225"/>
      <c r="G8" s="1225"/>
      <c r="H8" s="1225"/>
      <c r="I8" s="1238"/>
      <c r="J8" s="1239"/>
    </row>
    <row r="9" spans="1:10" s="441" customFormat="1" ht="16.5">
      <c r="A9" s="694" t="s">
        <v>1320</v>
      </c>
      <c r="B9" s="692" t="s">
        <v>2541</v>
      </c>
      <c r="C9" s="679"/>
      <c r="D9" s="1171"/>
      <c r="E9" s="1171"/>
      <c r="F9" s="1171"/>
      <c r="G9" s="504"/>
      <c r="H9" s="504"/>
      <c r="I9" s="504"/>
      <c r="J9" s="504"/>
    </row>
    <row r="10" spans="1:10" s="441" customFormat="1" ht="16.5">
      <c r="A10" s="725"/>
      <c r="B10" s="694" t="s">
        <v>2390</v>
      </c>
      <c r="C10" s="681"/>
      <c r="D10" s="1171"/>
      <c r="E10" s="1171"/>
      <c r="F10" s="1171"/>
      <c r="G10" s="504"/>
      <c r="H10" s="504"/>
      <c r="I10" s="504"/>
      <c r="J10" s="504"/>
    </row>
    <row r="11" spans="1:10" s="441" customFormat="1" ht="15">
      <c r="A11" s="727"/>
      <c r="B11" s="726"/>
      <c r="C11" s="681"/>
      <c r="D11" s="1171"/>
      <c r="E11" s="1171"/>
      <c r="F11" s="1171"/>
      <c r="G11" s="504"/>
      <c r="H11" s="504"/>
      <c r="I11" s="504"/>
      <c r="J11" s="504"/>
    </row>
    <row r="12" spans="1:10" s="441" customFormat="1" ht="15">
      <c r="A12" s="727"/>
      <c r="B12" s="726"/>
      <c r="C12" s="681"/>
      <c r="D12" s="1171"/>
      <c r="E12" s="1171"/>
      <c r="F12" s="1171"/>
      <c r="G12" s="504"/>
      <c r="H12" s="504"/>
      <c r="I12" s="504"/>
      <c r="J12" s="504"/>
    </row>
    <row r="13" spans="1:10" s="441" customFormat="1" ht="12.75" customHeight="1">
      <c r="A13" s="727"/>
      <c r="B13" s="726"/>
      <c r="C13" s="681"/>
      <c r="D13" s="1171"/>
      <c r="E13" s="1171"/>
      <c r="F13" s="1171"/>
      <c r="G13" s="504"/>
      <c r="H13" s="504"/>
      <c r="I13" s="504"/>
      <c r="J13" s="504"/>
    </row>
    <row r="14" spans="1:10" s="441" customFormat="1" ht="17.25" customHeight="1">
      <c r="A14" s="697" t="s">
        <v>1298</v>
      </c>
      <c r="B14" s="1591" t="s">
        <v>3086</v>
      </c>
      <c r="C14" s="1591"/>
      <c r="D14" s="1591"/>
      <c r="E14" s="1591"/>
      <c r="F14" s="1591"/>
      <c r="G14" s="504"/>
      <c r="H14" s="504"/>
      <c r="I14" s="504"/>
      <c r="J14" s="504"/>
    </row>
    <row r="15" spans="1:10" s="441" customFormat="1" ht="16.5">
      <c r="A15" s="725"/>
      <c r="B15" s="725" t="s">
        <v>2542</v>
      </c>
      <c r="C15" s="695"/>
      <c r="D15" s="1226"/>
      <c r="E15" s="1226"/>
      <c r="F15" s="1226"/>
      <c r="G15" s="504"/>
      <c r="H15" s="504"/>
      <c r="I15" s="504"/>
      <c r="J15" s="504"/>
    </row>
    <row r="16" spans="1:10" s="441" customFormat="1" ht="18.75" customHeight="1">
      <c r="A16" s="725"/>
      <c r="B16" s="694" t="s">
        <v>2390</v>
      </c>
      <c r="C16" s="695"/>
      <c r="D16" s="1226"/>
      <c r="E16" s="1226"/>
      <c r="F16" s="1226"/>
      <c r="G16" s="504"/>
      <c r="H16" s="504"/>
      <c r="I16" s="504"/>
      <c r="J16" s="504"/>
    </row>
    <row r="17" spans="1:10" s="593" customFormat="1">
      <c r="A17" s="613"/>
      <c r="B17" s="657"/>
      <c r="C17" s="658"/>
      <c r="D17" s="614"/>
      <c r="E17" s="614"/>
      <c r="F17" s="614"/>
      <c r="G17" s="614"/>
      <c r="H17" s="614"/>
      <c r="I17" s="614"/>
      <c r="J17" s="614"/>
    </row>
    <row r="18" spans="1:10" s="593" customFormat="1">
      <c r="A18" s="613"/>
      <c r="B18" s="657"/>
      <c r="C18" s="658"/>
      <c r="D18" s="614"/>
      <c r="E18" s="614"/>
      <c r="F18" s="614"/>
      <c r="G18" s="614"/>
      <c r="H18" s="614"/>
      <c r="I18" s="614"/>
      <c r="J18" s="614"/>
    </row>
    <row r="19" spans="1:10" s="593" customFormat="1">
      <c r="A19" s="613"/>
      <c r="B19" s="657"/>
      <c r="C19" s="658"/>
      <c r="D19" s="614"/>
      <c r="E19" s="614"/>
      <c r="F19" s="614"/>
      <c r="G19" s="614"/>
      <c r="H19" s="614"/>
      <c r="I19" s="614"/>
      <c r="J19" s="614"/>
    </row>
    <row r="20" spans="1:10" s="593" customFormat="1">
      <c r="A20" s="613"/>
      <c r="B20" s="657"/>
      <c r="C20" s="658"/>
      <c r="D20" s="614"/>
      <c r="E20" s="614"/>
      <c r="F20" s="614"/>
      <c r="G20" s="614"/>
      <c r="H20" s="614"/>
      <c r="I20" s="614"/>
      <c r="J20" s="614"/>
    </row>
    <row r="21" spans="1:10" s="593" customFormat="1">
      <c r="A21" s="613"/>
      <c r="B21" s="657"/>
      <c r="C21" s="658"/>
      <c r="D21" s="614"/>
      <c r="E21" s="614"/>
      <c r="F21" s="614"/>
      <c r="G21" s="614"/>
      <c r="H21" s="614"/>
      <c r="I21" s="614"/>
      <c r="J21" s="614"/>
    </row>
    <row r="22" spans="1:10" s="593" customFormat="1">
      <c r="A22" s="613"/>
      <c r="B22" s="657"/>
      <c r="C22" s="658"/>
      <c r="D22" s="614"/>
      <c r="E22" s="614"/>
      <c r="F22" s="614"/>
      <c r="G22" s="614"/>
      <c r="H22" s="614"/>
      <c r="I22" s="614"/>
      <c r="J22" s="614"/>
    </row>
    <row r="23" spans="1:10" s="593" customFormat="1">
      <c r="A23" s="613"/>
      <c r="B23" s="657"/>
      <c r="C23" s="658"/>
      <c r="D23" s="614"/>
      <c r="E23" s="614"/>
      <c r="F23" s="614"/>
      <c r="G23" s="614"/>
      <c r="H23" s="614"/>
      <c r="I23" s="614"/>
      <c r="J23" s="614"/>
    </row>
    <row r="24" spans="1:10" s="593" customFormat="1">
      <c r="A24" s="613"/>
      <c r="B24" s="657"/>
      <c r="C24" s="658"/>
      <c r="D24" s="614"/>
      <c r="E24" s="614"/>
      <c r="F24" s="614"/>
      <c r="G24" s="614"/>
      <c r="H24" s="614"/>
      <c r="I24" s="614"/>
      <c r="J24" s="614"/>
    </row>
    <row r="25" spans="1:10" s="593" customFormat="1">
      <c r="A25" s="613"/>
      <c r="B25" s="657"/>
      <c r="C25" s="658"/>
      <c r="D25" s="614"/>
      <c r="E25" s="614"/>
      <c r="F25" s="614"/>
      <c r="G25" s="614"/>
      <c r="H25" s="614"/>
      <c r="I25" s="614"/>
      <c r="J25" s="614"/>
    </row>
    <row r="26" spans="1:10" s="593" customFormat="1">
      <c r="A26" s="613"/>
      <c r="B26" s="657"/>
      <c r="C26" s="658"/>
      <c r="D26" s="614"/>
      <c r="E26" s="614"/>
      <c r="F26" s="614"/>
      <c r="G26" s="614"/>
      <c r="H26" s="614"/>
      <c r="I26" s="614"/>
      <c r="J26" s="614"/>
    </row>
    <row r="27" spans="1:10" s="593" customFormat="1">
      <c r="A27" s="613"/>
      <c r="B27" s="657"/>
      <c r="C27" s="658"/>
      <c r="D27" s="614"/>
      <c r="E27" s="614"/>
      <c r="F27" s="614"/>
      <c r="G27" s="614"/>
      <c r="H27" s="614"/>
      <c r="I27" s="614"/>
      <c r="J27" s="614"/>
    </row>
    <row r="28" spans="1:10" s="593" customFormat="1">
      <c r="A28" s="613"/>
      <c r="B28" s="657"/>
      <c r="C28" s="658"/>
      <c r="D28" s="614"/>
      <c r="E28" s="614"/>
      <c r="F28" s="614"/>
      <c r="G28" s="614"/>
      <c r="H28" s="614"/>
      <c r="I28" s="614"/>
      <c r="J28" s="614"/>
    </row>
    <row r="29" spans="1:10" s="593" customFormat="1">
      <c r="A29" s="613"/>
      <c r="B29" s="657"/>
      <c r="C29" s="658"/>
      <c r="D29" s="614"/>
      <c r="E29" s="614"/>
      <c r="F29" s="614"/>
      <c r="G29" s="614"/>
      <c r="H29" s="614"/>
      <c r="I29" s="614"/>
      <c r="J29" s="614"/>
    </row>
    <row r="30" spans="1:10" s="593" customFormat="1">
      <c r="A30" s="613"/>
      <c r="B30" s="657"/>
      <c r="C30" s="658"/>
      <c r="D30" s="614"/>
      <c r="E30" s="614"/>
      <c r="F30" s="614"/>
      <c r="G30" s="614"/>
      <c r="H30" s="614"/>
      <c r="I30" s="614"/>
      <c r="J30" s="614"/>
    </row>
    <row r="31" spans="1:10" s="593" customFormat="1">
      <c r="A31" s="613"/>
      <c r="B31" s="657"/>
      <c r="C31" s="658"/>
      <c r="D31" s="614"/>
      <c r="E31" s="614"/>
      <c r="F31" s="614"/>
      <c r="G31" s="614"/>
      <c r="H31" s="614"/>
      <c r="I31" s="614"/>
      <c r="J31" s="614"/>
    </row>
    <row r="32" spans="1:10" s="593" customFormat="1">
      <c r="A32" s="613"/>
      <c r="B32" s="657"/>
      <c r="C32" s="658"/>
      <c r="D32" s="614"/>
      <c r="E32" s="614"/>
      <c r="F32" s="614"/>
      <c r="G32" s="614"/>
      <c r="H32" s="614"/>
      <c r="I32" s="614"/>
      <c r="J32" s="614"/>
    </row>
    <row r="33" spans="1:11" s="593" customFormat="1">
      <c r="A33" s="613"/>
      <c r="B33" s="657"/>
      <c r="C33" s="658"/>
      <c r="D33" s="614"/>
      <c r="E33" s="614"/>
      <c r="F33" s="614"/>
      <c r="G33" s="614"/>
      <c r="H33" s="614"/>
      <c r="I33" s="614"/>
      <c r="J33" s="614"/>
    </row>
    <row r="34" spans="1:11" s="593" customFormat="1">
      <c r="A34" s="613"/>
      <c r="B34" s="657"/>
      <c r="C34" s="658"/>
      <c r="D34" s="614"/>
      <c r="E34" s="614"/>
      <c r="F34" s="614"/>
      <c r="G34" s="614"/>
      <c r="H34" s="614"/>
      <c r="I34" s="614"/>
      <c r="J34" s="614"/>
    </row>
    <row r="35" spans="1:11" s="593" customFormat="1">
      <c r="A35" s="613"/>
      <c r="B35" s="657"/>
      <c r="C35" s="658"/>
      <c r="D35" s="614"/>
      <c r="E35" s="614"/>
      <c r="F35" s="614"/>
      <c r="G35" s="614"/>
      <c r="H35" s="614"/>
      <c r="I35" s="614"/>
      <c r="J35" s="614"/>
    </row>
    <row r="36" spans="1:11" s="733" customFormat="1" ht="18" customHeight="1">
      <c r="A36" s="734"/>
      <c r="B36" s="736"/>
      <c r="C36" s="737"/>
      <c r="D36" s="1225"/>
      <c r="E36" s="1225"/>
      <c r="F36" s="1225"/>
      <c r="G36" s="1225"/>
      <c r="H36" s="1225"/>
      <c r="I36" s="1238"/>
      <c r="J36" s="1239"/>
    </row>
    <row r="37" spans="1:11" s="733" customFormat="1" ht="14.25" customHeight="1">
      <c r="A37" s="734"/>
      <c r="B37" s="738"/>
      <c r="C37" s="1668"/>
      <c r="D37" s="1668"/>
      <c r="E37" s="1668"/>
      <c r="F37" s="1668"/>
      <c r="G37" s="1668"/>
      <c r="H37" s="1668"/>
      <c r="I37" s="1668"/>
      <c r="J37" s="1668"/>
    </row>
    <row r="38" spans="1:11" s="733" customFormat="1" ht="14.25" customHeight="1">
      <c r="A38" s="734"/>
      <c r="B38" s="736"/>
      <c r="C38" s="739"/>
      <c r="D38" s="1227"/>
      <c r="E38" s="1227"/>
      <c r="F38" s="1227"/>
      <c r="G38" s="1227"/>
      <c r="H38" s="1227"/>
      <c r="I38" s="1241"/>
      <c r="J38" s="1242"/>
    </row>
    <row r="39" spans="1:11" s="733" customFormat="1">
      <c r="A39" s="730"/>
      <c r="B39" s="731"/>
      <c r="C39" s="732"/>
      <c r="D39" s="1234"/>
      <c r="E39" s="1234"/>
      <c r="F39" s="1233"/>
      <c r="G39" s="1234"/>
      <c r="H39" s="1234"/>
      <c r="I39" s="1235"/>
      <c r="J39" s="1236"/>
    </row>
    <row r="40" spans="1:11" s="733" customFormat="1" ht="25.5">
      <c r="A40" s="730"/>
      <c r="B40" s="1665" t="s">
        <v>3105</v>
      </c>
      <c r="C40" s="1665"/>
      <c r="D40" s="1665"/>
      <c r="E40" s="1665"/>
      <c r="F40" s="1243"/>
      <c r="G40" s="1234"/>
      <c r="H40" s="1234"/>
      <c r="I40" s="1235"/>
      <c r="J40" s="1236"/>
    </row>
    <row r="41" spans="1:11">
      <c r="A41" s="1611" t="s">
        <v>3423</v>
      </c>
      <c r="B41" s="1611"/>
      <c r="C41" s="1611"/>
      <c r="D41" s="1611"/>
      <c r="E41" s="1611"/>
      <c r="F41" s="1612"/>
      <c r="G41" s="1626" t="s">
        <v>3417</v>
      </c>
      <c r="H41" s="1627"/>
      <c r="I41" s="1626" t="s">
        <v>3418</v>
      </c>
      <c r="J41" s="1627"/>
    </row>
    <row r="42" spans="1:11" customFormat="1">
      <c r="A42" s="1108" t="s">
        <v>3419</v>
      </c>
      <c r="B42" s="1108" t="s">
        <v>2392</v>
      </c>
      <c r="C42" s="1108" t="s">
        <v>3420</v>
      </c>
      <c r="D42" s="1111" t="s">
        <v>245</v>
      </c>
      <c r="E42" s="1111" t="s">
        <v>3421</v>
      </c>
      <c r="F42" s="1112" t="s">
        <v>3422</v>
      </c>
      <c r="G42" s="1110" t="s">
        <v>245</v>
      </c>
      <c r="H42" s="1112" t="s">
        <v>247</v>
      </c>
      <c r="I42" s="1110" t="s">
        <v>245</v>
      </c>
      <c r="J42" s="1112" t="s">
        <v>247</v>
      </c>
      <c r="K42" s="710"/>
    </row>
    <row r="43" spans="1:11" s="4" customFormat="1">
      <c r="A43" s="45" t="s">
        <v>227</v>
      </c>
      <c r="B43" s="45" t="s">
        <v>220</v>
      </c>
      <c r="C43" s="66" t="s">
        <v>248</v>
      </c>
      <c r="D43" s="1203" t="s">
        <v>245</v>
      </c>
      <c r="E43" s="1203" t="s">
        <v>246</v>
      </c>
      <c r="F43" s="1203" t="s">
        <v>247</v>
      </c>
      <c r="G43" s="1026" t="s">
        <v>245</v>
      </c>
      <c r="H43" s="1027" t="s">
        <v>247</v>
      </c>
      <c r="I43" s="1026" t="s">
        <v>245</v>
      </c>
      <c r="J43" s="1027" t="s">
        <v>247</v>
      </c>
      <c r="K43" s="888"/>
    </row>
    <row r="44" spans="1:11" s="744" customFormat="1">
      <c r="A44" s="741"/>
      <c r="B44" s="742"/>
      <c r="C44" s="743"/>
      <c r="D44" s="1244"/>
      <c r="E44" s="1245"/>
      <c r="F44" s="1244"/>
      <c r="G44" s="1246"/>
      <c r="H44" s="1247"/>
      <c r="I44" s="1248"/>
      <c r="J44" s="1249"/>
    </row>
    <row r="45" spans="1:11" s="747" customFormat="1">
      <c r="A45" s="745" t="s">
        <v>1386</v>
      </c>
      <c r="B45" s="746" t="s">
        <v>3106</v>
      </c>
      <c r="C45" s="746"/>
      <c r="D45" s="1250"/>
      <c r="E45" s="1251"/>
      <c r="F45" s="1250"/>
      <c r="G45" s="1252"/>
      <c r="H45" s="1253"/>
      <c r="I45" s="1252"/>
      <c r="J45" s="1253"/>
    </row>
    <row r="46" spans="1:11" s="744" customFormat="1">
      <c r="A46" s="741"/>
      <c r="B46" s="743"/>
      <c r="C46" s="743"/>
      <c r="D46" s="1244"/>
      <c r="E46" s="1245"/>
      <c r="F46" s="1244"/>
      <c r="G46" s="1248"/>
      <c r="H46" s="1247"/>
      <c r="I46" s="1248"/>
      <c r="J46" s="1247"/>
    </row>
    <row r="47" spans="1:11" s="747" customFormat="1" ht="25.5">
      <c r="A47" s="748"/>
      <c r="B47" s="749" t="s">
        <v>3107</v>
      </c>
      <c r="C47" s="750"/>
      <c r="D47" s="1254"/>
      <c r="E47" s="1255"/>
      <c r="F47" s="1254"/>
      <c r="G47" s="1252"/>
      <c r="H47" s="1253"/>
      <c r="I47" s="1252"/>
      <c r="J47" s="1253"/>
    </row>
    <row r="48" spans="1:11" s="747" customFormat="1" ht="293.25">
      <c r="A48" s="748"/>
      <c r="B48" s="749" t="s">
        <v>3108</v>
      </c>
      <c r="C48" s="750"/>
      <c r="D48" s="1254"/>
      <c r="E48" s="1255"/>
      <c r="F48" s="1254"/>
      <c r="G48" s="1252"/>
      <c r="H48" s="1253"/>
      <c r="I48" s="1252"/>
      <c r="J48" s="1253"/>
    </row>
    <row r="49" spans="1:10" s="747" customFormat="1" ht="229.5">
      <c r="A49" s="748"/>
      <c r="B49" s="749" t="s">
        <v>3109</v>
      </c>
      <c r="C49" s="750"/>
      <c r="D49" s="1254"/>
      <c r="E49" s="1255"/>
      <c r="F49" s="1254"/>
      <c r="G49" s="1252"/>
      <c r="H49" s="1253"/>
      <c r="I49" s="1252"/>
      <c r="J49" s="1253"/>
    </row>
    <row r="50" spans="1:10" s="747" customFormat="1" ht="331.5">
      <c r="A50" s="748"/>
      <c r="B50" s="749" t="s">
        <v>3110</v>
      </c>
      <c r="C50" s="750"/>
      <c r="D50" s="1254"/>
      <c r="E50" s="1255"/>
      <c r="F50" s="1254"/>
      <c r="G50" s="1252"/>
      <c r="H50" s="1253"/>
      <c r="I50" s="1252"/>
      <c r="J50" s="1253"/>
    </row>
    <row r="51" spans="1:10" s="747" customFormat="1" ht="323.25" customHeight="1">
      <c r="A51" s="748"/>
      <c r="B51" s="749" t="s">
        <v>3111</v>
      </c>
      <c r="C51" s="750"/>
      <c r="D51" s="1254"/>
      <c r="E51" s="1255"/>
      <c r="F51" s="1254"/>
      <c r="G51" s="1252"/>
      <c r="H51" s="1253"/>
      <c r="I51" s="1252"/>
      <c r="J51" s="1253"/>
    </row>
    <row r="52" spans="1:10" s="747" customFormat="1" ht="148.5" customHeight="1">
      <c r="A52" s="748"/>
      <c r="B52" s="751" t="s">
        <v>3112</v>
      </c>
      <c r="C52" s="750"/>
      <c r="D52" s="1254"/>
      <c r="E52" s="1255"/>
      <c r="F52" s="1254"/>
      <c r="G52" s="1252"/>
      <c r="H52" s="1253"/>
      <c r="I52" s="1252"/>
      <c r="J52" s="1253"/>
    </row>
    <row r="53" spans="1:10" ht="76.5">
      <c r="A53" s="741"/>
      <c r="B53" s="752" t="s">
        <v>3113</v>
      </c>
      <c r="C53" s="743"/>
      <c r="D53" s="1244"/>
      <c r="E53" s="1245"/>
      <c r="F53" s="1244"/>
      <c r="G53" s="1256"/>
      <c r="H53" s="1257"/>
      <c r="I53" s="1256"/>
      <c r="J53" s="1257"/>
    </row>
    <row r="54" spans="1:10">
      <c r="A54" s="741"/>
      <c r="B54" s="753"/>
      <c r="C54" s="743"/>
      <c r="D54" s="1244"/>
      <c r="E54" s="1245"/>
      <c r="F54" s="1244"/>
      <c r="G54" s="1256"/>
      <c r="H54" s="1257"/>
      <c r="I54" s="1256"/>
      <c r="J54" s="1257"/>
    </row>
    <row r="55" spans="1:10" s="744" customFormat="1">
      <c r="A55" s="745" t="s">
        <v>1499</v>
      </c>
      <c r="B55" s="746" t="s">
        <v>3114</v>
      </c>
      <c r="C55" s="754"/>
      <c r="D55" s="1258"/>
      <c r="E55" s="1259"/>
      <c r="F55" s="1258"/>
      <c r="G55" s="1248"/>
      <c r="H55" s="1247"/>
      <c r="I55" s="1248"/>
      <c r="J55" s="1247"/>
    </row>
    <row r="56" spans="1:10" s="744" customFormat="1">
      <c r="A56" s="745"/>
      <c r="B56" s="746"/>
      <c r="C56" s="754"/>
      <c r="D56" s="1258"/>
      <c r="E56" s="1259"/>
      <c r="F56" s="1258"/>
      <c r="G56" s="1248"/>
      <c r="H56" s="1247"/>
      <c r="I56" s="1248"/>
      <c r="J56" s="1247"/>
    </row>
    <row r="57" spans="1:10" s="744" customFormat="1">
      <c r="A57" s="741"/>
      <c r="B57" s="742"/>
      <c r="C57" s="743"/>
      <c r="D57" s="1244"/>
      <c r="E57" s="1245"/>
      <c r="F57" s="1244"/>
      <c r="G57" s="1248"/>
      <c r="H57" s="1247"/>
      <c r="I57" s="1248"/>
      <c r="J57" s="1247"/>
    </row>
    <row r="58" spans="1:10" s="744" customFormat="1" ht="37.5">
      <c r="A58" s="741"/>
      <c r="B58" s="755" t="s">
        <v>3115</v>
      </c>
      <c r="C58" s="743"/>
      <c r="D58" s="1244"/>
      <c r="E58" s="1245"/>
      <c r="F58" s="1244"/>
      <c r="G58" s="1248"/>
      <c r="H58" s="1247"/>
      <c r="I58" s="1248"/>
      <c r="J58" s="1247"/>
    </row>
    <row r="59" spans="1:10" s="744" customFormat="1" ht="71.25">
      <c r="A59" s="756" t="s">
        <v>0</v>
      </c>
      <c r="B59" s="757" t="s">
        <v>3116</v>
      </c>
      <c r="C59" s="758" t="s">
        <v>1</v>
      </c>
      <c r="D59" s="1228">
        <v>1</v>
      </c>
      <c r="E59" s="759"/>
      <c r="F59" s="760">
        <f>D59*E59</f>
        <v>0</v>
      </c>
      <c r="G59" s="1229">
        <v>1</v>
      </c>
      <c r="H59" s="760">
        <f>E59*G59</f>
        <v>0</v>
      </c>
      <c r="I59" s="1248"/>
      <c r="J59" s="1247"/>
    </row>
    <row r="60" spans="1:10" s="744" customFormat="1" ht="14.25">
      <c r="A60" s="761"/>
      <c r="B60" s="762"/>
      <c r="C60" s="763"/>
      <c r="D60" s="764"/>
      <c r="E60" s="765"/>
      <c r="F60" s="764"/>
      <c r="G60" s="1224"/>
      <c r="H60" s="760">
        <f t="shared" ref="H60:H70" si="0">E60*G60</f>
        <v>0</v>
      </c>
      <c r="I60" s="1248"/>
      <c r="J60" s="1247"/>
    </row>
    <row r="61" spans="1:10" s="744" customFormat="1" ht="42.75">
      <c r="A61" s="761" t="s">
        <v>2</v>
      </c>
      <c r="B61" s="757" t="s">
        <v>3117</v>
      </c>
      <c r="C61" s="763" t="s">
        <v>1</v>
      </c>
      <c r="D61" s="764">
        <v>1</v>
      </c>
      <c r="E61" s="765"/>
      <c r="F61" s="760">
        <f>D61*E61</f>
        <v>0</v>
      </c>
      <c r="G61" s="1224">
        <v>1</v>
      </c>
      <c r="H61" s="760">
        <f t="shared" si="0"/>
        <v>0</v>
      </c>
      <c r="I61" s="1248"/>
      <c r="J61" s="1247"/>
    </row>
    <row r="62" spans="1:10" s="747" customFormat="1" ht="14.25">
      <c r="A62" s="745"/>
      <c r="C62" s="746"/>
      <c r="D62" s="1250"/>
      <c r="E62" s="1251"/>
      <c r="F62" s="1250"/>
      <c r="G62" s="1252"/>
      <c r="H62" s="760">
        <f t="shared" si="0"/>
        <v>0</v>
      </c>
      <c r="I62" s="1252"/>
      <c r="J62" s="1253"/>
    </row>
    <row r="63" spans="1:10" s="747" customFormat="1" ht="14.25">
      <c r="A63" s="745"/>
      <c r="B63" s="746"/>
      <c r="C63" s="746"/>
      <c r="D63" s="1250"/>
      <c r="E63" s="1251"/>
      <c r="F63" s="1250"/>
      <c r="G63" s="1252"/>
      <c r="H63" s="760">
        <f t="shared" si="0"/>
        <v>0</v>
      </c>
      <c r="I63" s="1252"/>
      <c r="J63" s="1253"/>
    </row>
    <row r="64" spans="1:10" s="747" customFormat="1" ht="409.5" customHeight="1">
      <c r="A64" s="748"/>
      <c r="B64" s="766" t="s">
        <v>3118</v>
      </c>
      <c r="C64" s="750"/>
      <c r="D64" s="1254"/>
      <c r="E64" s="1255"/>
      <c r="F64" s="1254"/>
      <c r="G64" s="1252"/>
      <c r="H64" s="760">
        <f t="shared" si="0"/>
        <v>0</v>
      </c>
      <c r="I64" s="1252"/>
      <c r="J64" s="1253"/>
    </row>
    <row r="65" spans="1:15" s="747" customFormat="1" ht="365.25" customHeight="1">
      <c r="A65" s="748"/>
      <c r="B65" s="766" t="s">
        <v>3119</v>
      </c>
      <c r="C65" s="750"/>
      <c r="D65" s="1254"/>
      <c r="E65" s="1255"/>
      <c r="F65" s="1254"/>
      <c r="G65" s="1252"/>
      <c r="H65" s="760">
        <f t="shared" si="0"/>
        <v>0</v>
      </c>
      <c r="I65" s="1252"/>
      <c r="J65" s="1253"/>
    </row>
    <row r="66" spans="1:15" s="747" customFormat="1" ht="274.14999999999998" customHeight="1">
      <c r="A66" s="748"/>
      <c r="B66" s="766" t="s">
        <v>3120</v>
      </c>
      <c r="C66" s="750"/>
      <c r="D66" s="1254"/>
      <c r="E66" s="1255"/>
      <c r="F66" s="1254"/>
      <c r="G66" s="1252"/>
      <c r="H66" s="760">
        <f t="shared" si="0"/>
        <v>0</v>
      </c>
      <c r="I66" s="1252"/>
      <c r="J66" s="1253"/>
    </row>
    <row r="67" spans="1:15" s="747" customFormat="1" ht="42.75">
      <c r="A67" s="767" t="s">
        <v>3</v>
      </c>
      <c r="B67" s="768" t="s">
        <v>3121</v>
      </c>
      <c r="C67" s="769" t="s">
        <v>1</v>
      </c>
      <c r="D67" s="1230">
        <v>1</v>
      </c>
      <c r="E67" s="770"/>
      <c r="F67" s="771">
        <f>D67*E67</f>
        <v>0</v>
      </c>
      <c r="G67" s="1231">
        <v>1</v>
      </c>
      <c r="H67" s="760">
        <f t="shared" si="0"/>
        <v>0</v>
      </c>
      <c r="I67" s="1252"/>
      <c r="J67" s="1253"/>
    </row>
    <row r="68" spans="1:15" s="747" customFormat="1" ht="14.25">
      <c r="A68" s="772"/>
      <c r="B68" s="773"/>
      <c r="C68" s="774"/>
      <c r="D68" s="776"/>
      <c r="E68" s="775"/>
      <c r="F68" s="776"/>
      <c r="G68" s="1232"/>
      <c r="H68" s="760">
        <f t="shared" si="0"/>
        <v>0</v>
      </c>
      <c r="I68" s="1252"/>
      <c r="J68" s="1253"/>
    </row>
    <row r="69" spans="1:15" s="747" customFormat="1" ht="42.75">
      <c r="A69" s="767" t="s">
        <v>4</v>
      </c>
      <c r="B69" s="768" t="s">
        <v>3122</v>
      </c>
      <c r="C69" s="769" t="s">
        <v>1</v>
      </c>
      <c r="D69" s="1230">
        <v>1</v>
      </c>
      <c r="E69" s="770"/>
      <c r="F69" s="771">
        <f>D69*E69</f>
        <v>0</v>
      </c>
      <c r="G69" s="1231">
        <v>1</v>
      </c>
      <c r="H69" s="760">
        <f t="shared" si="0"/>
        <v>0</v>
      </c>
      <c r="I69" s="1252"/>
      <c r="J69" s="1253"/>
    </row>
    <row r="70" spans="1:15" s="747" customFormat="1" ht="14.25">
      <c r="A70" s="767"/>
      <c r="B70" s="768"/>
      <c r="C70" s="769"/>
      <c r="D70" s="1230"/>
      <c r="E70" s="770"/>
      <c r="F70" s="771"/>
      <c r="G70" s="1260"/>
      <c r="H70" s="760">
        <f t="shared" si="0"/>
        <v>0</v>
      </c>
      <c r="I70" s="1260"/>
      <c r="J70" s="1261"/>
    </row>
    <row r="71" spans="1:15" s="747" customFormat="1" ht="16.5" customHeight="1" thickBot="1">
      <c r="A71" s="915"/>
      <c r="B71" s="1267" t="s">
        <v>3123</v>
      </c>
      <c r="C71" s="1266"/>
      <c r="D71" s="1266"/>
      <c r="E71" s="1266"/>
      <c r="F71" s="1262">
        <f>SUM(F49:F69)</f>
        <v>0</v>
      </c>
      <c r="G71" s="1263"/>
      <c r="H71" s="1262">
        <f>SUM(H49:H69)</f>
        <v>0</v>
      </c>
      <c r="I71" s="1264"/>
      <c r="J71" s="1262">
        <f>SUM(J49:J69)</f>
        <v>0</v>
      </c>
    </row>
    <row r="72" spans="1:15" s="778" customFormat="1" ht="13.5" thickTop="1">
      <c r="A72" s="777"/>
      <c r="B72" s="740"/>
      <c r="C72" s="740"/>
      <c r="D72" s="1265"/>
      <c r="E72" s="1265"/>
      <c r="F72" s="1265"/>
      <c r="G72" s="1265"/>
      <c r="H72" s="1265"/>
      <c r="I72" s="1265"/>
      <c r="J72" s="1265"/>
      <c r="K72" s="740"/>
      <c r="L72" s="740"/>
      <c r="M72" s="740"/>
      <c r="N72" s="740"/>
      <c r="O72" s="740"/>
    </row>
    <row r="73" spans="1:15" s="778" customFormat="1">
      <c r="A73" s="777"/>
      <c r="B73" s="740"/>
      <c r="C73" s="740"/>
      <c r="D73" s="1265"/>
      <c r="E73" s="1265"/>
      <c r="F73" s="1265"/>
      <c r="G73" s="1265"/>
      <c r="H73" s="1265"/>
      <c r="I73" s="1265"/>
      <c r="J73" s="1265"/>
      <c r="K73" s="740"/>
      <c r="L73" s="740"/>
      <c r="M73" s="740"/>
      <c r="N73" s="740"/>
      <c r="O73" s="740"/>
    </row>
    <row r="74" spans="1:15" s="778" customFormat="1">
      <c r="A74" s="777"/>
      <c r="B74" s="740"/>
      <c r="C74" s="740"/>
      <c r="D74" s="1265"/>
      <c r="E74" s="1265"/>
      <c r="F74" s="1265"/>
      <c r="G74" s="1265"/>
      <c r="H74" s="1265"/>
      <c r="I74" s="1265"/>
      <c r="J74" s="1265"/>
      <c r="K74" s="740"/>
      <c r="L74" s="740"/>
      <c r="M74" s="740"/>
      <c r="N74" s="740"/>
      <c r="O74" s="740"/>
    </row>
    <row r="75" spans="1:15" s="778" customFormat="1">
      <c r="A75" s="777"/>
      <c r="B75" s="740"/>
      <c r="C75" s="740"/>
      <c r="D75" s="1265"/>
      <c r="E75" s="1265"/>
      <c r="F75" s="1265"/>
      <c r="G75" s="1265"/>
      <c r="H75" s="1265"/>
      <c r="I75" s="1265"/>
      <c r="J75" s="1265"/>
      <c r="K75" s="740"/>
      <c r="L75" s="740"/>
      <c r="M75" s="740"/>
      <c r="N75" s="740"/>
      <c r="O75" s="740"/>
    </row>
    <row r="76" spans="1:15" s="778" customFormat="1">
      <c r="A76" s="777"/>
      <c r="B76" s="740"/>
      <c r="C76" s="740"/>
      <c r="D76" s="1265"/>
      <c r="E76" s="1265"/>
      <c r="F76" s="1265"/>
      <c r="G76" s="1265"/>
      <c r="H76" s="1265"/>
      <c r="I76" s="1265"/>
      <c r="J76" s="1265"/>
      <c r="K76" s="740"/>
      <c r="L76" s="740"/>
      <c r="M76" s="740"/>
      <c r="N76" s="740"/>
      <c r="O76" s="740"/>
    </row>
    <row r="77" spans="1:15" s="778" customFormat="1">
      <c r="A77" s="777"/>
      <c r="B77" s="740"/>
      <c r="C77" s="740"/>
      <c r="D77" s="1265"/>
      <c r="E77" s="1265"/>
      <c r="F77" s="1265"/>
      <c r="G77" s="1265"/>
      <c r="H77" s="1265"/>
      <c r="I77" s="1265"/>
      <c r="J77" s="1265"/>
      <c r="K77" s="740"/>
      <c r="L77" s="740"/>
      <c r="M77" s="740"/>
      <c r="N77" s="740"/>
      <c r="O77" s="740"/>
    </row>
    <row r="78" spans="1:15" s="778" customFormat="1">
      <c r="A78" s="777"/>
      <c r="B78" s="740"/>
      <c r="C78" s="740"/>
      <c r="D78" s="1265"/>
      <c r="E78" s="1265"/>
      <c r="F78" s="1265"/>
      <c r="G78" s="1265"/>
      <c r="H78" s="1265"/>
      <c r="I78" s="1265"/>
      <c r="J78" s="1265"/>
      <c r="K78" s="740"/>
      <c r="L78" s="740"/>
      <c r="M78" s="740"/>
      <c r="N78" s="740"/>
      <c r="O78" s="740"/>
    </row>
    <row r="79" spans="1:15" s="778" customFormat="1">
      <c r="A79" s="777"/>
      <c r="B79" s="740"/>
      <c r="C79" s="740"/>
      <c r="D79" s="1265"/>
      <c r="E79" s="1265"/>
      <c r="F79" s="1265"/>
      <c r="G79" s="1265"/>
      <c r="H79" s="1265"/>
      <c r="I79" s="1265"/>
      <c r="J79" s="1265"/>
      <c r="K79" s="740"/>
      <c r="L79" s="740"/>
      <c r="M79" s="740"/>
      <c r="N79" s="740"/>
      <c r="O79" s="740"/>
    </row>
    <row r="80" spans="1:15" s="778" customFormat="1">
      <c r="A80" s="777"/>
      <c r="B80" s="740"/>
      <c r="C80" s="740"/>
      <c r="D80" s="1265"/>
      <c r="E80" s="1265"/>
      <c r="F80" s="1265"/>
      <c r="G80" s="1265"/>
      <c r="H80" s="1265"/>
      <c r="I80" s="1265"/>
      <c r="J80" s="1265"/>
      <c r="K80" s="740"/>
      <c r="L80" s="740"/>
      <c r="M80" s="740"/>
      <c r="N80" s="740"/>
      <c r="O80" s="740"/>
    </row>
    <row r="81" spans="1:15" s="778" customFormat="1">
      <c r="A81" s="777"/>
      <c r="B81" s="740"/>
      <c r="C81" s="740"/>
      <c r="D81" s="1265"/>
      <c r="E81" s="1265"/>
      <c r="F81" s="1265"/>
      <c r="G81" s="1265"/>
      <c r="H81" s="1265"/>
      <c r="I81" s="1265"/>
      <c r="J81" s="1265"/>
      <c r="K81" s="740"/>
      <c r="L81" s="740"/>
      <c r="M81" s="740"/>
      <c r="N81" s="740"/>
      <c r="O81" s="740"/>
    </row>
    <row r="82" spans="1:15" s="778" customFormat="1">
      <c r="A82" s="777"/>
      <c r="B82" s="740"/>
      <c r="C82" s="740"/>
      <c r="D82" s="1265"/>
      <c r="E82" s="1265"/>
      <c r="F82" s="1265"/>
      <c r="G82" s="1265"/>
      <c r="H82" s="1265"/>
      <c r="I82" s="1265"/>
      <c r="J82" s="1265"/>
      <c r="K82" s="740"/>
      <c r="L82" s="740"/>
      <c r="M82" s="740"/>
      <c r="N82" s="740"/>
      <c r="O82" s="740"/>
    </row>
    <row r="83" spans="1:15" s="778" customFormat="1">
      <c r="A83" s="777"/>
      <c r="B83" s="740"/>
      <c r="C83" s="740"/>
      <c r="D83" s="1265"/>
      <c r="E83" s="1265"/>
      <c r="F83" s="1265"/>
      <c r="G83" s="1265"/>
      <c r="H83" s="1265"/>
      <c r="I83" s="1265"/>
      <c r="J83" s="1265"/>
      <c r="K83" s="740"/>
      <c r="L83" s="740"/>
      <c r="M83" s="740"/>
      <c r="N83" s="740"/>
      <c r="O83" s="740"/>
    </row>
    <row r="84" spans="1:15" s="778" customFormat="1">
      <c r="A84" s="777"/>
      <c r="B84" s="740"/>
      <c r="C84" s="740"/>
      <c r="D84" s="1265"/>
      <c r="E84" s="1265"/>
      <c r="F84" s="1265"/>
      <c r="G84" s="1265"/>
      <c r="H84" s="1265"/>
      <c r="I84" s="1265"/>
      <c r="J84" s="1265"/>
      <c r="K84" s="740"/>
      <c r="L84" s="740"/>
      <c r="M84" s="740"/>
      <c r="N84" s="740"/>
      <c r="O84" s="740"/>
    </row>
    <row r="85" spans="1:15" s="778" customFormat="1">
      <c r="A85" s="777"/>
      <c r="B85" s="740"/>
      <c r="C85" s="740"/>
      <c r="D85" s="1265"/>
      <c r="E85" s="1265"/>
      <c r="F85" s="1265"/>
      <c r="G85" s="1265"/>
      <c r="H85" s="1265"/>
      <c r="I85" s="1265"/>
      <c r="J85" s="1265"/>
      <c r="K85" s="740"/>
      <c r="L85" s="740"/>
      <c r="M85" s="740"/>
      <c r="N85" s="740"/>
      <c r="O85" s="740"/>
    </row>
    <row r="86" spans="1:15" s="778" customFormat="1">
      <c r="A86" s="777"/>
      <c r="B86" s="740"/>
      <c r="C86" s="740"/>
      <c r="D86" s="1265"/>
      <c r="E86" s="1265"/>
      <c r="F86" s="1265"/>
      <c r="G86" s="1265"/>
      <c r="H86" s="1265"/>
      <c r="I86" s="1265"/>
      <c r="J86" s="1265"/>
      <c r="K86" s="740"/>
      <c r="L86" s="740"/>
      <c r="M86" s="740"/>
      <c r="N86" s="740"/>
      <c r="O86" s="740"/>
    </row>
    <row r="87" spans="1:15" s="778" customFormat="1">
      <c r="A87" s="777"/>
      <c r="B87" s="740"/>
      <c r="C87" s="740"/>
      <c r="D87" s="1265"/>
      <c r="E87" s="1265"/>
      <c r="F87" s="1265"/>
      <c r="G87" s="1265"/>
      <c r="H87" s="1265"/>
      <c r="I87" s="1265"/>
      <c r="J87" s="1265"/>
      <c r="K87" s="740"/>
      <c r="L87" s="740"/>
      <c r="M87" s="740"/>
      <c r="N87" s="740"/>
      <c r="O87" s="740"/>
    </row>
    <row r="88" spans="1:15" s="778" customFormat="1">
      <c r="A88" s="777"/>
      <c r="B88" s="740"/>
      <c r="C88" s="740"/>
      <c r="D88" s="1265"/>
      <c r="E88" s="1265"/>
      <c r="F88" s="1265"/>
      <c r="G88" s="1265"/>
      <c r="H88" s="1265"/>
      <c r="I88" s="1265"/>
      <c r="J88" s="1265"/>
      <c r="K88" s="740"/>
      <c r="L88" s="740"/>
      <c r="M88" s="740"/>
      <c r="N88" s="740"/>
      <c r="O88" s="740"/>
    </row>
    <row r="89" spans="1:15" s="778" customFormat="1">
      <c r="A89" s="777"/>
      <c r="B89" s="740"/>
      <c r="C89" s="740"/>
      <c r="D89" s="1265"/>
      <c r="E89" s="1265"/>
      <c r="F89" s="1265"/>
      <c r="G89" s="1265"/>
      <c r="H89" s="1265"/>
      <c r="I89" s="1265"/>
      <c r="J89" s="1265"/>
      <c r="K89" s="740"/>
      <c r="L89" s="740"/>
      <c r="M89" s="740"/>
      <c r="N89" s="740"/>
      <c r="O89" s="740"/>
    </row>
    <row r="90" spans="1:15" s="778" customFormat="1">
      <c r="A90" s="777"/>
      <c r="B90" s="740"/>
      <c r="C90" s="740"/>
      <c r="D90" s="1265"/>
      <c r="E90" s="1265"/>
      <c r="F90" s="1265"/>
      <c r="G90" s="1265"/>
      <c r="H90" s="1265"/>
      <c r="I90" s="1265"/>
      <c r="J90" s="1265"/>
      <c r="K90" s="740"/>
      <c r="L90" s="740"/>
      <c r="M90" s="740"/>
      <c r="N90" s="740"/>
      <c r="O90" s="740"/>
    </row>
    <row r="91" spans="1:15" s="778" customFormat="1">
      <c r="A91" s="777"/>
      <c r="B91" s="740"/>
      <c r="C91" s="740"/>
      <c r="D91" s="1265"/>
      <c r="E91" s="1265"/>
      <c r="F91" s="1265"/>
      <c r="G91" s="1265"/>
      <c r="H91" s="1265"/>
      <c r="I91" s="1265"/>
      <c r="J91" s="1265"/>
      <c r="K91" s="740"/>
      <c r="L91" s="740"/>
      <c r="M91" s="740"/>
      <c r="N91" s="740"/>
      <c r="O91" s="740"/>
    </row>
    <row r="92" spans="1:15" s="778" customFormat="1">
      <c r="A92" s="777"/>
      <c r="B92" s="740"/>
      <c r="C92" s="740"/>
      <c r="D92" s="1265"/>
      <c r="E92" s="1265"/>
      <c r="F92" s="1265"/>
      <c r="G92" s="1265"/>
      <c r="H92" s="1265"/>
      <c r="I92" s="1265"/>
      <c r="J92" s="1265"/>
      <c r="K92" s="740"/>
      <c r="L92" s="740"/>
      <c r="M92" s="740"/>
      <c r="N92" s="740"/>
      <c r="O92" s="740"/>
    </row>
    <row r="93" spans="1:15" s="778" customFormat="1">
      <c r="A93" s="777"/>
      <c r="B93" s="740"/>
      <c r="C93" s="740"/>
      <c r="D93" s="1265"/>
      <c r="E93" s="1265"/>
      <c r="F93" s="1265"/>
      <c r="G93" s="1265"/>
      <c r="H93" s="1265"/>
      <c r="I93" s="1265"/>
      <c r="J93" s="1265"/>
      <c r="K93" s="740"/>
      <c r="L93" s="740"/>
      <c r="M93" s="740"/>
      <c r="N93" s="740"/>
      <c r="O93" s="740"/>
    </row>
    <row r="94" spans="1:15" s="778" customFormat="1">
      <c r="A94" s="777"/>
      <c r="B94" s="740"/>
      <c r="C94" s="740"/>
      <c r="D94" s="1265"/>
      <c r="E94" s="1265"/>
      <c r="F94" s="1265"/>
      <c r="G94" s="1265"/>
      <c r="H94" s="1265"/>
      <c r="I94" s="1265"/>
      <c r="J94" s="1265"/>
      <c r="K94" s="740"/>
      <c r="L94" s="740"/>
      <c r="M94" s="740"/>
      <c r="N94" s="740"/>
      <c r="O94" s="740"/>
    </row>
    <row r="95" spans="1:15" s="778" customFormat="1">
      <c r="A95" s="777"/>
      <c r="B95" s="740"/>
      <c r="C95" s="740"/>
      <c r="D95" s="1265"/>
      <c r="E95" s="1265"/>
      <c r="F95" s="1265"/>
      <c r="G95" s="1265"/>
      <c r="H95" s="1265"/>
      <c r="I95" s="1265"/>
      <c r="J95" s="1265"/>
      <c r="K95" s="740"/>
      <c r="L95" s="740"/>
      <c r="M95" s="740"/>
      <c r="N95" s="740"/>
      <c r="O95" s="740"/>
    </row>
    <row r="96" spans="1:15" s="778" customFormat="1">
      <c r="A96" s="777"/>
      <c r="B96" s="740"/>
      <c r="C96" s="740"/>
      <c r="D96" s="1265"/>
      <c r="E96" s="1265"/>
      <c r="F96" s="1265"/>
      <c r="G96" s="1265"/>
      <c r="H96" s="1265"/>
      <c r="I96" s="1265"/>
      <c r="J96" s="1265"/>
      <c r="K96" s="740"/>
      <c r="L96" s="740"/>
      <c r="M96" s="740"/>
      <c r="N96" s="740"/>
      <c r="O96" s="740"/>
    </row>
    <row r="97" spans="1:15" s="778" customFormat="1">
      <c r="A97" s="777"/>
      <c r="B97" s="740"/>
      <c r="C97" s="740"/>
      <c r="D97" s="1265"/>
      <c r="E97" s="1265"/>
      <c r="F97" s="1265"/>
      <c r="G97" s="1265"/>
      <c r="H97" s="1265"/>
      <c r="I97" s="1265"/>
      <c r="J97" s="1265"/>
      <c r="K97" s="740"/>
      <c r="L97" s="740"/>
      <c r="M97" s="740"/>
      <c r="N97" s="740"/>
      <c r="O97" s="740"/>
    </row>
    <row r="98" spans="1:15" s="778" customFormat="1">
      <c r="A98" s="777"/>
      <c r="B98" s="740"/>
      <c r="C98" s="740"/>
      <c r="D98" s="1265"/>
      <c r="E98" s="1265"/>
      <c r="F98" s="1265"/>
      <c r="G98" s="1265"/>
      <c r="H98" s="1265"/>
      <c r="I98" s="1265"/>
      <c r="J98" s="1265"/>
      <c r="K98" s="740"/>
      <c r="L98" s="740"/>
      <c r="M98" s="740"/>
      <c r="N98" s="740"/>
      <c r="O98" s="740"/>
    </row>
    <row r="99" spans="1:15" s="778" customFormat="1">
      <c r="A99" s="777"/>
      <c r="B99" s="740"/>
      <c r="C99" s="740"/>
      <c r="D99" s="1265"/>
      <c r="E99" s="1265"/>
      <c r="F99" s="1265"/>
      <c r="G99" s="1265"/>
      <c r="H99" s="1265"/>
      <c r="I99" s="1265"/>
      <c r="J99" s="1265"/>
      <c r="K99" s="740"/>
      <c r="L99" s="740"/>
      <c r="M99" s="740"/>
      <c r="N99" s="740"/>
      <c r="O99" s="740"/>
    </row>
    <row r="100" spans="1:15" s="778" customFormat="1">
      <c r="A100" s="777"/>
      <c r="B100" s="740"/>
      <c r="C100" s="740"/>
      <c r="D100" s="1265"/>
      <c r="E100" s="1265"/>
      <c r="F100" s="1265"/>
      <c r="G100" s="1265"/>
      <c r="H100" s="1265"/>
      <c r="I100" s="1265"/>
      <c r="J100" s="1265"/>
      <c r="K100" s="740"/>
      <c r="L100" s="740"/>
      <c r="M100" s="740"/>
      <c r="N100" s="740"/>
      <c r="O100" s="740"/>
    </row>
    <row r="101" spans="1:15" s="778" customFormat="1">
      <c r="A101" s="777"/>
      <c r="B101" s="740"/>
      <c r="C101" s="740"/>
      <c r="D101" s="1265"/>
      <c r="E101" s="1265"/>
      <c r="F101" s="1265"/>
      <c r="G101" s="1265"/>
      <c r="H101" s="1265"/>
      <c r="I101" s="1265"/>
      <c r="J101" s="1265"/>
      <c r="K101" s="740"/>
      <c r="L101" s="740"/>
      <c r="M101" s="740"/>
      <c r="N101" s="740"/>
      <c r="O101" s="740"/>
    </row>
    <row r="102" spans="1:15" s="778" customFormat="1">
      <c r="A102" s="777"/>
      <c r="B102" s="740"/>
      <c r="C102" s="740"/>
      <c r="D102" s="1265"/>
      <c r="E102" s="1265"/>
      <c r="F102" s="1265"/>
      <c r="G102" s="1265"/>
      <c r="H102" s="1265"/>
      <c r="I102" s="1265"/>
      <c r="J102" s="1265"/>
      <c r="K102" s="740"/>
      <c r="L102" s="740"/>
      <c r="M102" s="740"/>
      <c r="N102" s="740"/>
      <c r="O102" s="740"/>
    </row>
    <row r="103" spans="1:15" s="778" customFormat="1">
      <c r="A103" s="777"/>
      <c r="B103" s="740"/>
      <c r="C103" s="740"/>
      <c r="D103" s="1265"/>
      <c r="E103" s="1265"/>
      <c r="F103" s="1265"/>
      <c r="G103" s="1265"/>
      <c r="H103" s="1265"/>
      <c r="I103" s="1265"/>
      <c r="J103" s="1265"/>
      <c r="K103" s="740"/>
      <c r="L103" s="740"/>
      <c r="M103" s="740"/>
      <c r="N103" s="740"/>
      <c r="O103" s="740"/>
    </row>
    <row r="104" spans="1:15" s="778" customFormat="1">
      <c r="A104" s="777"/>
      <c r="B104" s="740"/>
      <c r="C104" s="740"/>
      <c r="D104" s="1265"/>
      <c r="E104" s="1265"/>
      <c r="F104" s="1265"/>
      <c r="G104" s="1265"/>
      <c r="H104" s="1265"/>
      <c r="I104" s="1265"/>
      <c r="J104" s="1265"/>
      <c r="K104" s="740"/>
      <c r="L104" s="740"/>
      <c r="M104" s="740"/>
      <c r="N104" s="740"/>
      <c r="O104" s="740"/>
    </row>
    <row r="105" spans="1:15" s="778" customFormat="1">
      <c r="A105" s="777"/>
      <c r="B105" s="740"/>
      <c r="C105" s="740"/>
      <c r="D105" s="1265"/>
      <c r="E105" s="1265"/>
      <c r="F105" s="1265"/>
      <c r="G105" s="1265"/>
      <c r="H105" s="1265"/>
      <c r="I105" s="1265"/>
      <c r="J105" s="1265"/>
      <c r="K105" s="740"/>
      <c r="L105" s="740"/>
      <c r="M105" s="740"/>
      <c r="N105" s="740"/>
      <c r="O105" s="740"/>
    </row>
    <row r="106" spans="1:15" s="778" customFormat="1">
      <c r="A106" s="777"/>
      <c r="B106" s="740"/>
      <c r="C106" s="740"/>
      <c r="D106" s="1265"/>
      <c r="E106" s="1265"/>
      <c r="F106" s="1265"/>
      <c r="G106" s="1265"/>
      <c r="H106" s="1265"/>
      <c r="I106" s="1265"/>
      <c r="J106" s="1265"/>
      <c r="K106" s="740"/>
      <c r="L106" s="740"/>
      <c r="M106" s="740"/>
      <c r="N106" s="740"/>
      <c r="O106" s="740"/>
    </row>
    <row r="107" spans="1:15" s="778" customFormat="1">
      <c r="A107" s="777"/>
      <c r="B107" s="740"/>
      <c r="C107" s="740"/>
      <c r="D107" s="1265"/>
      <c r="E107" s="1265"/>
      <c r="F107" s="1265"/>
      <c r="G107" s="1265"/>
      <c r="H107" s="1265"/>
      <c r="I107" s="1265"/>
      <c r="J107" s="1265"/>
      <c r="K107" s="740"/>
      <c r="L107" s="740"/>
      <c r="M107" s="740"/>
      <c r="N107" s="740"/>
      <c r="O107" s="740"/>
    </row>
    <row r="108" spans="1:15" s="778" customFormat="1">
      <c r="A108" s="777"/>
      <c r="B108" s="740"/>
      <c r="C108" s="740"/>
      <c r="D108" s="1265"/>
      <c r="E108" s="1265"/>
      <c r="F108" s="1265"/>
      <c r="G108" s="1265"/>
      <c r="H108" s="1265"/>
      <c r="I108" s="1265"/>
      <c r="J108" s="1265"/>
      <c r="K108" s="740"/>
      <c r="L108" s="740"/>
      <c r="M108" s="740"/>
      <c r="N108" s="740"/>
      <c r="O108" s="740"/>
    </row>
    <row r="109" spans="1:15" s="778" customFormat="1">
      <c r="A109" s="777"/>
      <c r="B109" s="740"/>
      <c r="C109" s="740"/>
      <c r="D109" s="1265"/>
      <c r="E109" s="1265"/>
      <c r="F109" s="1265"/>
      <c r="G109" s="1265"/>
      <c r="H109" s="1265"/>
      <c r="I109" s="1265"/>
      <c r="J109" s="1265"/>
      <c r="K109" s="740"/>
      <c r="L109" s="740"/>
      <c r="M109" s="740"/>
      <c r="N109" s="740"/>
      <c r="O109" s="740"/>
    </row>
    <row r="110" spans="1:15" s="778" customFormat="1">
      <c r="A110" s="777"/>
      <c r="B110" s="740"/>
      <c r="C110" s="740"/>
      <c r="D110" s="1265"/>
      <c r="E110" s="1265"/>
      <c r="F110" s="1265"/>
      <c r="G110" s="1265"/>
      <c r="H110" s="1265"/>
      <c r="I110" s="1265"/>
      <c r="J110" s="1265"/>
      <c r="K110" s="740"/>
      <c r="L110" s="740"/>
      <c r="M110" s="740"/>
      <c r="N110" s="740"/>
      <c r="O110" s="740"/>
    </row>
    <row r="111" spans="1:15" s="778" customFormat="1">
      <c r="A111" s="777"/>
      <c r="B111" s="740"/>
      <c r="C111" s="740"/>
      <c r="D111" s="1265"/>
      <c r="E111" s="1265"/>
      <c r="F111" s="1265"/>
      <c r="G111" s="1265"/>
      <c r="H111" s="1265"/>
      <c r="I111" s="1265"/>
      <c r="J111" s="1265"/>
      <c r="K111" s="740"/>
      <c r="L111" s="740"/>
      <c r="M111" s="740"/>
      <c r="N111" s="740"/>
      <c r="O111" s="740"/>
    </row>
    <row r="112" spans="1:15" s="778" customFormat="1">
      <c r="A112" s="777"/>
      <c r="B112" s="740"/>
      <c r="C112" s="740"/>
      <c r="D112" s="1265"/>
      <c r="E112" s="1265"/>
      <c r="F112" s="1265"/>
      <c r="G112" s="1265"/>
      <c r="H112" s="1265"/>
      <c r="I112" s="1265"/>
      <c r="J112" s="1265"/>
      <c r="K112" s="740"/>
      <c r="L112" s="740"/>
      <c r="M112" s="740"/>
      <c r="N112" s="740"/>
      <c r="O112" s="740"/>
    </row>
    <row r="113" spans="1:15" s="778" customFormat="1">
      <c r="A113" s="777"/>
      <c r="B113" s="740"/>
      <c r="C113" s="740"/>
      <c r="D113" s="1265"/>
      <c r="E113" s="1265"/>
      <c r="F113" s="1265"/>
      <c r="G113" s="1265"/>
      <c r="H113" s="1265"/>
      <c r="I113" s="1265"/>
      <c r="J113" s="1265"/>
      <c r="K113" s="740"/>
      <c r="L113" s="740"/>
      <c r="M113" s="740"/>
      <c r="N113" s="740"/>
      <c r="O113" s="740"/>
    </row>
    <row r="114" spans="1:15" s="778" customFormat="1">
      <c r="A114" s="777"/>
      <c r="B114" s="740"/>
      <c r="C114" s="740"/>
      <c r="D114" s="1265"/>
      <c r="E114" s="1265"/>
      <c r="F114" s="1265"/>
      <c r="G114" s="1265"/>
      <c r="H114" s="1265"/>
      <c r="I114" s="1265"/>
      <c r="J114" s="1265"/>
      <c r="K114" s="740"/>
      <c r="L114" s="740"/>
      <c r="M114" s="740"/>
      <c r="N114" s="740"/>
      <c r="O114" s="740"/>
    </row>
    <row r="115" spans="1:15" s="778" customFormat="1">
      <c r="A115" s="777"/>
      <c r="B115" s="740"/>
      <c r="C115" s="740"/>
      <c r="D115" s="1265"/>
      <c r="E115" s="1265"/>
      <c r="F115" s="1265"/>
      <c r="G115" s="1265"/>
      <c r="H115" s="1265"/>
      <c r="I115" s="1265"/>
      <c r="J115" s="1265"/>
      <c r="K115" s="740"/>
      <c r="L115" s="740"/>
      <c r="M115" s="740"/>
      <c r="N115" s="740"/>
      <c r="O115" s="740"/>
    </row>
    <row r="116" spans="1:15" s="778" customFormat="1">
      <c r="A116" s="777"/>
      <c r="B116" s="740"/>
      <c r="C116" s="740"/>
      <c r="D116" s="1265"/>
      <c r="E116" s="1265"/>
      <c r="F116" s="1265"/>
      <c r="G116" s="1265"/>
      <c r="H116" s="1265"/>
      <c r="I116" s="1265"/>
      <c r="J116" s="1265"/>
      <c r="K116" s="740"/>
      <c r="L116" s="740"/>
      <c r="M116" s="740"/>
      <c r="N116" s="740"/>
      <c r="O116" s="740"/>
    </row>
    <row r="117" spans="1:15" s="778" customFormat="1">
      <c r="A117" s="777"/>
      <c r="B117" s="740"/>
      <c r="C117" s="740"/>
      <c r="D117" s="1265"/>
      <c r="E117" s="1265"/>
      <c r="F117" s="1265"/>
      <c r="G117" s="1265"/>
      <c r="H117" s="1265"/>
      <c r="I117" s="1265"/>
      <c r="J117" s="1265"/>
      <c r="K117" s="740"/>
      <c r="L117" s="740"/>
      <c r="M117" s="740"/>
      <c r="N117" s="740"/>
      <c r="O117" s="740"/>
    </row>
    <row r="118" spans="1:15" s="778" customFormat="1">
      <c r="A118" s="777"/>
      <c r="B118" s="740"/>
      <c r="C118" s="740"/>
      <c r="D118" s="1265"/>
      <c r="E118" s="1265"/>
      <c r="F118" s="1265"/>
      <c r="G118" s="1265"/>
      <c r="H118" s="1265"/>
      <c r="I118" s="1265"/>
      <c r="J118" s="1265"/>
      <c r="K118" s="740"/>
      <c r="L118" s="740"/>
      <c r="M118" s="740"/>
      <c r="N118" s="740"/>
      <c r="O118" s="740"/>
    </row>
    <row r="119" spans="1:15" s="778" customFormat="1">
      <c r="A119" s="777"/>
      <c r="B119" s="740"/>
      <c r="C119" s="740"/>
      <c r="D119" s="1265"/>
      <c r="E119" s="1265"/>
      <c r="F119" s="1265"/>
      <c r="G119" s="1265"/>
      <c r="H119" s="1265"/>
      <c r="I119" s="1265"/>
      <c r="J119" s="1265"/>
      <c r="K119" s="740"/>
      <c r="L119" s="740"/>
      <c r="M119" s="740"/>
      <c r="N119" s="740"/>
      <c r="O119" s="740"/>
    </row>
    <row r="120" spans="1:15" s="778" customFormat="1">
      <c r="A120" s="777"/>
      <c r="B120" s="740"/>
      <c r="C120" s="740"/>
      <c r="D120" s="1265"/>
      <c r="E120" s="1265"/>
      <c r="F120" s="1265"/>
      <c r="G120" s="1265"/>
      <c r="H120" s="1265"/>
      <c r="I120" s="1265"/>
      <c r="J120" s="1265"/>
      <c r="K120" s="740"/>
      <c r="L120" s="740"/>
      <c r="M120" s="740"/>
      <c r="N120" s="740"/>
      <c r="O120" s="740"/>
    </row>
    <row r="121" spans="1:15" s="778" customFormat="1">
      <c r="A121" s="777"/>
      <c r="B121" s="740"/>
      <c r="C121" s="740"/>
      <c r="D121" s="1265"/>
      <c r="E121" s="1265"/>
      <c r="F121" s="1265"/>
      <c r="G121" s="1265"/>
      <c r="H121" s="1265"/>
      <c r="I121" s="1265"/>
      <c r="J121" s="1265"/>
      <c r="K121" s="740"/>
      <c r="L121" s="740"/>
      <c r="M121" s="740"/>
      <c r="N121" s="740"/>
      <c r="O121" s="740"/>
    </row>
    <row r="122" spans="1:15" s="778" customFormat="1">
      <c r="A122" s="777"/>
      <c r="B122" s="740"/>
      <c r="C122" s="740"/>
      <c r="D122" s="1265"/>
      <c r="E122" s="1265"/>
      <c r="F122" s="1265"/>
      <c r="G122" s="1265"/>
      <c r="H122" s="1265"/>
      <c r="I122" s="1265"/>
      <c r="J122" s="1265"/>
      <c r="K122" s="740"/>
      <c r="L122" s="740"/>
      <c r="M122" s="740"/>
      <c r="N122" s="740"/>
      <c r="O122" s="740"/>
    </row>
    <row r="123" spans="1:15" s="778" customFormat="1">
      <c r="A123" s="777"/>
      <c r="B123" s="740"/>
      <c r="C123" s="740"/>
      <c r="D123" s="1265"/>
      <c r="E123" s="1265"/>
      <c r="F123" s="1265"/>
      <c r="G123" s="1265"/>
      <c r="H123" s="1265"/>
      <c r="I123" s="1265"/>
      <c r="J123" s="1265"/>
      <c r="K123" s="740"/>
      <c r="L123" s="740"/>
      <c r="M123" s="740"/>
      <c r="N123" s="740"/>
      <c r="O123" s="740"/>
    </row>
    <row r="124" spans="1:15" s="778" customFormat="1">
      <c r="A124" s="777"/>
      <c r="B124" s="740"/>
      <c r="C124" s="740"/>
      <c r="D124" s="1265"/>
      <c r="E124" s="1265"/>
      <c r="F124" s="1265"/>
      <c r="G124" s="1265"/>
      <c r="H124" s="1265"/>
      <c r="I124" s="1265"/>
      <c r="J124" s="1265"/>
      <c r="K124" s="740"/>
      <c r="L124" s="740"/>
      <c r="M124" s="740"/>
      <c r="N124" s="740"/>
      <c r="O124" s="740"/>
    </row>
    <row r="125" spans="1:15" s="778" customFormat="1">
      <c r="A125" s="777"/>
      <c r="B125" s="740"/>
      <c r="C125" s="740"/>
      <c r="D125" s="1265"/>
      <c r="E125" s="1265"/>
      <c r="F125" s="1265"/>
      <c r="G125" s="1265"/>
      <c r="H125" s="1265"/>
      <c r="I125" s="1265"/>
      <c r="J125" s="1265"/>
      <c r="K125" s="740"/>
      <c r="L125" s="740"/>
      <c r="M125" s="740"/>
      <c r="N125" s="740"/>
      <c r="O125" s="740"/>
    </row>
    <row r="126" spans="1:15" s="778" customFormat="1">
      <c r="A126" s="777"/>
      <c r="B126" s="740"/>
      <c r="C126" s="740"/>
      <c r="D126" s="1265"/>
      <c r="E126" s="1265"/>
      <c r="F126" s="1265"/>
      <c r="G126" s="1265"/>
      <c r="H126" s="1265"/>
      <c r="I126" s="1265"/>
      <c r="J126" s="1265"/>
      <c r="K126" s="740"/>
      <c r="L126" s="740"/>
      <c r="M126" s="740"/>
      <c r="N126" s="740"/>
      <c r="O126" s="740"/>
    </row>
    <row r="127" spans="1:15" s="778" customFormat="1">
      <c r="A127" s="777"/>
      <c r="B127" s="740"/>
      <c r="C127" s="740"/>
      <c r="D127" s="1265"/>
      <c r="E127" s="1265"/>
      <c r="F127" s="1265"/>
      <c r="G127" s="1265"/>
      <c r="H127" s="1265"/>
      <c r="I127" s="1265"/>
      <c r="J127" s="1265"/>
      <c r="K127" s="740"/>
      <c r="L127" s="740"/>
      <c r="M127" s="740"/>
      <c r="N127" s="740"/>
      <c r="O127" s="740"/>
    </row>
    <row r="128" spans="1:15" s="778" customFormat="1">
      <c r="A128" s="777"/>
      <c r="B128" s="740"/>
      <c r="C128" s="740"/>
      <c r="D128" s="1265"/>
      <c r="E128" s="1265"/>
      <c r="F128" s="1265"/>
      <c r="G128" s="1265"/>
      <c r="H128" s="1265"/>
      <c r="I128" s="1265"/>
      <c r="J128" s="1265"/>
      <c r="K128" s="740"/>
      <c r="L128" s="740"/>
      <c r="M128" s="740"/>
      <c r="N128" s="740"/>
      <c r="O128" s="740"/>
    </row>
    <row r="129" spans="1:15" s="778" customFormat="1">
      <c r="A129" s="777"/>
      <c r="B129" s="740"/>
      <c r="C129" s="740"/>
      <c r="D129" s="1265"/>
      <c r="E129" s="1265"/>
      <c r="F129" s="1265"/>
      <c r="G129" s="1265"/>
      <c r="H129" s="1265"/>
      <c r="I129" s="1265"/>
      <c r="J129" s="1265"/>
      <c r="K129" s="740"/>
      <c r="L129" s="740"/>
      <c r="M129" s="740"/>
      <c r="N129" s="740"/>
      <c r="O129" s="740"/>
    </row>
    <row r="130" spans="1:15" s="778" customFormat="1">
      <c r="A130" s="777"/>
      <c r="B130" s="740"/>
      <c r="C130" s="740"/>
      <c r="D130" s="1265"/>
      <c r="E130" s="1265"/>
      <c r="F130" s="1265"/>
      <c r="G130" s="1265"/>
      <c r="H130" s="1265"/>
      <c r="I130" s="1265"/>
      <c r="J130" s="1265"/>
      <c r="K130" s="740"/>
      <c r="L130" s="740"/>
      <c r="M130" s="740"/>
      <c r="N130" s="740"/>
      <c r="O130" s="740"/>
    </row>
    <row r="131" spans="1:15" s="778" customFormat="1">
      <c r="A131" s="777"/>
      <c r="B131" s="740"/>
      <c r="C131" s="740"/>
      <c r="D131" s="1265"/>
      <c r="E131" s="1265"/>
      <c r="F131" s="1265"/>
      <c r="G131" s="1265"/>
      <c r="H131" s="1265"/>
      <c r="I131" s="1265"/>
      <c r="J131" s="1265"/>
      <c r="K131" s="740"/>
      <c r="L131" s="740"/>
      <c r="M131" s="740"/>
      <c r="N131" s="740"/>
      <c r="O131" s="740"/>
    </row>
    <row r="132" spans="1:15" s="778" customFormat="1">
      <c r="A132" s="777"/>
      <c r="B132" s="740"/>
      <c r="C132" s="740"/>
      <c r="D132" s="1265"/>
      <c r="E132" s="1265"/>
      <c r="F132" s="1265"/>
      <c r="G132" s="1265"/>
      <c r="H132" s="1265"/>
      <c r="I132" s="1265"/>
      <c r="J132" s="1265"/>
      <c r="K132" s="740"/>
      <c r="L132" s="740"/>
      <c r="M132" s="740"/>
      <c r="N132" s="740"/>
      <c r="O132" s="740"/>
    </row>
    <row r="133" spans="1:15" s="778" customFormat="1">
      <c r="A133" s="777"/>
      <c r="B133" s="740"/>
      <c r="C133" s="740"/>
      <c r="D133" s="1265"/>
      <c r="E133" s="1265"/>
      <c r="F133" s="1265"/>
      <c r="G133" s="1265"/>
      <c r="H133" s="1265"/>
      <c r="I133" s="1265"/>
      <c r="J133" s="1265"/>
      <c r="K133" s="740"/>
      <c r="L133" s="740"/>
      <c r="M133" s="740"/>
      <c r="N133" s="740"/>
      <c r="O133" s="740"/>
    </row>
    <row r="134" spans="1:15" s="778" customFormat="1">
      <c r="A134" s="777"/>
      <c r="B134" s="740"/>
      <c r="C134" s="740"/>
      <c r="D134" s="1265"/>
      <c r="E134" s="1265"/>
      <c r="F134" s="1265"/>
      <c r="G134" s="1265"/>
      <c r="H134" s="1265"/>
      <c r="I134" s="1265"/>
      <c r="J134" s="1265"/>
      <c r="K134" s="740"/>
      <c r="L134" s="740"/>
      <c r="M134" s="740"/>
      <c r="N134" s="740"/>
      <c r="O134" s="740"/>
    </row>
    <row r="135" spans="1:15" s="778" customFormat="1">
      <c r="A135" s="777"/>
      <c r="B135" s="740"/>
      <c r="C135" s="740"/>
      <c r="D135" s="1265"/>
      <c r="E135" s="1265"/>
      <c r="F135" s="1265"/>
      <c r="G135" s="1265"/>
      <c r="H135" s="1265"/>
      <c r="I135" s="1265"/>
      <c r="J135" s="1265"/>
      <c r="K135" s="740"/>
      <c r="L135" s="740"/>
      <c r="M135" s="740"/>
      <c r="N135" s="740"/>
      <c r="O135" s="740"/>
    </row>
    <row r="136" spans="1:15" s="778" customFormat="1">
      <c r="A136" s="777"/>
      <c r="B136" s="740"/>
      <c r="C136" s="740"/>
      <c r="D136" s="1265"/>
      <c r="E136" s="1265"/>
      <c r="F136" s="1265"/>
      <c r="G136" s="1265"/>
      <c r="H136" s="1265"/>
      <c r="I136" s="1265"/>
      <c r="J136" s="1265"/>
      <c r="K136" s="740"/>
      <c r="L136" s="740"/>
      <c r="M136" s="740"/>
      <c r="N136" s="740"/>
      <c r="O136" s="740"/>
    </row>
    <row r="137" spans="1:15" s="778" customFormat="1">
      <c r="A137" s="777"/>
      <c r="B137" s="740"/>
      <c r="C137" s="740"/>
      <c r="D137" s="1265"/>
      <c r="E137" s="1265"/>
      <c r="F137" s="1265"/>
      <c r="G137" s="1265"/>
      <c r="H137" s="1265"/>
      <c r="I137" s="1265"/>
      <c r="J137" s="1265"/>
      <c r="K137" s="740"/>
      <c r="L137" s="740"/>
      <c r="M137" s="740"/>
      <c r="N137" s="740"/>
      <c r="O137" s="740"/>
    </row>
    <row r="138" spans="1:15" s="778" customFormat="1">
      <c r="A138" s="777"/>
      <c r="B138" s="740"/>
      <c r="C138" s="740"/>
      <c r="D138" s="1265"/>
      <c r="E138" s="1265"/>
      <c r="F138" s="1265"/>
      <c r="G138" s="1265"/>
      <c r="H138" s="1265"/>
      <c r="I138" s="1265"/>
      <c r="J138" s="1265"/>
      <c r="K138" s="740"/>
      <c r="L138" s="740"/>
      <c r="M138" s="740"/>
      <c r="N138" s="740"/>
      <c r="O138" s="740"/>
    </row>
    <row r="139" spans="1:15" s="778" customFormat="1">
      <c r="A139" s="777"/>
      <c r="B139" s="740"/>
      <c r="C139" s="740"/>
      <c r="D139" s="1265"/>
      <c r="E139" s="1265"/>
      <c r="F139" s="1265"/>
      <c r="G139" s="1265"/>
      <c r="H139" s="1265"/>
      <c r="I139" s="1265"/>
      <c r="J139" s="1265"/>
      <c r="K139" s="740"/>
      <c r="L139" s="740"/>
      <c r="M139" s="740"/>
      <c r="N139" s="740"/>
      <c r="O139" s="740"/>
    </row>
    <row r="140" spans="1:15" s="778" customFormat="1">
      <c r="A140" s="777"/>
      <c r="B140" s="740"/>
      <c r="C140" s="740"/>
      <c r="D140" s="1265"/>
      <c r="E140" s="1265"/>
      <c r="F140" s="1265"/>
      <c r="G140" s="1265"/>
      <c r="H140" s="1265"/>
      <c r="I140" s="1265"/>
      <c r="J140" s="1265"/>
      <c r="K140" s="740"/>
      <c r="L140" s="740"/>
      <c r="M140" s="740"/>
      <c r="N140" s="740"/>
      <c r="O140" s="740"/>
    </row>
    <row r="141" spans="1:15" s="778" customFormat="1">
      <c r="A141" s="777"/>
      <c r="B141" s="740"/>
      <c r="C141" s="740"/>
      <c r="D141" s="1265"/>
      <c r="E141" s="1265"/>
      <c r="F141" s="1265"/>
      <c r="G141" s="1265"/>
      <c r="H141" s="1265"/>
      <c r="I141" s="1265"/>
      <c r="J141" s="1265"/>
      <c r="K141" s="740"/>
      <c r="L141" s="740"/>
      <c r="M141" s="740"/>
      <c r="N141" s="740"/>
      <c r="O141" s="740"/>
    </row>
    <row r="142" spans="1:15" s="778" customFormat="1">
      <c r="A142" s="777"/>
      <c r="B142" s="740"/>
      <c r="C142" s="740"/>
      <c r="D142" s="1265"/>
      <c r="E142" s="1265"/>
      <c r="F142" s="1265"/>
      <c r="G142" s="1265"/>
      <c r="H142" s="1265"/>
      <c r="I142" s="1265"/>
      <c r="J142" s="1265"/>
      <c r="K142" s="740"/>
      <c r="L142" s="740"/>
      <c r="M142" s="740"/>
      <c r="N142" s="740"/>
      <c r="O142" s="740"/>
    </row>
    <row r="143" spans="1:15" s="778" customFormat="1">
      <c r="A143" s="777"/>
      <c r="B143" s="740"/>
      <c r="C143" s="740"/>
      <c r="D143" s="1265"/>
      <c r="E143" s="1265"/>
      <c r="F143" s="1265"/>
      <c r="G143" s="1265"/>
      <c r="H143" s="1265"/>
      <c r="I143" s="1265"/>
      <c r="J143" s="1265"/>
      <c r="K143" s="740"/>
      <c r="L143" s="740"/>
      <c r="M143" s="740"/>
      <c r="N143" s="740"/>
      <c r="O143" s="740"/>
    </row>
    <row r="144" spans="1:15" s="778" customFormat="1">
      <c r="A144" s="777"/>
      <c r="B144" s="740"/>
      <c r="C144" s="740"/>
      <c r="D144" s="1265"/>
      <c r="E144" s="1265"/>
      <c r="F144" s="1265"/>
      <c r="G144" s="1265"/>
      <c r="H144" s="1265"/>
      <c r="I144" s="1265"/>
      <c r="J144" s="1265"/>
      <c r="K144" s="740"/>
      <c r="L144" s="740"/>
      <c r="M144" s="740"/>
      <c r="N144" s="740"/>
      <c r="O144" s="740"/>
    </row>
    <row r="145" spans="1:15" s="778" customFormat="1">
      <c r="A145" s="777"/>
      <c r="B145" s="740"/>
      <c r="C145" s="740"/>
      <c r="D145" s="1265"/>
      <c r="E145" s="1265"/>
      <c r="F145" s="1265"/>
      <c r="G145" s="1265"/>
      <c r="H145" s="1265"/>
      <c r="I145" s="1265"/>
      <c r="J145" s="1265"/>
      <c r="K145" s="740"/>
      <c r="L145" s="740"/>
      <c r="M145" s="740"/>
      <c r="N145" s="740"/>
      <c r="O145" s="740"/>
    </row>
    <row r="146" spans="1:15" s="778" customFormat="1">
      <c r="A146" s="777"/>
      <c r="B146" s="740"/>
      <c r="C146" s="740"/>
      <c r="D146" s="1265"/>
      <c r="E146" s="1265"/>
      <c r="F146" s="1265"/>
      <c r="G146" s="1265"/>
      <c r="H146" s="1265"/>
      <c r="I146" s="1265"/>
      <c r="J146" s="1265"/>
      <c r="K146" s="740"/>
      <c r="L146" s="740"/>
      <c r="M146" s="740"/>
      <c r="N146" s="740"/>
      <c r="O146" s="740"/>
    </row>
    <row r="147" spans="1:15" s="778" customFormat="1">
      <c r="A147" s="777"/>
      <c r="B147" s="740"/>
      <c r="C147" s="740"/>
      <c r="D147" s="1265"/>
      <c r="E147" s="1265"/>
      <c r="F147" s="1265"/>
      <c r="G147" s="1265"/>
      <c r="H147" s="1265"/>
      <c r="I147" s="1265"/>
      <c r="J147" s="1265"/>
      <c r="K147" s="740"/>
      <c r="L147" s="740"/>
      <c r="M147" s="740"/>
      <c r="N147" s="740"/>
      <c r="O147" s="740"/>
    </row>
    <row r="148" spans="1:15" s="778" customFormat="1">
      <c r="A148" s="777"/>
      <c r="B148" s="740"/>
      <c r="C148" s="740"/>
      <c r="D148" s="1265"/>
      <c r="E148" s="1265"/>
      <c r="F148" s="1265"/>
      <c r="G148" s="1265"/>
      <c r="H148" s="1265"/>
      <c r="I148" s="1265"/>
      <c r="J148" s="1265"/>
      <c r="K148" s="740"/>
      <c r="L148" s="740"/>
      <c r="M148" s="740"/>
      <c r="N148" s="740"/>
      <c r="O148" s="740"/>
    </row>
    <row r="149" spans="1:15" s="778" customFormat="1">
      <c r="A149" s="777"/>
      <c r="B149" s="740"/>
      <c r="C149" s="740"/>
      <c r="D149" s="1265"/>
      <c r="E149" s="1265"/>
      <c r="F149" s="1265"/>
      <c r="G149" s="1265"/>
      <c r="H149" s="1265"/>
      <c r="I149" s="1265"/>
      <c r="J149" s="1265"/>
      <c r="K149" s="740"/>
      <c r="L149" s="740"/>
      <c r="M149" s="740"/>
      <c r="N149" s="740"/>
      <c r="O149" s="740"/>
    </row>
    <row r="150" spans="1:15" s="778" customFormat="1">
      <c r="A150" s="777"/>
      <c r="B150" s="740"/>
      <c r="C150" s="740"/>
      <c r="D150" s="1265"/>
      <c r="E150" s="1265"/>
      <c r="F150" s="1265"/>
      <c r="G150" s="1265"/>
      <c r="H150" s="1265"/>
      <c r="I150" s="1265"/>
      <c r="J150" s="1265"/>
      <c r="K150" s="740"/>
      <c r="L150" s="740"/>
      <c r="M150" s="740"/>
      <c r="N150" s="740"/>
      <c r="O150" s="740"/>
    </row>
    <row r="151" spans="1:15" s="778" customFormat="1">
      <c r="A151" s="777"/>
      <c r="B151" s="740"/>
      <c r="C151" s="740"/>
      <c r="D151" s="1265"/>
      <c r="E151" s="1265"/>
      <c r="F151" s="1265"/>
      <c r="G151" s="1265"/>
      <c r="H151" s="1265"/>
      <c r="I151" s="1265"/>
      <c r="J151" s="1265"/>
      <c r="K151" s="740"/>
      <c r="L151" s="740"/>
      <c r="M151" s="740"/>
      <c r="N151" s="740"/>
      <c r="O151" s="740"/>
    </row>
    <row r="152" spans="1:15" s="778" customFormat="1">
      <c r="A152" s="777"/>
      <c r="B152" s="740"/>
      <c r="C152" s="740"/>
      <c r="D152" s="1265"/>
      <c r="E152" s="1265"/>
      <c r="F152" s="1265"/>
      <c r="G152" s="1265"/>
      <c r="H152" s="1265"/>
      <c r="I152" s="1265"/>
      <c r="J152" s="1265"/>
      <c r="K152" s="740"/>
      <c r="L152" s="740"/>
      <c r="M152" s="740"/>
      <c r="N152" s="740"/>
      <c r="O152" s="740"/>
    </row>
    <row r="153" spans="1:15" s="778" customFormat="1">
      <c r="A153" s="777"/>
      <c r="B153" s="740"/>
      <c r="C153" s="740"/>
      <c r="D153" s="1265"/>
      <c r="E153" s="1265"/>
      <c r="F153" s="1265"/>
      <c r="G153" s="1265"/>
      <c r="H153" s="1265"/>
      <c r="I153" s="1265"/>
      <c r="J153" s="1265"/>
      <c r="K153" s="740"/>
      <c r="L153" s="740"/>
      <c r="M153" s="740"/>
      <c r="N153" s="740"/>
      <c r="O153" s="740"/>
    </row>
    <row r="154" spans="1:15" s="778" customFormat="1">
      <c r="A154" s="777"/>
      <c r="B154" s="740"/>
      <c r="C154" s="740"/>
      <c r="D154" s="1265"/>
      <c r="E154" s="1265"/>
      <c r="F154" s="1265"/>
      <c r="G154" s="1265"/>
      <c r="H154" s="1265"/>
      <c r="I154" s="1265"/>
      <c r="J154" s="1265"/>
      <c r="K154" s="740"/>
      <c r="L154" s="740"/>
      <c r="M154" s="740"/>
      <c r="N154" s="740"/>
      <c r="O154" s="740"/>
    </row>
    <row r="155" spans="1:15" s="778" customFormat="1">
      <c r="A155" s="777"/>
      <c r="B155" s="740"/>
      <c r="C155" s="740"/>
      <c r="D155" s="1265"/>
      <c r="E155" s="1265"/>
      <c r="F155" s="1265"/>
      <c r="G155" s="1265"/>
      <c r="H155" s="1265"/>
      <c r="I155" s="1265"/>
      <c r="J155" s="1265"/>
      <c r="K155" s="740"/>
      <c r="L155" s="740"/>
      <c r="M155" s="740"/>
      <c r="N155" s="740"/>
      <c r="O155" s="740"/>
    </row>
    <row r="156" spans="1:15" s="778" customFormat="1">
      <c r="A156" s="777"/>
      <c r="B156" s="740"/>
      <c r="C156" s="740"/>
      <c r="D156" s="1265"/>
      <c r="E156" s="1265"/>
      <c r="F156" s="1265"/>
      <c r="G156" s="1265"/>
      <c r="H156" s="1265"/>
      <c r="I156" s="1265"/>
      <c r="J156" s="1265"/>
      <c r="K156" s="740"/>
      <c r="L156" s="740"/>
      <c r="M156" s="740"/>
      <c r="N156" s="740"/>
      <c r="O156" s="740"/>
    </row>
    <row r="157" spans="1:15" s="778" customFormat="1">
      <c r="A157" s="777"/>
      <c r="B157" s="740"/>
      <c r="C157" s="740"/>
      <c r="D157" s="1265"/>
      <c r="E157" s="1265"/>
      <c r="F157" s="1265"/>
      <c r="G157" s="1265"/>
      <c r="H157" s="1265"/>
      <c r="I157" s="1265"/>
      <c r="J157" s="1265"/>
      <c r="K157" s="740"/>
      <c r="L157" s="740"/>
      <c r="M157" s="740"/>
      <c r="N157" s="740"/>
      <c r="O157" s="740"/>
    </row>
    <row r="158" spans="1:15" s="778" customFormat="1">
      <c r="A158" s="777"/>
      <c r="B158" s="740"/>
      <c r="C158" s="740"/>
      <c r="D158" s="1265"/>
      <c r="E158" s="1265"/>
      <c r="F158" s="1265"/>
      <c r="G158" s="1265"/>
      <c r="H158" s="1265"/>
      <c r="I158" s="1265"/>
      <c r="J158" s="1265"/>
      <c r="K158" s="740"/>
      <c r="L158" s="740"/>
      <c r="M158" s="740"/>
      <c r="N158" s="740"/>
      <c r="O158" s="740"/>
    </row>
    <row r="159" spans="1:15" s="778" customFormat="1">
      <c r="A159" s="777"/>
      <c r="B159" s="740"/>
      <c r="C159" s="740"/>
      <c r="D159" s="1265"/>
      <c r="E159" s="1265"/>
      <c r="F159" s="1265"/>
      <c r="G159" s="1265"/>
      <c r="H159" s="1265"/>
      <c r="I159" s="1265"/>
      <c r="J159" s="1265"/>
      <c r="K159" s="740"/>
      <c r="L159" s="740"/>
      <c r="M159" s="740"/>
      <c r="N159" s="740"/>
      <c r="O159" s="740"/>
    </row>
    <row r="160" spans="1:15" s="778" customFormat="1">
      <c r="A160" s="777"/>
      <c r="B160" s="740"/>
      <c r="C160" s="740"/>
      <c r="D160" s="1265"/>
      <c r="E160" s="1265"/>
      <c r="F160" s="1265"/>
      <c r="G160" s="1265"/>
      <c r="H160" s="1265"/>
      <c r="I160" s="1265"/>
      <c r="J160" s="1265"/>
      <c r="K160" s="740"/>
      <c r="L160" s="740"/>
      <c r="M160" s="740"/>
      <c r="N160" s="740"/>
      <c r="O160" s="740"/>
    </row>
    <row r="161" spans="1:15" s="778" customFormat="1">
      <c r="A161" s="777"/>
      <c r="B161" s="740"/>
      <c r="C161" s="740"/>
      <c r="D161" s="1265"/>
      <c r="E161" s="1265"/>
      <c r="F161" s="1265"/>
      <c r="G161" s="1265"/>
      <c r="H161" s="1265"/>
      <c r="I161" s="1265"/>
      <c r="J161" s="1265"/>
      <c r="K161" s="740"/>
      <c r="L161" s="740"/>
      <c r="M161" s="740"/>
      <c r="N161" s="740"/>
      <c r="O161" s="740"/>
    </row>
    <row r="162" spans="1:15" s="778" customFormat="1">
      <c r="A162" s="777"/>
      <c r="B162" s="740"/>
      <c r="C162" s="740"/>
      <c r="D162" s="1265"/>
      <c r="E162" s="1265"/>
      <c r="F162" s="1265"/>
      <c r="G162" s="1265"/>
      <c r="H162" s="1265"/>
      <c r="I162" s="1265"/>
      <c r="J162" s="1265"/>
      <c r="K162" s="740"/>
      <c r="L162" s="740"/>
      <c r="M162" s="740"/>
      <c r="N162" s="740"/>
      <c r="O162" s="740"/>
    </row>
    <row r="163" spans="1:15" s="778" customFormat="1">
      <c r="A163" s="777"/>
      <c r="B163" s="740"/>
      <c r="C163" s="740"/>
      <c r="D163" s="1265"/>
      <c r="E163" s="1265"/>
      <c r="F163" s="1265"/>
      <c r="G163" s="1265"/>
      <c r="H163" s="1265"/>
      <c r="I163" s="1265"/>
      <c r="J163" s="1265"/>
      <c r="K163" s="740"/>
      <c r="L163" s="740"/>
      <c r="M163" s="740"/>
      <c r="N163" s="740"/>
      <c r="O163" s="740"/>
    </row>
    <row r="164" spans="1:15" s="778" customFormat="1">
      <c r="A164" s="777"/>
      <c r="B164" s="740"/>
      <c r="C164" s="740"/>
      <c r="D164" s="1265"/>
      <c r="E164" s="1265"/>
      <c r="F164" s="1265"/>
      <c r="G164" s="1265"/>
      <c r="H164" s="1265"/>
      <c r="I164" s="1265"/>
      <c r="J164" s="1265"/>
      <c r="K164" s="740"/>
      <c r="L164" s="740"/>
      <c r="M164" s="740"/>
      <c r="N164" s="740"/>
      <c r="O164" s="740"/>
    </row>
    <row r="165" spans="1:15" s="778" customFormat="1">
      <c r="A165" s="777"/>
      <c r="B165" s="740"/>
      <c r="C165" s="740"/>
      <c r="D165" s="1265"/>
      <c r="E165" s="1265"/>
      <c r="F165" s="1265"/>
      <c r="G165" s="1265"/>
      <c r="H165" s="1265"/>
      <c r="I165" s="1265"/>
      <c r="J165" s="1265"/>
      <c r="K165" s="740"/>
      <c r="L165" s="740"/>
      <c r="M165" s="740"/>
      <c r="N165" s="740"/>
      <c r="O165" s="740"/>
    </row>
    <row r="166" spans="1:15" s="778" customFormat="1">
      <c r="A166" s="777"/>
      <c r="B166" s="740"/>
      <c r="C166" s="740"/>
      <c r="D166" s="1265"/>
      <c r="E166" s="1265"/>
      <c r="F166" s="1265"/>
      <c r="G166" s="1265"/>
      <c r="H166" s="1265"/>
      <c r="I166" s="1265"/>
      <c r="J166" s="1265"/>
      <c r="K166" s="740"/>
      <c r="L166" s="740"/>
      <c r="M166" s="740"/>
      <c r="N166" s="740"/>
      <c r="O166" s="740"/>
    </row>
    <row r="167" spans="1:15" s="778" customFormat="1">
      <c r="A167" s="777"/>
      <c r="B167" s="740"/>
      <c r="C167" s="740"/>
      <c r="D167" s="1265"/>
      <c r="E167" s="1265"/>
      <c r="F167" s="1265"/>
      <c r="G167" s="1265"/>
      <c r="H167" s="1265"/>
      <c r="I167" s="1265"/>
      <c r="J167" s="1265"/>
      <c r="K167" s="740"/>
      <c r="L167" s="740"/>
      <c r="M167" s="740"/>
      <c r="N167" s="740"/>
      <c r="O167" s="740"/>
    </row>
    <row r="168" spans="1:15" s="778" customFormat="1">
      <c r="A168" s="777"/>
      <c r="B168" s="740"/>
      <c r="C168" s="740"/>
      <c r="D168" s="1265"/>
      <c r="E168" s="1265"/>
      <c r="F168" s="1265"/>
      <c r="G168" s="1265"/>
      <c r="H168" s="1265"/>
      <c r="I168" s="1265"/>
      <c r="J168" s="1265"/>
      <c r="K168" s="740"/>
      <c r="L168" s="740"/>
      <c r="M168" s="740"/>
      <c r="N168" s="740"/>
      <c r="O168" s="740"/>
    </row>
    <row r="169" spans="1:15" s="778" customFormat="1">
      <c r="A169" s="777"/>
      <c r="B169" s="740"/>
      <c r="C169" s="740"/>
      <c r="D169" s="1265"/>
      <c r="E169" s="1265"/>
      <c r="F169" s="1265"/>
      <c r="G169" s="1265"/>
      <c r="H169" s="1265"/>
      <c r="I169" s="1265"/>
      <c r="J169" s="1265"/>
      <c r="K169" s="740"/>
      <c r="L169" s="740"/>
      <c r="M169" s="740"/>
      <c r="N169" s="740"/>
      <c r="O169" s="740"/>
    </row>
    <row r="170" spans="1:15" s="778" customFormat="1">
      <c r="A170" s="777"/>
      <c r="B170" s="740"/>
      <c r="C170" s="740"/>
      <c r="D170" s="1265"/>
      <c r="E170" s="1265"/>
      <c r="F170" s="1265"/>
      <c r="G170" s="1265"/>
      <c r="H170" s="1265"/>
      <c r="I170" s="1265"/>
      <c r="J170" s="1265"/>
      <c r="K170" s="740"/>
      <c r="L170" s="740"/>
      <c r="M170" s="740"/>
      <c r="N170" s="740"/>
      <c r="O170" s="740"/>
    </row>
    <row r="171" spans="1:15" s="778" customFormat="1">
      <c r="A171" s="777"/>
      <c r="B171" s="740"/>
      <c r="C171" s="740"/>
      <c r="D171" s="1265"/>
      <c r="E171" s="1265"/>
      <c r="F171" s="1265"/>
      <c r="G171" s="1265"/>
      <c r="H171" s="1265"/>
      <c r="I171" s="1265"/>
      <c r="J171" s="1265"/>
      <c r="K171" s="740"/>
      <c r="L171" s="740"/>
      <c r="M171" s="740"/>
      <c r="N171" s="740"/>
      <c r="O171" s="740"/>
    </row>
    <row r="172" spans="1:15" s="778" customFormat="1">
      <c r="A172" s="777"/>
      <c r="B172" s="740"/>
      <c r="C172" s="740"/>
      <c r="D172" s="1265"/>
      <c r="E172" s="1265"/>
      <c r="F172" s="1265"/>
      <c r="G172" s="1265"/>
      <c r="H172" s="1265"/>
      <c r="I172" s="1265"/>
      <c r="J172" s="1265"/>
      <c r="K172" s="740"/>
      <c r="L172" s="740"/>
      <c r="M172" s="740"/>
      <c r="N172" s="740"/>
      <c r="O172" s="740"/>
    </row>
    <row r="173" spans="1:15" s="778" customFormat="1">
      <c r="A173" s="777"/>
      <c r="B173" s="740"/>
      <c r="C173" s="740"/>
      <c r="D173" s="1265"/>
      <c r="E173" s="1265"/>
      <c r="F173" s="1265"/>
      <c r="G173" s="1265"/>
      <c r="H173" s="1265"/>
      <c r="I173" s="1265"/>
      <c r="J173" s="1265"/>
      <c r="K173" s="740"/>
      <c r="L173" s="740"/>
      <c r="M173" s="740"/>
      <c r="N173" s="740"/>
      <c r="O173" s="740"/>
    </row>
    <row r="174" spans="1:15" s="778" customFormat="1">
      <c r="A174" s="777"/>
      <c r="B174" s="740"/>
      <c r="C174" s="740"/>
      <c r="D174" s="1265"/>
      <c r="E174" s="1265"/>
      <c r="F174" s="1265"/>
      <c r="G174" s="1265"/>
      <c r="H174" s="1265"/>
      <c r="I174" s="1265"/>
      <c r="J174" s="1265"/>
      <c r="K174" s="740"/>
      <c r="L174" s="740"/>
      <c r="M174" s="740"/>
      <c r="N174" s="740"/>
      <c r="O174" s="740"/>
    </row>
    <row r="175" spans="1:15" s="778" customFormat="1">
      <c r="A175" s="777"/>
      <c r="B175" s="740"/>
      <c r="C175" s="740"/>
      <c r="D175" s="1265"/>
      <c r="E175" s="1265"/>
      <c r="F175" s="1265"/>
      <c r="G175" s="1265"/>
      <c r="H175" s="1265"/>
      <c r="I175" s="1265"/>
      <c r="J175" s="1265"/>
      <c r="K175" s="740"/>
      <c r="L175" s="740"/>
      <c r="M175" s="740"/>
      <c r="N175" s="740"/>
      <c r="O175" s="740"/>
    </row>
    <row r="176" spans="1:15" s="778" customFormat="1">
      <c r="A176" s="777"/>
      <c r="B176" s="740"/>
      <c r="C176" s="740"/>
      <c r="D176" s="1265"/>
      <c r="E176" s="1265"/>
      <c r="F176" s="1265"/>
      <c r="G176" s="1265"/>
      <c r="H176" s="1265"/>
      <c r="I176" s="1265"/>
      <c r="J176" s="1265"/>
      <c r="K176" s="740"/>
      <c r="L176" s="740"/>
      <c r="M176" s="740"/>
      <c r="N176" s="740"/>
      <c r="O176" s="740"/>
    </row>
    <row r="177" spans="1:15" s="778" customFormat="1">
      <c r="A177" s="777"/>
      <c r="B177" s="740"/>
      <c r="C177" s="740"/>
      <c r="D177" s="1265"/>
      <c r="E177" s="1265"/>
      <c r="F177" s="1265"/>
      <c r="G177" s="1265"/>
      <c r="H177" s="1265"/>
      <c r="I177" s="1265"/>
      <c r="J177" s="1265"/>
      <c r="K177" s="740"/>
      <c r="L177" s="740"/>
      <c r="M177" s="740"/>
      <c r="N177" s="740"/>
      <c r="O177" s="740"/>
    </row>
    <row r="178" spans="1:15" s="778" customFormat="1">
      <c r="A178" s="777"/>
      <c r="B178" s="740"/>
      <c r="C178" s="740"/>
      <c r="D178" s="1265"/>
      <c r="E178" s="1265"/>
      <c r="F178" s="1265"/>
      <c r="G178" s="1265"/>
      <c r="H178" s="1265"/>
      <c r="I178" s="1265"/>
      <c r="J178" s="1265"/>
      <c r="K178" s="740"/>
      <c r="L178" s="740"/>
      <c r="M178" s="740"/>
      <c r="N178" s="740"/>
      <c r="O178" s="740"/>
    </row>
    <row r="179" spans="1:15" s="778" customFormat="1">
      <c r="A179" s="777"/>
      <c r="B179" s="740"/>
      <c r="C179" s="740"/>
      <c r="D179" s="1265"/>
      <c r="E179" s="1265"/>
      <c r="F179" s="1265"/>
      <c r="G179" s="1265"/>
      <c r="H179" s="1265"/>
      <c r="I179" s="1265"/>
      <c r="J179" s="1265"/>
      <c r="K179" s="740"/>
      <c r="L179" s="740"/>
      <c r="M179" s="740"/>
      <c r="N179" s="740"/>
      <c r="O179" s="740"/>
    </row>
    <row r="180" spans="1:15" s="778" customFormat="1">
      <c r="A180" s="777"/>
      <c r="B180" s="740"/>
      <c r="C180" s="740"/>
      <c r="D180" s="1265"/>
      <c r="E180" s="1265"/>
      <c r="F180" s="1265"/>
      <c r="G180" s="1265"/>
      <c r="H180" s="1265"/>
      <c r="I180" s="1265"/>
      <c r="J180" s="1265"/>
      <c r="K180" s="740"/>
      <c r="L180" s="740"/>
      <c r="M180" s="740"/>
      <c r="N180" s="740"/>
      <c r="O180" s="740"/>
    </row>
    <row r="181" spans="1:15" s="778" customFormat="1">
      <c r="A181" s="777"/>
      <c r="B181" s="740"/>
      <c r="C181" s="740"/>
      <c r="D181" s="1265"/>
      <c r="E181" s="1265"/>
      <c r="F181" s="1265"/>
      <c r="G181" s="1265"/>
      <c r="H181" s="1265"/>
      <c r="I181" s="1265"/>
      <c r="J181" s="1265"/>
      <c r="K181" s="740"/>
      <c r="L181" s="740"/>
      <c r="M181" s="740"/>
      <c r="N181" s="740"/>
      <c r="O181" s="740"/>
    </row>
    <row r="182" spans="1:15" s="778" customFormat="1">
      <c r="A182" s="777"/>
      <c r="B182" s="740"/>
      <c r="C182" s="740"/>
      <c r="D182" s="1265"/>
      <c r="E182" s="1265"/>
      <c r="F182" s="1265"/>
      <c r="G182" s="1265"/>
      <c r="H182" s="1265"/>
      <c r="I182" s="1265"/>
      <c r="J182" s="1265"/>
      <c r="K182" s="740"/>
      <c r="L182" s="740"/>
      <c r="M182" s="740"/>
      <c r="N182" s="740"/>
      <c r="O182" s="740"/>
    </row>
    <row r="183" spans="1:15" s="778" customFormat="1">
      <c r="A183" s="777"/>
      <c r="B183" s="740"/>
      <c r="C183" s="740"/>
      <c r="D183" s="1265"/>
      <c r="E183" s="1265"/>
      <c r="F183" s="1265"/>
      <c r="G183" s="1265"/>
      <c r="H183" s="1265"/>
      <c r="I183" s="1265"/>
      <c r="J183" s="1265"/>
      <c r="K183" s="740"/>
      <c r="L183" s="740"/>
      <c r="M183" s="740"/>
      <c r="N183" s="740"/>
      <c r="O183" s="740"/>
    </row>
    <row r="184" spans="1:15" s="778" customFormat="1">
      <c r="A184" s="777"/>
      <c r="B184" s="740"/>
      <c r="C184" s="740"/>
      <c r="D184" s="1265"/>
      <c r="E184" s="1265"/>
      <c r="F184" s="1265"/>
      <c r="G184" s="1265"/>
      <c r="H184" s="1265"/>
      <c r="I184" s="1265"/>
      <c r="J184" s="1265"/>
      <c r="K184" s="740"/>
      <c r="L184" s="740"/>
      <c r="M184" s="740"/>
      <c r="N184" s="740"/>
      <c r="O184" s="740"/>
    </row>
    <row r="185" spans="1:15" s="778" customFormat="1">
      <c r="A185" s="777"/>
      <c r="B185" s="740"/>
      <c r="C185" s="740"/>
      <c r="D185" s="1265"/>
      <c r="E185" s="1265"/>
      <c r="F185" s="1265"/>
      <c r="G185" s="1265"/>
      <c r="H185" s="1265"/>
      <c r="I185" s="1265"/>
      <c r="J185" s="1265"/>
      <c r="K185" s="740"/>
      <c r="L185" s="740"/>
      <c r="M185" s="740"/>
      <c r="N185" s="740"/>
      <c r="O185" s="740"/>
    </row>
    <row r="186" spans="1:15" s="778" customFormat="1">
      <c r="A186" s="777"/>
      <c r="B186" s="740"/>
      <c r="C186" s="740"/>
      <c r="D186" s="1265"/>
      <c r="E186" s="1265"/>
      <c r="F186" s="1265"/>
      <c r="G186" s="1265"/>
      <c r="H186" s="1265"/>
      <c r="I186" s="1265"/>
      <c r="J186" s="1265"/>
      <c r="K186" s="740"/>
      <c r="L186" s="740"/>
      <c r="M186" s="740"/>
      <c r="N186" s="740"/>
      <c r="O186" s="740"/>
    </row>
    <row r="187" spans="1:15" s="778" customFormat="1">
      <c r="A187" s="777"/>
      <c r="B187" s="740"/>
      <c r="C187" s="740"/>
      <c r="D187" s="1265"/>
      <c r="E187" s="1265"/>
      <c r="F187" s="1265"/>
      <c r="G187" s="1265"/>
      <c r="H187" s="1265"/>
      <c r="I187" s="1265"/>
      <c r="J187" s="1265"/>
      <c r="K187" s="740"/>
      <c r="L187" s="740"/>
      <c r="M187" s="740"/>
      <c r="N187" s="740"/>
      <c r="O187" s="740"/>
    </row>
    <row r="188" spans="1:15" s="778" customFormat="1">
      <c r="A188" s="777"/>
      <c r="B188" s="740"/>
      <c r="C188" s="740"/>
      <c r="D188" s="1265"/>
      <c r="E188" s="1265"/>
      <c r="F188" s="1265"/>
      <c r="G188" s="1265"/>
      <c r="H188" s="1265"/>
      <c r="I188" s="1265"/>
      <c r="J188" s="1265"/>
      <c r="K188" s="740"/>
      <c r="L188" s="740"/>
      <c r="M188" s="740"/>
      <c r="N188" s="740"/>
      <c r="O188" s="740"/>
    </row>
    <row r="189" spans="1:15" s="778" customFormat="1">
      <c r="A189" s="777"/>
      <c r="B189" s="740"/>
      <c r="C189" s="740"/>
      <c r="D189" s="1265"/>
      <c r="E189" s="1265"/>
      <c r="F189" s="1265"/>
      <c r="G189" s="1265"/>
      <c r="H189" s="1265"/>
      <c r="I189" s="1265"/>
      <c r="J189" s="1265"/>
      <c r="K189" s="740"/>
      <c r="L189" s="740"/>
      <c r="M189" s="740"/>
      <c r="N189" s="740"/>
      <c r="O189" s="740"/>
    </row>
    <row r="190" spans="1:15" s="778" customFormat="1">
      <c r="A190" s="777"/>
      <c r="B190" s="740"/>
      <c r="C190" s="740"/>
      <c r="D190" s="1265"/>
      <c r="E190" s="1265"/>
      <c r="F190" s="1265"/>
      <c r="G190" s="1265"/>
      <c r="H190" s="1265"/>
      <c r="I190" s="1265"/>
      <c r="J190" s="1265"/>
      <c r="K190" s="740"/>
      <c r="L190" s="740"/>
      <c r="M190" s="740"/>
      <c r="N190" s="740"/>
      <c r="O190" s="740"/>
    </row>
    <row r="191" spans="1:15" s="778" customFormat="1">
      <c r="A191" s="777"/>
      <c r="B191" s="740"/>
      <c r="C191" s="740"/>
      <c r="D191" s="1265"/>
      <c r="E191" s="1265"/>
      <c r="F191" s="1265"/>
      <c r="G191" s="1265"/>
      <c r="H191" s="1265"/>
      <c r="I191" s="1265"/>
      <c r="J191" s="1265"/>
      <c r="K191" s="740"/>
      <c r="L191" s="740"/>
      <c r="M191" s="740"/>
      <c r="N191" s="740"/>
      <c r="O191" s="740"/>
    </row>
    <row r="192" spans="1:15" s="778" customFormat="1">
      <c r="A192" s="777"/>
      <c r="B192" s="740"/>
      <c r="C192" s="740"/>
      <c r="D192" s="1265"/>
      <c r="E192" s="1265"/>
      <c r="F192" s="1265"/>
      <c r="G192" s="1265"/>
      <c r="H192" s="1265"/>
      <c r="I192" s="1265"/>
      <c r="J192" s="1265"/>
      <c r="K192" s="740"/>
      <c r="L192" s="740"/>
      <c r="M192" s="740"/>
      <c r="N192" s="740"/>
      <c r="O192" s="740"/>
    </row>
    <row r="193" spans="1:15" s="778" customFormat="1">
      <c r="A193" s="777"/>
      <c r="B193" s="740"/>
      <c r="C193" s="740"/>
      <c r="D193" s="1265"/>
      <c r="E193" s="1265"/>
      <c r="F193" s="1265"/>
      <c r="G193" s="1265"/>
      <c r="H193" s="1265"/>
      <c r="I193" s="1265"/>
      <c r="J193" s="1265"/>
      <c r="K193" s="740"/>
      <c r="L193" s="740"/>
      <c r="M193" s="740"/>
      <c r="N193" s="740"/>
      <c r="O193" s="740"/>
    </row>
    <row r="194" spans="1:15" s="778" customFormat="1">
      <c r="A194" s="777"/>
      <c r="B194" s="740"/>
      <c r="C194" s="740"/>
      <c r="D194" s="1265"/>
      <c r="E194" s="1265"/>
      <c r="F194" s="1265"/>
      <c r="G194" s="1265"/>
      <c r="H194" s="1265"/>
      <c r="I194" s="1265"/>
      <c r="J194" s="1265"/>
      <c r="K194" s="740"/>
      <c r="L194" s="740"/>
      <c r="M194" s="740"/>
      <c r="N194" s="740"/>
      <c r="O194" s="740"/>
    </row>
    <row r="195" spans="1:15" s="778" customFormat="1">
      <c r="A195" s="777"/>
      <c r="B195" s="740"/>
      <c r="C195" s="740"/>
      <c r="D195" s="1265"/>
      <c r="E195" s="1265"/>
      <c r="F195" s="1265"/>
      <c r="G195" s="1265"/>
      <c r="H195" s="1265"/>
      <c r="I195" s="1265"/>
      <c r="J195" s="1265"/>
      <c r="K195" s="740"/>
      <c r="L195" s="740"/>
      <c r="M195" s="740"/>
      <c r="N195" s="740"/>
      <c r="O195" s="740"/>
    </row>
    <row r="196" spans="1:15" s="778" customFormat="1">
      <c r="A196" s="777"/>
      <c r="B196" s="740"/>
      <c r="C196" s="740"/>
      <c r="D196" s="1265"/>
      <c r="E196" s="1265"/>
      <c r="F196" s="1265"/>
      <c r="G196" s="1265"/>
      <c r="H196" s="1265"/>
      <c r="I196" s="1265"/>
      <c r="J196" s="1265"/>
      <c r="K196" s="740"/>
      <c r="L196" s="740"/>
      <c r="M196" s="740"/>
      <c r="N196" s="740"/>
      <c r="O196" s="740"/>
    </row>
    <row r="197" spans="1:15" s="778" customFormat="1">
      <c r="A197" s="777"/>
      <c r="B197" s="740"/>
      <c r="C197" s="740"/>
      <c r="D197" s="1265"/>
      <c r="E197" s="1265"/>
      <c r="F197" s="1265"/>
      <c r="G197" s="1265"/>
      <c r="H197" s="1265"/>
      <c r="I197" s="1265"/>
      <c r="J197" s="1265"/>
      <c r="K197" s="740"/>
      <c r="L197" s="740"/>
      <c r="M197" s="740"/>
      <c r="N197" s="740"/>
      <c r="O197" s="740"/>
    </row>
    <row r="198" spans="1:15" s="778" customFormat="1">
      <c r="A198" s="777"/>
      <c r="B198" s="740"/>
      <c r="C198" s="740"/>
      <c r="D198" s="1265"/>
      <c r="E198" s="1265"/>
      <c r="F198" s="1265"/>
      <c r="G198" s="1265"/>
      <c r="H198" s="1265"/>
      <c r="I198" s="1265"/>
      <c r="J198" s="1265"/>
      <c r="K198" s="740"/>
      <c r="L198" s="740"/>
      <c r="M198" s="740"/>
      <c r="N198" s="740"/>
      <c r="O198" s="740"/>
    </row>
    <row r="199" spans="1:15" s="778" customFormat="1">
      <c r="A199" s="777"/>
      <c r="B199" s="740"/>
      <c r="C199" s="740"/>
      <c r="D199" s="1265"/>
      <c r="E199" s="1265"/>
      <c r="F199" s="1265"/>
      <c r="G199" s="1265"/>
      <c r="H199" s="1265"/>
      <c r="I199" s="1265"/>
      <c r="J199" s="1265"/>
      <c r="K199" s="740"/>
      <c r="L199" s="740"/>
      <c r="M199" s="740"/>
      <c r="N199" s="740"/>
      <c r="O199" s="740"/>
    </row>
    <row r="200" spans="1:15" s="778" customFormat="1">
      <c r="A200" s="777"/>
      <c r="B200" s="740"/>
      <c r="C200" s="740"/>
      <c r="D200" s="1265"/>
      <c r="E200" s="1265"/>
      <c r="F200" s="1265"/>
      <c r="G200" s="1265"/>
      <c r="H200" s="1265"/>
      <c r="I200" s="1265"/>
      <c r="J200" s="1265"/>
      <c r="K200" s="740"/>
      <c r="L200" s="740"/>
      <c r="M200" s="740"/>
      <c r="N200" s="740"/>
      <c r="O200" s="740"/>
    </row>
    <row r="201" spans="1:15" s="778" customFormat="1">
      <c r="A201" s="777"/>
      <c r="B201" s="740"/>
      <c r="C201" s="740"/>
      <c r="D201" s="1265"/>
      <c r="E201" s="1265"/>
      <c r="F201" s="1265"/>
      <c r="G201" s="1265"/>
      <c r="H201" s="1265"/>
      <c r="I201" s="1265"/>
      <c r="J201" s="1265"/>
      <c r="K201" s="740"/>
      <c r="L201" s="740"/>
      <c r="M201" s="740"/>
      <c r="N201" s="740"/>
      <c r="O201" s="740"/>
    </row>
    <row r="202" spans="1:15" s="778" customFormat="1">
      <c r="A202" s="777"/>
      <c r="B202" s="740"/>
      <c r="C202" s="740"/>
      <c r="D202" s="1265"/>
      <c r="E202" s="1265"/>
      <c r="F202" s="1265"/>
      <c r="G202" s="1265"/>
      <c r="H202" s="1265"/>
      <c r="I202" s="1265"/>
      <c r="J202" s="1265"/>
      <c r="K202" s="740"/>
      <c r="L202" s="740"/>
      <c r="M202" s="740"/>
      <c r="N202" s="740"/>
      <c r="O202" s="740"/>
    </row>
    <row r="203" spans="1:15" s="778" customFormat="1">
      <c r="A203" s="777"/>
      <c r="B203" s="740"/>
      <c r="C203" s="740"/>
      <c r="D203" s="1265"/>
      <c r="E203" s="1265"/>
      <c r="F203" s="1265"/>
      <c r="G203" s="1265"/>
      <c r="H203" s="1265"/>
      <c r="I203" s="1265"/>
      <c r="J203" s="1265"/>
      <c r="K203" s="740"/>
      <c r="L203" s="740"/>
      <c r="M203" s="740"/>
      <c r="N203" s="740"/>
      <c r="O203" s="740"/>
    </row>
    <row r="204" spans="1:15" s="778" customFormat="1">
      <c r="A204" s="777"/>
      <c r="B204" s="740"/>
      <c r="C204" s="740"/>
      <c r="D204" s="1265"/>
      <c r="E204" s="1265"/>
      <c r="F204" s="1265"/>
      <c r="G204" s="1265"/>
      <c r="H204" s="1265"/>
      <c r="I204" s="1265"/>
      <c r="J204" s="1265"/>
      <c r="K204" s="740"/>
      <c r="L204" s="740"/>
      <c r="M204" s="740"/>
      <c r="N204" s="740"/>
      <c r="O204" s="740"/>
    </row>
    <row r="205" spans="1:15" s="778" customFormat="1">
      <c r="A205" s="777"/>
      <c r="B205" s="740"/>
      <c r="C205" s="740"/>
      <c r="D205" s="1265"/>
      <c r="E205" s="1265"/>
      <c r="F205" s="1265"/>
      <c r="G205" s="1265"/>
      <c r="H205" s="1265"/>
      <c r="I205" s="1265"/>
      <c r="J205" s="1265"/>
      <c r="K205" s="740"/>
      <c r="L205" s="740"/>
      <c r="M205" s="740"/>
      <c r="N205" s="740"/>
      <c r="O205" s="740"/>
    </row>
    <row r="206" spans="1:15" s="778" customFormat="1">
      <c r="A206" s="777"/>
      <c r="B206" s="740"/>
      <c r="C206" s="740"/>
      <c r="D206" s="1265"/>
      <c r="E206" s="1265"/>
      <c r="F206" s="1265"/>
      <c r="G206" s="1265"/>
      <c r="H206" s="1265"/>
      <c r="I206" s="1265"/>
      <c r="J206" s="1265"/>
      <c r="K206" s="740"/>
      <c r="L206" s="740"/>
      <c r="M206" s="740"/>
      <c r="N206" s="740"/>
      <c r="O206" s="740"/>
    </row>
    <row r="207" spans="1:15" s="778" customFormat="1">
      <c r="A207" s="777"/>
      <c r="B207" s="740"/>
      <c r="C207" s="740"/>
      <c r="D207" s="1265"/>
      <c r="E207" s="1265"/>
      <c r="F207" s="1265"/>
      <c r="G207" s="1265"/>
      <c r="H207" s="1265"/>
      <c r="I207" s="1265"/>
      <c r="J207" s="1265"/>
      <c r="K207" s="740"/>
      <c r="L207" s="740"/>
      <c r="M207" s="740"/>
      <c r="N207" s="740"/>
      <c r="O207" s="740"/>
    </row>
    <row r="208" spans="1:15" s="778" customFormat="1">
      <c r="A208" s="777"/>
      <c r="B208" s="740"/>
      <c r="C208" s="740"/>
      <c r="D208" s="1265"/>
      <c r="E208" s="1265"/>
      <c r="F208" s="1265"/>
      <c r="G208" s="1265"/>
      <c r="H208" s="1265"/>
      <c r="I208" s="1265"/>
      <c r="J208" s="1265"/>
      <c r="K208" s="740"/>
      <c r="L208" s="740"/>
      <c r="M208" s="740"/>
      <c r="N208" s="740"/>
      <c r="O208" s="740"/>
    </row>
    <row r="209" spans="1:15" s="778" customFormat="1">
      <c r="A209" s="777"/>
      <c r="B209" s="740"/>
      <c r="C209" s="740"/>
      <c r="D209" s="1265"/>
      <c r="E209" s="1265"/>
      <c r="F209" s="1265"/>
      <c r="G209" s="1265"/>
      <c r="H209" s="1265"/>
      <c r="I209" s="1265"/>
      <c r="J209" s="1265"/>
      <c r="K209" s="740"/>
      <c r="L209" s="740"/>
      <c r="M209" s="740"/>
      <c r="N209" s="740"/>
      <c r="O209" s="740"/>
    </row>
    <row r="210" spans="1:15" s="778" customFormat="1">
      <c r="A210" s="777"/>
      <c r="B210" s="740"/>
      <c r="C210" s="740"/>
      <c r="D210" s="1265"/>
      <c r="E210" s="1265"/>
      <c r="F210" s="1265"/>
      <c r="G210" s="1265"/>
      <c r="H210" s="1265"/>
      <c r="I210" s="1265"/>
      <c r="J210" s="1265"/>
      <c r="K210" s="740"/>
      <c r="L210" s="740"/>
      <c r="M210" s="740"/>
      <c r="N210" s="740"/>
      <c r="O210" s="740"/>
    </row>
    <row r="211" spans="1:15" s="778" customFormat="1">
      <c r="A211" s="777"/>
      <c r="B211" s="740"/>
      <c r="C211" s="740"/>
      <c r="D211" s="1265"/>
      <c r="E211" s="1265"/>
      <c r="F211" s="1265"/>
      <c r="G211" s="1265"/>
      <c r="H211" s="1265"/>
      <c r="I211" s="1265"/>
      <c r="J211" s="1265"/>
      <c r="K211" s="740"/>
      <c r="L211" s="740"/>
      <c r="M211" s="740"/>
      <c r="N211" s="740"/>
      <c r="O211" s="740"/>
    </row>
    <row r="212" spans="1:15" s="778" customFormat="1">
      <c r="A212" s="777"/>
      <c r="B212" s="740"/>
      <c r="C212" s="740"/>
      <c r="D212" s="1265"/>
      <c r="E212" s="1265"/>
      <c r="F212" s="1265"/>
      <c r="G212" s="1265"/>
      <c r="H212" s="1265"/>
      <c r="I212" s="1265"/>
      <c r="J212" s="1265"/>
      <c r="K212" s="740"/>
      <c r="L212" s="740"/>
      <c r="M212" s="740"/>
      <c r="N212" s="740"/>
      <c r="O212" s="740"/>
    </row>
    <row r="213" spans="1:15" s="778" customFormat="1">
      <c r="A213" s="777"/>
      <c r="B213" s="740"/>
      <c r="C213" s="740"/>
      <c r="D213" s="1265"/>
      <c r="E213" s="1265"/>
      <c r="F213" s="1265"/>
      <c r="G213" s="1265"/>
      <c r="H213" s="1265"/>
      <c r="I213" s="1265"/>
      <c r="J213" s="1265"/>
      <c r="K213" s="740"/>
      <c r="L213" s="740"/>
      <c r="M213" s="740"/>
      <c r="N213" s="740"/>
      <c r="O213" s="740"/>
    </row>
    <row r="214" spans="1:15" s="778" customFormat="1">
      <c r="A214" s="777"/>
      <c r="B214" s="740"/>
      <c r="C214" s="740"/>
      <c r="D214" s="1265"/>
      <c r="E214" s="1265"/>
      <c r="F214" s="1265"/>
      <c r="G214" s="1265"/>
      <c r="H214" s="1265"/>
      <c r="I214" s="1265"/>
      <c r="J214" s="1265"/>
      <c r="K214" s="740"/>
      <c r="L214" s="740"/>
      <c r="M214" s="740"/>
      <c r="N214" s="740"/>
      <c r="O214" s="740"/>
    </row>
    <row r="215" spans="1:15" s="778" customFormat="1">
      <c r="A215" s="777"/>
      <c r="B215" s="740"/>
      <c r="C215" s="740"/>
      <c r="D215" s="1265"/>
      <c r="E215" s="1265"/>
      <c r="F215" s="1265"/>
      <c r="G215" s="1265"/>
      <c r="H215" s="1265"/>
      <c r="I215" s="1265"/>
      <c r="J215" s="1265"/>
      <c r="K215" s="740"/>
      <c r="L215" s="740"/>
      <c r="M215" s="740"/>
      <c r="N215" s="740"/>
      <c r="O215" s="740"/>
    </row>
    <row r="216" spans="1:15" s="778" customFormat="1">
      <c r="A216" s="777"/>
      <c r="B216" s="740"/>
      <c r="C216" s="740"/>
      <c r="D216" s="1265"/>
      <c r="E216" s="1265"/>
      <c r="F216" s="1265"/>
      <c r="G216" s="1265"/>
      <c r="H216" s="1265"/>
      <c r="I216" s="1265"/>
      <c r="J216" s="1265"/>
      <c r="K216" s="740"/>
      <c r="L216" s="740"/>
      <c r="M216" s="740"/>
      <c r="N216" s="740"/>
      <c r="O216" s="740"/>
    </row>
    <row r="217" spans="1:15" s="778" customFormat="1">
      <c r="A217" s="777"/>
      <c r="B217" s="740"/>
      <c r="C217" s="740"/>
      <c r="D217" s="1265"/>
      <c r="E217" s="1265"/>
      <c r="F217" s="1265"/>
      <c r="G217" s="1265"/>
      <c r="H217" s="1265"/>
      <c r="I217" s="1265"/>
      <c r="J217" s="1265"/>
      <c r="K217" s="740"/>
      <c r="L217" s="740"/>
      <c r="M217" s="740"/>
      <c r="N217" s="740"/>
      <c r="O217" s="740"/>
    </row>
    <row r="218" spans="1:15" s="778" customFormat="1">
      <c r="A218" s="777"/>
      <c r="B218" s="740"/>
      <c r="C218" s="740"/>
      <c r="D218" s="1265"/>
      <c r="E218" s="1265"/>
      <c r="F218" s="1265"/>
      <c r="G218" s="1265"/>
      <c r="H218" s="1265"/>
      <c r="I218" s="1265"/>
      <c r="J218" s="1265"/>
      <c r="K218" s="740"/>
      <c r="L218" s="740"/>
      <c r="M218" s="740"/>
      <c r="N218" s="740"/>
      <c r="O218" s="740"/>
    </row>
    <row r="219" spans="1:15" s="778" customFormat="1">
      <c r="A219" s="777"/>
      <c r="B219" s="740"/>
      <c r="C219" s="740"/>
      <c r="D219" s="1265"/>
      <c r="E219" s="1265"/>
      <c r="F219" s="1265"/>
      <c r="G219" s="1265"/>
      <c r="H219" s="1265"/>
      <c r="I219" s="1265"/>
      <c r="J219" s="1265"/>
      <c r="K219" s="740"/>
      <c r="L219" s="740"/>
      <c r="M219" s="740"/>
      <c r="N219" s="740"/>
      <c r="O219" s="740"/>
    </row>
    <row r="220" spans="1:15" s="778" customFormat="1">
      <c r="A220" s="777"/>
      <c r="B220" s="740"/>
      <c r="C220" s="740"/>
      <c r="D220" s="1265"/>
      <c r="E220" s="1265"/>
      <c r="F220" s="1265"/>
      <c r="G220" s="1265"/>
      <c r="H220" s="1265"/>
      <c r="I220" s="1265"/>
      <c r="J220" s="1265"/>
      <c r="K220" s="740"/>
      <c r="L220" s="740"/>
      <c r="M220" s="740"/>
      <c r="N220" s="740"/>
      <c r="O220" s="740"/>
    </row>
    <row r="221" spans="1:15" s="778" customFormat="1">
      <c r="A221" s="777"/>
      <c r="B221" s="740"/>
      <c r="C221" s="740"/>
      <c r="D221" s="1265"/>
      <c r="E221" s="1265"/>
      <c r="F221" s="1265"/>
      <c r="G221" s="1265"/>
      <c r="H221" s="1265"/>
      <c r="I221" s="1265"/>
      <c r="J221" s="1265"/>
      <c r="K221" s="740"/>
      <c r="L221" s="740"/>
      <c r="M221" s="740"/>
      <c r="N221" s="740"/>
      <c r="O221" s="740"/>
    </row>
    <row r="222" spans="1:15" s="778" customFormat="1">
      <c r="A222" s="777"/>
      <c r="B222" s="740"/>
      <c r="C222" s="740"/>
      <c r="D222" s="1265"/>
      <c r="E222" s="1265"/>
      <c r="F222" s="1265"/>
      <c r="G222" s="1265"/>
      <c r="H222" s="1265"/>
      <c r="I222" s="1265"/>
      <c r="J222" s="1265"/>
      <c r="K222" s="740"/>
      <c r="L222" s="740"/>
      <c r="M222" s="740"/>
      <c r="N222" s="740"/>
      <c r="O222" s="740"/>
    </row>
    <row r="223" spans="1:15" s="778" customFormat="1">
      <c r="A223" s="777"/>
      <c r="B223" s="740"/>
      <c r="C223" s="740"/>
      <c r="D223" s="1265"/>
      <c r="E223" s="1265"/>
      <c r="F223" s="1265"/>
      <c r="G223" s="1265"/>
      <c r="H223" s="1265"/>
      <c r="I223" s="1265"/>
      <c r="J223" s="1265"/>
      <c r="K223" s="740"/>
      <c r="L223" s="740"/>
      <c r="M223" s="740"/>
      <c r="N223" s="740"/>
      <c r="O223" s="740"/>
    </row>
    <row r="224" spans="1:15" s="778" customFormat="1">
      <c r="A224" s="777"/>
      <c r="B224" s="740"/>
      <c r="C224" s="740"/>
      <c r="D224" s="1265"/>
      <c r="E224" s="1265"/>
      <c r="F224" s="1265"/>
      <c r="G224" s="1265"/>
      <c r="H224" s="1265"/>
      <c r="I224" s="1265"/>
      <c r="J224" s="1265"/>
      <c r="K224" s="740"/>
      <c r="L224" s="740"/>
      <c r="M224" s="740"/>
      <c r="N224" s="740"/>
      <c r="O224" s="740"/>
    </row>
    <row r="225" spans="1:15" s="778" customFormat="1">
      <c r="A225" s="777"/>
      <c r="B225" s="740"/>
      <c r="C225" s="740"/>
      <c r="D225" s="1265"/>
      <c r="E225" s="1265"/>
      <c r="F225" s="1265"/>
      <c r="G225" s="1265"/>
      <c r="H225" s="1265"/>
      <c r="I225" s="1265"/>
      <c r="J225" s="1265"/>
      <c r="K225" s="740"/>
      <c r="L225" s="740"/>
      <c r="M225" s="740"/>
      <c r="N225" s="740"/>
      <c r="O225" s="740"/>
    </row>
    <row r="226" spans="1:15" s="778" customFormat="1">
      <c r="A226" s="777"/>
      <c r="B226" s="740"/>
      <c r="C226" s="740"/>
      <c r="D226" s="1265"/>
      <c r="E226" s="1265"/>
      <c r="F226" s="1265"/>
      <c r="G226" s="1265"/>
      <c r="H226" s="1265"/>
      <c r="I226" s="1265"/>
      <c r="J226" s="1265"/>
      <c r="K226" s="740"/>
      <c r="L226" s="740"/>
      <c r="M226" s="740"/>
      <c r="N226" s="740"/>
      <c r="O226" s="740"/>
    </row>
    <row r="227" spans="1:15" s="778" customFormat="1">
      <c r="A227" s="777"/>
      <c r="B227" s="740"/>
      <c r="C227" s="740"/>
      <c r="D227" s="1265"/>
      <c r="E227" s="1265"/>
      <c r="F227" s="1265"/>
      <c r="G227" s="1265"/>
      <c r="H227" s="1265"/>
      <c r="I227" s="1265"/>
      <c r="J227" s="1265"/>
      <c r="K227" s="740"/>
      <c r="L227" s="740"/>
      <c r="M227" s="740"/>
      <c r="N227" s="740"/>
      <c r="O227" s="740"/>
    </row>
    <row r="228" spans="1:15" s="778" customFormat="1">
      <c r="A228" s="777"/>
      <c r="B228" s="740"/>
      <c r="C228" s="740"/>
      <c r="D228" s="1265"/>
      <c r="E228" s="1265"/>
      <c r="F228" s="1265"/>
      <c r="G228" s="1265"/>
      <c r="H228" s="1265"/>
      <c r="I228" s="1265"/>
      <c r="J228" s="1265"/>
      <c r="K228" s="740"/>
      <c r="L228" s="740"/>
      <c r="M228" s="740"/>
      <c r="N228" s="740"/>
      <c r="O228" s="740"/>
    </row>
    <row r="229" spans="1:15" s="778" customFormat="1">
      <c r="A229" s="777"/>
      <c r="B229" s="740"/>
      <c r="C229" s="740"/>
      <c r="D229" s="1265"/>
      <c r="E229" s="1265"/>
      <c r="F229" s="1265"/>
      <c r="G229" s="1265"/>
      <c r="H229" s="1265"/>
      <c r="I229" s="1265"/>
      <c r="J229" s="1265"/>
      <c r="K229" s="740"/>
      <c r="L229" s="740"/>
      <c r="M229" s="740"/>
      <c r="N229" s="740"/>
      <c r="O229" s="740"/>
    </row>
    <row r="230" spans="1:15" s="778" customFormat="1">
      <c r="A230" s="777"/>
      <c r="B230" s="740"/>
      <c r="C230" s="740"/>
      <c r="D230" s="1265"/>
      <c r="E230" s="1265"/>
      <c r="F230" s="1265"/>
      <c r="G230" s="1265"/>
      <c r="H230" s="1265"/>
      <c r="I230" s="1265"/>
      <c r="J230" s="1265"/>
      <c r="K230" s="740"/>
      <c r="L230" s="740"/>
      <c r="M230" s="740"/>
      <c r="N230" s="740"/>
      <c r="O230" s="740"/>
    </row>
    <row r="231" spans="1:15" s="778" customFormat="1">
      <c r="A231" s="777"/>
      <c r="B231" s="740"/>
      <c r="C231" s="740"/>
      <c r="D231" s="1265"/>
      <c r="E231" s="1265"/>
      <c r="F231" s="1265"/>
      <c r="G231" s="1265"/>
      <c r="H231" s="1265"/>
      <c r="I231" s="1265"/>
      <c r="J231" s="1265"/>
      <c r="K231" s="740"/>
      <c r="L231" s="740"/>
      <c r="M231" s="740"/>
      <c r="N231" s="740"/>
      <c r="O231" s="740"/>
    </row>
    <row r="232" spans="1:15" s="778" customFormat="1">
      <c r="A232" s="777"/>
      <c r="B232" s="740"/>
      <c r="C232" s="740"/>
      <c r="D232" s="1265"/>
      <c r="E232" s="1265"/>
      <c r="F232" s="1265"/>
      <c r="G232" s="1265"/>
      <c r="H232" s="1265"/>
      <c r="I232" s="1265"/>
      <c r="J232" s="1265"/>
      <c r="K232" s="740"/>
      <c r="L232" s="740"/>
      <c r="M232" s="740"/>
      <c r="N232" s="740"/>
      <c r="O232" s="740"/>
    </row>
    <row r="233" spans="1:15" s="778" customFormat="1">
      <c r="A233" s="777"/>
      <c r="B233" s="740"/>
      <c r="C233" s="740"/>
      <c r="D233" s="1265"/>
      <c r="E233" s="1265"/>
      <c r="F233" s="1265"/>
      <c r="G233" s="1265"/>
      <c r="H233" s="1265"/>
      <c r="I233" s="1265"/>
      <c r="J233" s="1265"/>
      <c r="K233" s="740"/>
      <c r="L233" s="740"/>
      <c r="M233" s="740"/>
      <c r="N233" s="740"/>
      <c r="O233" s="740"/>
    </row>
    <row r="234" spans="1:15" s="778" customFormat="1">
      <c r="A234" s="777"/>
      <c r="B234" s="740"/>
      <c r="C234" s="740"/>
      <c r="D234" s="1265"/>
      <c r="E234" s="1265"/>
      <c r="F234" s="1265"/>
      <c r="G234" s="1265"/>
      <c r="H234" s="1265"/>
      <c r="I234" s="1265"/>
      <c r="J234" s="1265"/>
      <c r="K234" s="740"/>
      <c r="L234" s="740"/>
      <c r="M234" s="740"/>
      <c r="N234" s="740"/>
      <c r="O234" s="740"/>
    </row>
    <row r="235" spans="1:15" s="778" customFormat="1">
      <c r="A235" s="777"/>
      <c r="B235" s="740"/>
      <c r="C235" s="740"/>
      <c r="D235" s="1265"/>
      <c r="E235" s="1265"/>
      <c r="F235" s="1265"/>
      <c r="G235" s="1265"/>
      <c r="H235" s="1265"/>
      <c r="I235" s="1265"/>
      <c r="J235" s="1265"/>
      <c r="K235" s="740"/>
      <c r="L235" s="740"/>
      <c r="M235" s="740"/>
      <c r="N235" s="740"/>
      <c r="O235" s="740"/>
    </row>
    <row r="236" spans="1:15" s="778" customFormat="1">
      <c r="A236" s="777"/>
      <c r="B236" s="740"/>
      <c r="C236" s="740"/>
      <c r="D236" s="1265"/>
      <c r="E236" s="1265"/>
      <c r="F236" s="1265"/>
      <c r="G236" s="1265"/>
      <c r="H236" s="1265"/>
      <c r="I236" s="1265"/>
      <c r="J236" s="1265"/>
      <c r="K236" s="740"/>
      <c r="L236" s="740"/>
      <c r="M236" s="740"/>
      <c r="N236" s="740"/>
      <c r="O236" s="740"/>
    </row>
    <row r="237" spans="1:15" s="778" customFormat="1">
      <c r="A237" s="777"/>
      <c r="B237" s="740"/>
      <c r="C237" s="740"/>
      <c r="D237" s="1265"/>
      <c r="E237" s="1265"/>
      <c r="F237" s="1265"/>
      <c r="G237" s="1265"/>
      <c r="H237" s="1265"/>
      <c r="I237" s="1265"/>
      <c r="J237" s="1265"/>
      <c r="K237" s="740"/>
      <c r="L237" s="740"/>
      <c r="M237" s="740"/>
      <c r="N237" s="740"/>
      <c r="O237" s="740"/>
    </row>
    <row r="238" spans="1:15" s="778" customFormat="1">
      <c r="A238" s="777"/>
      <c r="B238" s="740"/>
      <c r="C238" s="740"/>
      <c r="D238" s="1265"/>
      <c r="E238" s="1265"/>
      <c r="F238" s="1265"/>
      <c r="G238" s="1265"/>
      <c r="H238" s="1265"/>
      <c r="I238" s="1265"/>
      <c r="J238" s="1265"/>
      <c r="K238" s="740"/>
      <c r="L238" s="740"/>
      <c r="M238" s="740"/>
      <c r="N238" s="740"/>
      <c r="O238" s="740"/>
    </row>
    <row r="239" spans="1:15" s="778" customFormat="1">
      <c r="A239" s="777"/>
      <c r="B239" s="740"/>
      <c r="C239" s="740"/>
      <c r="D239" s="1265"/>
      <c r="E239" s="1265"/>
      <c r="F239" s="1265"/>
      <c r="G239" s="1265"/>
      <c r="H239" s="1265"/>
      <c r="I239" s="1265"/>
      <c r="J239" s="1265"/>
      <c r="K239" s="740"/>
      <c r="L239" s="740"/>
      <c r="M239" s="740"/>
      <c r="N239" s="740"/>
      <c r="O239" s="740"/>
    </row>
    <row r="240" spans="1:15" s="778" customFormat="1">
      <c r="A240" s="777"/>
      <c r="B240" s="740"/>
      <c r="C240" s="740"/>
      <c r="D240" s="1265"/>
      <c r="E240" s="1265"/>
      <c r="F240" s="1265"/>
      <c r="G240" s="1265"/>
      <c r="H240" s="1265"/>
      <c r="I240" s="1265"/>
      <c r="J240" s="1265"/>
      <c r="K240" s="740"/>
      <c r="L240" s="740"/>
      <c r="M240" s="740"/>
      <c r="N240" s="740"/>
      <c r="O240" s="740"/>
    </row>
    <row r="241" spans="1:15" s="778" customFormat="1">
      <c r="A241" s="777"/>
      <c r="B241" s="740"/>
      <c r="C241" s="740"/>
      <c r="D241" s="1265"/>
      <c r="E241" s="1265"/>
      <c r="F241" s="1265"/>
      <c r="G241" s="1265"/>
      <c r="H241" s="1265"/>
      <c r="I241" s="1265"/>
      <c r="J241" s="1265"/>
      <c r="K241" s="740"/>
      <c r="L241" s="740"/>
      <c r="M241" s="740"/>
      <c r="N241" s="740"/>
      <c r="O241" s="740"/>
    </row>
    <row r="242" spans="1:15" s="778" customFormat="1">
      <c r="A242" s="777"/>
      <c r="B242" s="740"/>
      <c r="C242" s="740"/>
      <c r="D242" s="1265"/>
      <c r="E242" s="1265"/>
      <c r="F242" s="1265"/>
      <c r="G242" s="1265"/>
      <c r="H242" s="1265"/>
      <c r="I242" s="1265"/>
      <c r="J242" s="1265"/>
      <c r="K242" s="740"/>
      <c r="L242" s="740"/>
      <c r="M242" s="740"/>
      <c r="N242" s="740"/>
      <c r="O242" s="740"/>
    </row>
    <row r="243" spans="1:15" s="778" customFormat="1">
      <c r="A243" s="777"/>
      <c r="B243" s="740"/>
      <c r="C243" s="740"/>
      <c r="D243" s="1265"/>
      <c r="E243" s="1265"/>
      <c r="F243" s="1265"/>
      <c r="G243" s="1265"/>
      <c r="H243" s="1265"/>
      <c r="I243" s="1265"/>
      <c r="J243" s="1265"/>
      <c r="K243" s="740"/>
      <c r="L243" s="740"/>
      <c r="M243" s="740"/>
      <c r="N243" s="740"/>
      <c r="O243" s="740"/>
    </row>
    <row r="244" spans="1:15" s="778" customFormat="1">
      <c r="A244" s="777"/>
      <c r="B244" s="740"/>
      <c r="C244" s="740"/>
      <c r="D244" s="1265"/>
      <c r="E244" s="1265"/>
      <c r="F244" s="1265"/>
      <c r="G244" s="1265"/>
      <c r="H244" s="1265"/>
      <c r="I244" s="1265"/>
      <c r="J244" s="1265"/>
      <c r="K244" s="740"/>
      <c r="L244" s="740"/>
      <c r="M244" s="740"/>
      <c r="N244" s="740"/>
      <c r="O244" s="740"/>
    </row>
    <row r="245" spans="1:15" s="778" customFormat="1">
      <c r="A245" s="777"/>
      <c r="B245" s="740"/>
      <c r="C245" s="740"/>
      <c r="D245" s="1265"/>
      <c r="E245" s="1265"/>
      <c r="F245" s="1265"/>
      <c r="G245" s="1265"/>
      <c r="H245" s="1265"/>
      <c r="I245" s="1265"/>
      <c r="J245" s="1265"/>
      <c r="K245" s="740"/>
      <c r="L245" s="740"/>
      <c r="M245" s="740"/>
      <c r="N245" s="740"/>
      <c r="O245" s="740"/>
    </row>
    <row r="246" spans="1:15" s="778" customFormat="1">
      <c r="A246" s="777"/>
      <c r="B246" s="740"/>
      <c r="C246" s="740"/>
      <c r="D246" s="1265"/>
      <c r="E246" s="1265"/>
      <c r="F246" s="1265"/>
      <c r="G246" s="1265"/>
      <c r="H246" s="1265"/>
      <c r="I246" s="1265"/>
      <c r="J246" s="1265"/>
      <c r="K246" s="740"/>
      <c r="L246" s="740"/>
      <c r="M246" s="740"/>
      <c r="N246" s="740"/>
      <c r="O246" s="740"/>
    </row>
    <row r="247" spans="1:15" s="778" customFormat="1">
      <c r="A247" s="777"/>
      <c r="B247" s="740"/>
      <c r="C247" s="740"/>
      <c r="D247" s="1265"/>
      <c r="E247" s="1265"/>
      <c r="F247" s="1265"/>
      <c r="G247" s="1265"/>
      <c r="H247" s="1265"/>
      <c r="I247" s="1265"/>
      <c r="J247" s="1265"/>
      <c r="K247" s="740"/>
      <c r="L247" s="740"/>
      <c r="M247" s="740"/>
      <c r="N247" s="740"/>
      <c r="O247" s="740"/>
    </row>
    <row r="248" spans="1:15" s="778" customFormat="1">
      <c r="A248" s="777"/>
      <c r="B248" s="740"/>
      <c r="C248" s="740"/>
      <c r="D248" s="1265"/>
      <c r="E248" s="1265"/>
      <c r="F248" s="1265"/>
      <c r="G248" s="1265"/>
      <c r="H248" s="1265"/>
      <c r="I248" s="1265"/>
      <c r="J248" s="1265"/>
      <c r="K248" s="740"/>
      <c r="L248" s="740"/>
      <c r="M248" s="740"/>
      <c r="N248" s="740"/>
      <c r="O248" s="740"/>
    </row>
    <row r="249" spans="1:15" s="778" customFormat="1">
      <c r="A249" s="777"/>
      <c r="B249" s="740"/>
      <c r="C249" s="740"/>
      <c r="D249" s="1265"/>
      <c r="E249" s="1265"/>
      <c r="F249" s="1265"/>
      <c r="G249" s="1265"/>
      <c r="H249" s="1265"/>
      <c r="I249" s="1265"/>
      <c r="J249" s="1265"/>
      <c r="K249" s="740"/>
      <c r="L249" s="740"/>
      <c r="M249" s="740"/>
      <c r="N249" s="740"/>
      <c r="O249" s="740"/>
    </row>
    <row r="250" spans="1:15" s="778" customFormat="1">
      <c r="A250" s="777"/>
      <c r="B250" s="740"/>
      <c r="C250" s="740"/>
      <c r="D250" s="1265"/>
      <c r="E250" s="1265"/>
      <c r="F250" s="1265"/>
      <c r="G250" s="1265"/>
      <c r="H250" s="1265"/>
      <c r="I250" s="1265"/>
      <c r="J250" s="1265"/>
      <c r="K250" s="740"/>
      <c r="L250" s="740"/>
      <c r="M250" s="740"/>
      <c r="N250" s="740"/>
      <c r="O250" s="740"/>
    </row>
    <row r="251" spans="1:15" s="778" customFormat="1">
      <c r="A251" s="777"/>
      <c r="B251" s="740"/>
      <c r="C251" s="740"/>
      <c r="D251" s="1265"/>
      <c r="E251" s="1265"/>
      <c r="F251" s="1265"/>
      <c r="G251" s="1265"/>
      <c r="H251" s="1265"/>
      <c r="I251" s="1265"/>
      <c r="J251" s="1265"/>
      <c r="K251" s="740"/>
      <c r="L251" s="740"/>
      <c r="M251" s="740"/>
      <c r="N251" s="740"/>
      <c r="O251" s="740"/>
    </row>
    <row r="252" spans="1:15" s="778" customFormat="1">
      <c r="A252" s="777"/>
      <c r="B252" s="740"/>
      <c r="C252" s="740"/>
      <c r="D252" s="1265"/>
      <c r="E252" s="1265"/>
      <c r="F252" s="1265"/>
      <c r="G252" s="1265"/>
      <c r="H252" s="1265"/>
      <c r="I252" s="1265"/>
      <c r="J252" s="1265"/>
      <c r="K252" s="740"/>
      <c r="L252" s="740"/>
      <c r="M252" s="740"/>
      <c r="N252" s="740"/>
      <c r="O252" s="740"/>
    </row>
    <row r="253" spans="1:15" s="778" customFormat="1">
      <c r="A253" s="777"/>
      <c r="B253" s="740"/>
      <c r="C253" s="740"/>
      <c r="D253" s="1265"/>
      <c r="E253" s="1265"/>
      <c r="F253" s="1265"/>
      <c r="G253" s="1265"/>
      <c r="H253" s="1265"/>
      <c r="I253" s="1265"/>
      <c r="J253" s="1265"/>
      <c r="K253" s="740"/>
      <c r="L253" s="740"/>
      <c r="M253" s="740"/>
      <c r="N253" s="740"/>
      <c r="O253" s="740"/>
    </row>
    <row r="254" spans="1:15" s="778" customFormat="1">
      <c r="A254" s="777"/>
      <c r="B254" s="740"/>
      <c r="C254" s="740"/>
      <c r="D254" s="1265"/>
      <c r="E254" s="1265"/>
      <c r="F254" s="1265"/>
      <c r="G254" s="1265"/>
      <c r="H254" s="1265"/>
      <c r="I254" s="1265"/>
      <c r="J254" s="1265"/>
      <c r="K254" s="740"/>
      <c r="L254" s="740"/>
      <c r="M254" s="740"/>
      <c r="N254" s="740"/>
      <c r="O254" s="740"/>
    </row>
    <row r="255" spans="1:15" s="778" customFormat="1">
      <c r="A255" s="777"/>
      <c r="B255" s="740"/>
      <c r="C255" s="740"/>
      <c r="D255" s="1265"/>
      <c r="E255" s="1265"/>
      <c r="F255" s="1265"/>
      <c r="G255" s="1265"/>
      <c r="H255" s="1265"/>
      <c r="I255" s="1265"/>
      <c r="J255" s="1265"/>
      <c r="K255" s="740"/>
      <c r="L255" s="740"/>
      <c r="M255" s="740"/>
      <c r="N255" s="740"/>
      <c r="O255" s="740"/>
    </row>
    <row r="256" spans="1:15" s="778" customFormat="1">
      <c r="A256" s="777"/>
      <c r="B256" s="740"/>
      <c r="C256" s="740"/>
      <c r="D256" s="1265"/>
      <c r="E256" s="1265"/>
      <c r="F256" s="1265"/>
      <c r="G256" s="1265"/>
      <c r="H256" s="1265"/>
      <c r="I256" s="1265"/>
      <c r="J256" s="1265"/>
      <c r="K256" s="740"/>
      <c r="L256" s="740"/>
      <c r="M256" s="740"/>
      <c r="N256" s="740"/>
      <c r="O256" s="740"/>
    </row>
    <row r="257" spans="1:15" s="778" customFormat="1">
      <c r="A257" s="777"/>
      <c r="B257" s="740"/>
      <c r="C257" s="740"/>
      <c r="D257" s="1265"/>
      <c r="E257" s="1265"/>
      <c r="F257" s="1265"/>
      <c r="G257" s="1265"/>
      <c r="H257" s="1265"/>
      <c r="I257" s="1265"/>
      <c r="J257" s="1265"/>
      <c r="K257" s="740"/>
      <c r="L257" s="740"/>
      <c r="M257" s="740"/>
      <c r="N257" s="740"/>
      <c r="O257" s="740"/>
    </row>
    <row r="258" spans="1:15" s="778" customFormat="1">
      <c r="A258" s="777"/>
      <c r="B258" s="740"/>
      <c r="C258" s="740"/>
      <c r="D258" s="1265"/>
      <c r="E258" s="1265"/>
      <c r="F258" s="1265"/>
      <c r="G258" s="1265"/>
      <c r="H258" s="1265"/>
      <c r="I258" s="1265"/>
      <c r="J258" s="1265"/>
      <c r="K258" s="740"/>
      <c r="L258" s="740"/>
      <c r="M258" s="740"/>
      <c r="N258" s="740"/>
      <c r="O258" s="740"/>
    </row>
    <row r="259" spans="1:15" s="778" customFormat="1">
      <c r="A259" s="777"/>
      <c r="B259" s="740"/>
      <c r="C259" s="740"/>
      <c r="D259" s="1265"/>
      <c r="E259" s="1265"/>
      <c r="F259" s="1265"/>
      <c r="G259" s="1265"/>
      <c r="H259" s="1265"/>
      <c r="I259" s="1265"/>
      <c r="J259" s="1265"/>
      <c r="K259" s="740"/>
      <c r="L259" s="740"/>
      <c r="M259" s="740"/>
      <c r="N259" s="740"/>
      <c r="O259" s="740"/>
    </row>
    <row r="260" spans="1:15" s="778" customFormat="1">
      <c r="A260" s="777"/>
      <c r="B260" s="740"/>
      <c r="C260" s="740"/>
      <c r="D260" s="1265"/>
      <c r="E260" s="1265"/>
      <c r="F260" s="1265"/>
      <c r="G260" s="1265"/>
      <c r="H260" s="1265"/>
      <c r="I260" s="1265"/>
      <c r="J260" s="1265"/>
      <c r="K260" s="740"/>
      <c r="L260" s="740"/>
      <c r="M260" s="740"/>
      <c r="N260" s="740"/>
      <c r="O260" s="740"/>
    </row>
    <row r="261" spans="1:15" s="778" customFormat="1">
      <c r="A261" s="777"/>
      <c r="B261" s="740"/>
      <c r="C261" s="740"/>
      <c r="D261" s="1265"/>
      <c r="E261" s="1265"/>
      <c r="F261" s="1265"/>
      <c r="G261" s="1265"/>
      <c r="H261" s="1265"/>
      <c r="I261" s="1265"/>
      <c r="J261" s="1265"/>
      <c r="K261" s="740"/>
      <c r="L261" s="740"/>
      <c r="M261" s="740"/>
      <c r="N261" s="740"/>
      <c r="O261" s="740"/>
    </row>
    <row r="262" spans="1:15" s="778" customFormat="1">
      <c r="A262" s="777"/>
      <c r="B262" s="740"/>
      <c r="C262" s="740"/>
      <c r="D262" s="1265"/>
      <c r="E262" s="1265"/>
      <c r="F262" s="1265"/>
      <c r="G262" s="1265"/>
      <c r="H262" s="1265"/>
      <c r="I262" s="1265"/>
      <c r="J262" s="1265"/>
      <c r="K262" s="740"/>
      <c r="L262" s="740"/>
      <c r="M262" s="740"/>
      <c r="N262" s="740"/>
      <c r="O262" s="740"/>
    </row>
    <row r="263" spans="1:15" s="778" customFormat="1">
      <c r="A263" s="777"/>
      <c r="B263" s="740"/>
      <c r="C263" s="740"/>
      <c r="D263" s="1265"/>
      <c r="E263" s="1265"/>
      <c r="F263" s="1265"/>
      <c r="G263" s="1265"/>
      <c r="H263" s="1265"/>
      <c r="I263" s="1265"/>
      <c r="J263" s="1265"/>
      <c r="K263" s="740"/>
      <c r="L263" s="740"/>
      <c r="M263" s="740"/>
      <c r="N263" s="740"/>
      <c r="O263" s="740"/>
    </row>
    <row r="264" spans="1:15" s="778" customFormat="1">
      <c r="A264" s="777"/>
      <c r="B264" s="740"/>
      <c r="C264" s="740"/>
      <c r="D264" s="1265"/>
      <c r="E264" s="1265"/>
      <c r="F264" s="1265"/>
      <c r="G264" s="1265"/>
      <c r="H264" s="1265"/>
      <c r="I264" s="1265"/>
      <c r="J264" s="1265"/>
      <c r="K264" s="740"/>
      <c r="L264" s="740"/>
      <c r="M264" s="740"/>
      <c r="N264" s="740"/>
      <c r="O264" s="740"/>
    </row>
    <row r="265" spans="1:15" s="778" customFormat="1">
      <c r="A265" s="777"/>
      <c r="B265" s="740"/>
      <c r="C265" s="740"/>
      <c r="D265" s="1265"/>
      <c r="E265" s="1265"/>
      <c r="F265" s="1265"/>
      <c r="G265" s="1265"/>
      <c r="H265" s="1265"/>
      <c r="I265" s="1265"/>
      <c r="J265" s="1265"/>
      <c r="K265" s="740"/>
      <c r="L265" s="740"/>
      <c r="M265" s="740"/>
      <c r="N265" s="740"/>
      <c r="O265" s="740"/>
    </row>
    <row r="266" spans="1:15" s="778" customFormat="1">
      <c r="A266" s="777"/>
      <c r="B266" s="740"/>
      <c r="C266" s="740"/>
      <c r="D266" s="1265"/>
      <c r="E266" s="1265"/>
      <c r="F266" s="1265"/>
      <c r="G266" s="1265"/>
      <c r="H266" s="1265"/>
      <c r="I266" s="1265"/>
      <c r="J266" s="1265"/>
      <c r="K266" s="740"/>
      <c r="L266" s="740"/>
      <c r="M266" s="740"/>
      <c r="N266" s="740"/>
      <c r="O266" s="740"/>
    </row>
    <row r="267" spans="1:15" s="778" customFormat="1">
      <c r="A267" s="777"/>
      <c r="B267" s="740"/>
      <c r="C267" s="740"/>
      <c r="D267" s="1265"/>
      <c r="E267" s="1265"/>
      <c r="F267" s="1265"/>
      <c r="G267" s="1265"/>
      <c r="H267" s="1265"/>
      <c r="I267" s="1265"/>
      <c r="J267" s="1265"/>
      <c r="K267" s="740"/>
      <c r="L267" s="740"/>
      <c r="M267" s="740"/>
      <c r="N267" s="740"/>
      <c r="O267" s="740"/>
    </row>
    <row r="268" spans="1:15" s="778" customFormat="1">
      <c r="A268" s="777"/>
      <c r="B268" s="740"/>
      <c r="C268" s="740"/>
      <c r="D268" s="1265"/>
      <c r="E268" s="1265"/>
      <c r="F268" s="1265"/>
      <c r="G268" s="1265"/>
      <c r="H268" s="1265"/>
      <c r="I268" s="1265"/>
      <c r="J268" s="1265"/>
      <c r="K268" s="740"/>
      <c r="L268" s="740"/>
      <c r="M268" s="740"/>
      <c r="N268" s="740"/>
      <c r="O268" s="740"/>
    </row>
    <row r="269" spans="1:15" s="778" customFormat="1">
      <c r="A269" s="777"/>
      <c r="B269" s="740"/>
      <c r="C269" s="740"/>
      <c r="D269" s="1265"/>
      <c r="E269" s="1265"/>
      <c r="F269" s="1265"/>
      <c r="G269" s="1265"/>
      <c r="H269" s="1265"/>
      <c r="I269" s="1265"/>
      <c r="J269" s="1265"/>
      <c r="K269" s="740"/>
      <c r="L269" s="740"/>
      <c r="M269" s="740"/>
      <c r="N269" s="740"/>
      <c r="O269" s="740"/>
    </row>
    <row r="270" spans="1:15" s="778" customFormat="1">
      <c r="A270" s="777"/>
      <c r="B270" s="740"/>
      <c r="C270" s="740"/>
      <c r="D270" s="1265"/>
      <c r="E270" s="1265"/>
      <c r="F270" s="1265"/>
      <c r="G270" s="1265"/>
      <c r="H270" s="1265"/>
      <c r="I270" s="1265"/>
      <c r="J270" s="1265"/>
      <c r="K270" s="740"/>
      <c r="L270" s="740"/>
      <c r="M270" s="740"/>
      <c r="N270" s="740"/>
      <c r="O270" s="740"/>
    </row>
    <row r="271" spans="1:15" s="778" customFormat="1">
      <c r="A271" s="777"/>
      <c r="B271" s="740"/>
      <c r="C271" s="740"/>
      <c r="D271" s="1265"/>
      <c r="E271" s="1265"/>
      <c r="F271" s="1265"/>
      <c r="G271" s="1265"/>
      <c r="H271" s="1265"/>
      <c r="I271" s="1265"/>
      <c r="J271" s="1265"/>
      <c r="K271" s="740"/>
      <c r="L271" s="740"/>
      <c r="M271" s="740"/>
      <c r="N271" s="740"/>
      <c r="O271" s="740"/>
    </row>
    <row r="272" spans="1:15" s="778" customFormat="1">
      <c r="A272" s="777"/>
      <c r="B272" s="740"/>
      <c r="C272" s="740"/>
      <c r="D272" s="1265"/>
      <c r="E272" s="1265"/>
      <c r="F272" s="1265"/>
      <c r="G272" s="1265"/>
      <c r="H272" s="1265"/>
      <c r="I272" s="1265"/>
      <c r="J272" s="1265"/>
      <c r="K272" s="740"/>
      <c r="L272" s="740"/>
      <c r="M272" s="740"/>
      <c r="N272" s="740"/>
      <c r="O272" s="740"/>
    </row>
    <row r="273" spans="1:15" s="778" customFormat="1">
      <c r="A273" s="777"/>
      <c r="B273" s="740"/>
      <c r="C273" s="740"/>
      <c r="D273" s="1265"/>
      <c r="E273" s="1265"/>
      <c r="F273" s="1265"/>
      <c r="G273" s="1265"/>
      <c r="H273" s="1265"/>
      <c r="I273" s="1265"/>
      <c r="J273" s="1265"/>
      <c r="K273" s="740"/>
      <c r="L273" s="740"/>
      <c r="M273" s="740"/>
      <c r="N273" s="740"/>
      <c r="O273" s="740"/>
    </row>
    <row r="274" spans="1:15" s="778" customFormat="1">
      <c r="A274" s="777"/>
      <c r="B274" s="740"/>
      <c r="C274" s="740"/>
      <c r="D274" s="1265"/>
      <c r="E274" s="1265"/>
      <c r="F274" s="1265"/>
      <c r="G274" s="1265"/>
      <c r="H274" s="1265"/>
      <c r="I274" s="1265"/>
      <c r="J274" s="1265"/>
      <c r="K274" s="740"/>
      <c r="L274" s="740"/>
      <c r="M274" s="740"/>
      <c r="N274" s="740"/>
      <c r="O274" s="740"/>
    </row>
    <row r="275" spans="1:15" s="778" customFormat="1">
      <c r="A275" s="777"/>
      <c r="B275" s="740"/>
      <c r="C275" s="740"/>
      <c r="D275" s="1265"/>
      <c r="E275" s="1265"/>
      <c r="F275" s="1265"/>
      <c r="G275" s="1265"/>
      <c r="H275" s="1265"/>
      <c r="I275" s="1265"/>
      <c r="J275" s="1265"/>
      <c r="K275" s="740"/>
      <c r="L275" s="740"/>
      <c r="M275" s="740"/>
      <c r="N275" s="740"/>
      <c r="O275" s="740"/>
    </row>
    <row r="276" spans="1:15" s="778" customFormat="1">
      <c r="A276" s="777"/>
      <c r="B276" s="740"/>
      <c r="C276" s="740"/>
      <c r="D276" s="1265"/>
      <c r="E276" s="1265"/>
      <c r="F276" s="1265"/>
      <c r="G276" s="1265"/>
      <c r="H276" s="1265"/>
      <c r="I276" s="1265"/>
      <c r="J276" s="1265"/>
      <c r="K276" s="740"/>
      <c r="L276" s="740"/>
      <c r="M276" s="740"/>
      <c r="N276" s="740"/>
      <c r="O276" s="740"/>
    </row>
    <row r="277" spans="1:15" s="778" customFormat="1">
      <c r="A277" s="777"/>
      <c r="B277" s="740"/>
      <c r="C277" s="740"/>
      <c r="D277" s="1265"/>
      <c r="E277" s="1265"/>
      <c r="F277" s="1265"/>
      <c r="G277" s="1265"/>
      <c r="H277" s="1265"/>
      <c r="I277" s="1265"/>
      <c r="J277" s="1265"/>
      <c r="K277" s="740"/>
      <c r="L277" s="740"/>
      <c r="M277" s="740"/>
      <c r="N277" s="740"/>
      <c r="O277" s="740"/>
    </row>
    <row r="278" spans="1:15" s="778" customFormat="1">
      <c r="A278" s="777"/>
      <c r="B278" s="740"/>
      <c r="C278" s="740"/>
      <c r="D278" s="1265"/>
      <c r="E278" s="1265"/>
      <c r="F278" s="1265"/>
      <c r="G278" s="1265"/>
      <c r="H278" s="1265"/>
      <c r="I278" s="1265"/>
      <c r="J278" s="1265"/>
      <c r="K278" s="740"/>
      <c r="L278" s="740"/>
      <c r="M278" s="740"/>
      <c r="N278" s="740"/>
      <c r="O278" s="740"/>
    </row>
    <row r="279" spans="1:15" s="778" customFormat="1">
      <c r="A279" s="777"/>
      <c r="B279" s="740"/>
      <c r="C279" s="740"/>
      <c r="D279" s="1265"/>
      <c r="E279" s="1265"/>
      <c r="F279" s="1265"/>
      <c r="G279" s="1265"/>
      <c r="H279" s="1265"/>
      <c r="I279" s="1265"/>
      <c r="J279" s="1265"/>
      <c r="K279" s="740"/>
      <c r="L279" s="740"/>
      <c r="M279" s="740"/>
      <c r="N279" s="740"/>
      <c r="O279" s="740"/>
    </row>
    <row r="280" spans="1:15" s="778" customFormat="1">
      <c r="A280" s="777"/>
      <c r="B280" s="740"/>
      <c r="C280" s="740"/>
      <c r="D280" s="1265"/>
      <c r="E280" s="1265"/>
      <c r="F280" s="1265"/>
      <c r="G280" s="1265"/>
      <c r="H280" s="1265"/>
      <c r="I280" s="1265"/>
      <c r="J280" s="1265"/>
      <c r="K280" s="740"/>
      <c r="L280" s="740"/>
      <c r="M280" s="740"/>
      <c r="N280" s="740"/>
      <c r="O280" s="740"/>
    </row>
    <row r="281" spans="1:15" s="778" customFormat="1">
      <c r="A281" s="777"/>
      <c r="B281" s="740"/>
      <c r="C281" s="740"/>
      <c r="D281" s="1265"/>
      <c r="E281" s="1265"/>
      <c r="F281" s="1265"/>
      <c r="G281" s="1265"/>
      <c r="H281" s="1265"/>
      <c r="I281" s="1265"/>
      <c r="J281" s="1265"/>
      <c r="K281" s="740"/>
      <c r="L281" s="740"/>
      <c r="M281" s="740"/>
      <c r="N281" s="740"/>
      <c r="O281" s="740"/>
    </row>
    <row r="282" spans="1:15" s="778" customFormat="1">
      <c r="A282" s="777"/>
      <c r="B282" s="740"/>
      <c r="C282" s="740"/>
      <c r="D282" s="1265"/>
      <c r="E282" s="1265"/>
      <c r="F282" s="1265"/>
      <c r="G282" s="1265"/>
      <c r="H282" s="1265"/>
      <c r="I282" s="1265"/>
      <c r="J282" s="1265"/>
      <c r="K282" s="740"/>
      <c r="L282" s="740"/>
      <c r="M282" s="740"/>
      <c r="N282" s="740"/>
      <c r="O282" s="740"/>
    </row>
    <row r="283" spans="1:15" s="778" customFormat="1">
      <c r="A283" s="777"/>
      <c r="B283" s="740"/>
      <c r="C283" s="740"/>
      <c r="D283" s="1265"/>
      <c r="E283" s="1265"/>
      <c r="F283" s="1265"/>
      <c r="G283" s="1265"/>
      <c r="H283" s="1265"/>
      <c r="I283" s="1265"/>
      <c r="J283" s="1265"/>
      <c r="K283" s="740"/>
      <c r="L283" s="740"/>
      <c r="M283" s="740"/>
      <c r="N283" s="740"/>
      <c r="O283" s="740"/>
    </row>
    <row r="284" spans="1:15" s="778" customFormat="1">
      <c r="A284" s="777"/>
      <c r="B284" s="740"/>
      <c r="C284" s="740"/>
      <c r="D284" s="1265"/>
      <c r="E284" s="1265"/>
      <c r="F284" s="1265"/>
      <c r="G284" s="1265"/>
      <c r="H284" s="1265"/>
      <c r="I284" s="1265"/>
      <c r="J284" s="1265"/>
      <c r="K284" s="740"/>
      <c r="L284" s="740"/>
      <c r="M284" s="740"/>
      <c r="N284" s="740"/>
      <c r="O284" s="740"/>
    </row>
    <row r="285" spans="1:15" s="778" customFormat="1">
      <c r="A285" s="777"/>
      <c r="B285" s="740"/>
      <c r="C285" s="740"/>
      <c r="D285" s="1265"/>
      <c r="E285" s="1265"/>
      <c r="F285" s="1265"/>
      <c r="G285" s="1265"/>
      <c r="H285" s="1265"/>
      <c r="I285" s="1265"/>
      <c r="J285" s="1265"/>
      <c r="K285" s="740"/>
      <c r="L285" s="740"/>
      <c r="M285" s="740"/>
      <c r="N285" s="740"/>
      <c r="O285" s="740"/>
    </row>
    <row r="286" spans="1:15" s="778" customFormat="1">
      <c r="A286" s="777"/>
      <c r="B286" s="740"/>
      <c r="C286" s="740"/>
      <c r="D286" s="1265"/>
      <c r="E286" s="1265"/>
      <c r="F286" s="1265"/>
      <c r="G286" s="1265"/>
      <c r="H286" s="1265"/>
      <c r="I286" s="1265"/>
      <c r="J286" s="1265"/>
      <c r="K286" s="740"/>
      <c r="L286" s="740"/>
      <c r="M286" s="740"/>
      <c r="N286" s="740"/>
      <c r="O286" s="740"/>
    </row>
    <row r="287" spans="1:15" s="778" customFormat="1">
      <c r="A287" s="777"/>
      <c r="B287" s="740"/>
      <c r="C287" s="740"/>
      <c r="D287" s="1265"/>
      <c r="E287" s="1265"/>
      <c r="F287" s="1265"/>
      <c r="G287" s="1265"/>
      <c r="H287" s="1265"/>
      <c r="I287" s="1265"/>
      <c r="J287" s="1265"/>
      <c r="K287" s="740"/>
      <c r="L287" s="740"/>
      <c r="M287" s="740"/>
      <c r="N287" s="740"/>
      <c r="O287" s="740"/>
    </row>
    <row r="288" spans="1:15" s="778" customFormat="1">
      <c r="A288" s="777"/>
      <c r="B288" s="740"/>
      <c r="C288" s="740"/>
      <c r="D288" s="1265"/>
      <c r="E288" s="1265"/>
      <c r="F288" s="1265"/>
      <c r="G288" s="1265"/>
      <c r="H288" s="1265"/>
      <c r="I288" s="1265"/>
      <c r="J288" s="1265"/>
      <c r="K288" s="740"/>
      <c r="L288" s="740"/>
      <c r="M288" s="740"/>
      <c r="N288" s="740"/>
      <c r="O288" s="740"/>
    </row>
    <row r="289" spans="1:15" s="778" customFormat="1">
      <c r="A289" s="777"/>
      <c r="B289" s="740"/>
      <c r="C289" s="740"/>
      <c r="D289" s="1265"/>
      <c r="E289" s="1265"/>
      <c r="F289" s="1265"/>
      <c r="G289" s="1265"/>
      <c r="H289" s="1265"/>
      <c r="I289" s="1265"/>
      <c r="J289" s="1265"/>
      <c r="K289" s="740"/>
      <c r="L289" s="740"/>
      <c r="M289" s="740"/>
      <c r="N289" s="740"/>
      <c r="O289" s="740"/>
    </row>
    <row r="290" spans="1:15" s="778" customFormat="1">
      <c r="A290" s="777"/>
      <c r="B290" s="740"/>
      <c r="C290" s="740"/>
      <c r="D290" s="1265"/>
      <c r="E290" s="1265"/>
      <c r="F290" s="1265"/>
      <c r="G290" s="1265"/>
      <c r="H290" s="1265"/>
      <c r="I290" s="1265"/>
      <c r="J290" s="1265"/>
      <c r="K290" s="740"/>
      <c r="L290" s="740"/>
      <c r="M290" s="740"/>
      <c r="N290" s="740"/>
      <c r="O290" s="740"/>
    </row>
    <row r="291" spans="1:15" s="778" customFormat="1">
      <c r="A291" s="777"/>
      <c r="B291" s="740"/>
      <c r="C291" s="740"/>
      <c r="D291" s="1265"/>
      <c r="E291" s="1265"/>
      <c r="F291" s="1265"/>
      <c r="G291" s="1265"/>
      <c r="H291" s="1265"/>
      <c r="I291" s="1265"/>
      <c r="J291" s="1265"/>
      <c r="K291" s="740"/>
      <c r="L291" s="740"/>
      <c r="M291" s="740"/>
      <c r="N291" s="740"/>
      <c r="O291" s="740"/>
    </row>
    <row r="292" spans="1:15" s="778" customFormat="1">
      <c r="A292" s="777"/>
      <c r="B292" s="740"/>
      <c r="C292" s="740"/>
      <c r="D292" s="1265"/>
      <c r="E292" s="1265"/>
      <c r="F292" s="1265"/>
      <c r="G292" s="1265"/>
      <c r="H292" s="1265"/>
      <c r="I292" s="1265"/>
      <c r="J292" s="1265"/>
      <c r="K292" s="740"/>
      <c r="L292" s="740"/>
      <c r="M292" s="740"/>
      <c r="N292" s="740"/>
      <c r="O292" s="740"/>
    </row>
    <row r="293" spans="1:15" s="778" customFormat="1">
      <c r="A293" s="777"/>
      <c r="B293" s="740"/>
      <c r="C293" s="740"/>
      <c r="D293" s="1265"/>
      <c r="E293" s="1265"/>
      <c r="F293" s="1265"/>
      <c r="G293" s="1265"/>
      <c r="H293" s="1265"/>
      <c r="I293" s="1265"/>
      <c r="J293" s="1265"/>
      <c r="K293" s="740"/>
      <c r="L293" s="740"/>
      <c r="M293" s="740"/>
      <c r="N293" s="740"/>
      <c r="O293" s="740"/>
    </row>
    <row r="294" spans="1:15" s="778" customFormat="1">
      <c r="A294" s="777"/>
      <c r="B294" s="740"/>
      <c r="C294" s="740"/>
      <c r="D294" s="1265"/>
      <c r="E294" s="1265"/>
      <c r="F294" s="1265"/>
      <c r="G294" s="1265"/>
      <c r="H294" s="1265"/>
      <c r="I294" s="1265"/>
      <c r="J294" s="1265"/>
      <c r="K294" s="740"/>
      <c r="L294" s="740"/>
      <c r="M294" s="740"/>
      <c r="N294" s="740"/>
      <c r="O294" s="740"/>
    </row>
    <row r="295" spans="1:15" s="778" customFormat="1">
      <c r="A295" s="777"/>
      <c r="B295" s="740"/>
      <c r="C295" s="740"/>
      <c r="D295" s="1265"/>
      <c r="E295" s="1265"/>
      <c r="F295" s="1265"/>
      <c r="G295" s="1265"/>
      <c r="H295" s="1265"/>
      <c r="I295" s="1265"/>
      <c r="J295" s="1265"/>
      <c r="K295" s="740"/>
      <c r="L295" s="740"/>
      <c r="M295" s="740"/>
      <c r="N295" s="740"/>
      <c r="O295" s="740"/>
    </row>
    <row r="296" spans="1:15" s="778" customFormat="1">
      <c r="A296" s="777"/>
      <c r="B296" s="740"/>
      <c r="C296" s="740"/>
      <c r="D296" s="1265"/>
      <c r="E296" s="1265"/>
      <c r="F296" s="1265"/>
      <c r="G296" s="1265"/>
      <c r="H296" s="1265"/>
      <c r="I296" s="1265"/>
      <c r="J296" s="1265"/>
      <c r="K296" s="740"/>
      <c r="L296" s="740"/>
      <c r="M296" s="740"/>
      <c r="N296" s="740"/>
      <c r="O296" s="740"/>
    </row>
    <row r="297" spans="1:15" s="778" customFormat="1">
      <c r="A297" s="777"/>
      <c r="B297" s="740"/>
      <c r="C297" s="740"/>
      <c r="D297" s="1265"/>
      <c r="E297" s="1265"/>
      <c r="F297" s="1265"/>
      <c r="G297" s="1265"/>
      <c r="H297" s="1265"/>
      <c r="I297" s="1265"/>
      <c r="J297" s="1265"/>
      <c r="K297" s="740"/>
      <c r="L297" s="740"/>
      <c r="M297" s="740"/>
      <c r="N297" s="740"/>
      <c r="O297" s="740"/>
    </row>
    <row r="298" spans="1:15" s="778" customFormat="1">
      <c r="A298" s="777"/>
      <c r="B298" s="740"/>
      <c r="C298" s="740"/>
      <c r="D298" s="1265"/>
      <c r="E298" s="1265"/>
      <c r="F298" s="1265"/>
      <c r="G298" s="1265"/>
      <c r="H298" s="1265"/>
      <c r="I298" s="1265"/>
      <c r="J298" s="1265"/>
      <c r="K298" s="740"/>
      <c r="L298" s="740"/>
      <c r="M298" s="740"/>
      <c r="N298" s="740"/>
      <c r="O298" s="740"/>
    </row>
    <row r="299" spans="1:15" s="778" customFormat="1">
      <c r="A299" s="777"/>
      <c r="B299" s="740"/>
      <c r="C299" s="740"/>
      <c r="D299" s="1265"/>
      <c r="E299" s="1265"/>
      <c r="F299" s="1265"/>
      <c r="G299" s="1265"/>
      <c r="H299" s="1265"/>
      <c r="I299" s="1265"/>
      <c r="J299" s="1265"/>
      <c r="K299" s="740"/>
      <c r="L299" s="740"/>
      <c r="M299" s="740"/>
      <c r="N299" s="740"/>
      <c r="O299" s="740"/>
    </row>
    <row r="300" spans="1:15" s="778" customFormat="1">
      <c r="A300" s="777"/>
      <c r="B300" s="740"/>
      <c r="C300" s="740"/>
      <c r="D300" s="1265"/>
      <c r="E300" s="1265"/>
      <c r="F300" s="1265"/>
      <c r="G300" s="1265"/>
      <c r="H300" s="1265"/>
      <c r="I300" s="1265"/>
      <c r="J300" s="1265"/>
      <c r="K300" s="740"/>
      <c r="L300" s="740"/>
      <c r="M300" s="740"/>
      <c r="N300" s="740"/>
      <c r="O300" s="740"/>
    </row>
    <row r="301" spans="1:15" s="778" customFormat="1">
      <c r="A301" s="777"/>
      <c r="B301" s="740"/>
      <c r="C301" s="740"/>
      <c r="D301" s="1265"/>
      <c r="E301" s="1265"/>
      <c r="F301" s="1265"/>
      <c r="G301" s="1265"/>
      <c r="H301" s="1265"/>
      <c r="I301" s="1265"/>
      <c r="J301" s="1265"/>
      <c r="K301" s="740"/>
      <c r="L301" s="740"/>
      <c r="M301" s="740"/>
      <c r="N301" s="740"/>
      <c r="O301" s="740"/>
    </row>
    <row r="302" spans="1:15" s="778" customFormat="1">
      <c r="A302" s="777"/>
      <c r="B302" s="740"/>
      <c r="C302" s="740"/>
      <c r="D302" s="1265"/>
      <c r="E302" s="1265"/>
      <c r="F302" s="1265"/>
      <c r="G302" s="1265"/>
      <c r="H302" s="1265"/>
      <c r="I302" s="1265"/>
      <c r="J302" s="1265"/>
      <c r="K302" s="740"/>
      <c r="L302" s="740"/>
      <c r="M302" s="740"/>
      <c r="N302" s="740"/>
      <c r="O302" s="740"/>
    </row>
    <row r="303" spans="1:15" s="778" customFormat="1">
      <c r="A303" s="777"/>
      <c r="B303" s="740"/>
      <c r="C303" s="740"/>
      <c r="D303" s="1265"/>
      <c r="E303" s="1265"/>
      <c r="F303" s="1265"/>
      <c r="G303" s="1265"/>
      <c r="H303" s="1265"/>
      <c r="I303" s="1265"/>
      <c r="J303" s="1265"/>
      <c r="K303" s="740"/>
      <c r="L303" s="740"/>
      <c r="M303" s="740"/>
      <c r="N303" s="740"/>
      <c r="O303" s="740"/>
    </row>
    <row r="304" spans="1:15" s="778" customFormat="1">
      <c r="A304" s="777"/>
      <c r="B304" s="740"/>
      <c r="C304" s="740"/>
      <c r="D304" s="1265"/>
      <c r="E304" s="1265"/>
      <c r="F304" s="1265"/>
      <c r="G304" s="1265"/>
      <c r="H304" s="1265"/>
      <c r="I304" s="1265"/>
      <c r="J304" s="1265"/>
      <c r="K304" s="740"/>
      <c r="L304" s="740"/>
      <c r="M304" s="740"/>
      <c r="N304" s="740"/>
      <c r="O304" s="740"/>
    </row>
    <row r="305" spans="1:15" s="778" customFormat="1">
      <c r="A305" s="777"/>
      <c r="B305" s="740"/>
      <c r="C305" s="740"/>
      <c r="D305" s="1265"/>
      <c r="E305" s="1265"/>
      <c r="F305" s="1265"/>
      <c r="G305" s="1265"/>
      <c r="H305" s="1265"/>
      <c r="I305" s="1265"/>
      <c r="J305" s="1265"/>
      <c r="K305" s="740"/>
      <c r="L305" s="740"/>
      <c r="M305" s="740"/>
      <c r="N305" s="740"/>
      <c r="O305" s="740"/>
    </row>
    <row r="306" spans="1:15" s="778" customFormat="1">
      <c r="A306" s="777"/>
      <c r="B306" s="740"/>
      <c r="C306" s="740"/>
      <c r="D306" s="1265"/>
      <c r="E306" s="1265"/>
      <c r="F306" s="1265"/>
      <c r="G306" s="1265"/>
      <c r="H306" s="1265"/>
      <c r="I306" s="1265"/>
      <c r="J306" s="1265"/>
      <c r="K306" s="740"/>
      <c r="L306" s="740"/>
      <c r="M306" s="740"/>
      <c r="N306" s="740"/>
      <c r="O306" s="740"/>
    </row>
    <row r="307" spans="1:15" s="778" customFormat="1">
      <c r="A307" s="777"/>
      <c r="B307" s="740"/>
      <c r="C307" s="740"/>
      <c r="D307" s="1265"/>
      <c r="E307" s="1265"/>
      <c r="F307" s="1265"/>
      <c r="G307" s="1265"/>
      <c r="H307" s="1265"/>
      <c r="I307" s="1265"/>
      <c r="J307" s="1265"/>
      <c r="K307" s="740"/>
      <c r="L307" s="740"/>
      <c r="M307" s="740"/>
      <c r="N307" s="740"/>
      <c r="O307" s="740"/>
    </row>
    <row r="308" spans="1:15" s="778" customFormat="1">
      <c r="A308" s="777"/>
      <c r="B308" s="740"/>
      <c r="C308" s="740"/>
      <c r="D308" s="1265"/>
      <c r="E308" s="1265"/>
      <c r="F308" s="1265"/>
      <c r="G308" s="1265"/>
      <c r="H308" s="1265"/>
      <c r="I308" s="1265"/>
      <c r="J308" s="1265"/>
      <c r="K308" s="740"/>
      <c r="L308" s="740"/>
      <c r="M308" s="740"/>
      <c r="N308" s="740"/>
      <c r="O308" s="740"/>
    </row>
    <row r="309" spans="1:15" s="778" customFormat="1">
      <c r="A309" s="777"/>
      <c r="B309" s="740"/>
      <c r="C309" s="740"/>
      <c r="D309" s="1265"/>
      <c r="E309" s="1265"/>
      <c r="F309" s="1265"/>
      <c r="G309" s="1265"/>
      <c r="H309" s="1265"/>
      <c r="I309" s="1265"/>
      <c r="J309" s="1265"/>
      <c r="K309" s="740"/>
      <c r="L309" s="740"/>
      <c r="M309" s="740"/>
      <c r="N309" s="740"/>
      <c r="O309" s="740"/>
    </row>
    <row r="310" spans="1:15" s="778" customFormat="1">
      <c r="A310" s="777"/>
      <c r="B310" s="740"/>
      <c r="C310" s="740"/>
      <c r="D310" s="1265"/>
      <c r="E310" s="1265"/>
      <c r="F310" s="1265"/>
      <c r="G310" s="1265"/>
      <c r="H310" s="1265"/>
      <c r="I310" s="1265"/>
      <c r="J310" s="1265"/>
      <c r="K310" s="740"/>
      <c r="L310" s="740"/>
      <c r="M310" s="740"/>
      <c r="N310" s="740"/>
      <c r="O310" s="740"/>
    </row>
    <row r="311" spans="1:15" s="778" customFormat="1">
      <c r="A311" s="777"/>
      <c r="B311" s="740"/>
      <c r="C311" s="740"/>
      <c r="D311" s="1265"/>
      <c r="E311" s="1265"/>
      <c r="F311" s="1265"/>
      <c r="G311" s="1265"/>
      <c r="H311" s="1265"/>
      <c r="I311" s="1265"/>
      <c r="J311" s="1265"/>
      <c r="K311" s="740"/>
      <c r="L311" s="740"/>
      <c r="M311" s="740"/>
      <c r="N311" s="740"/>
      <c r="O311" s="740"/>
    </row>
    <row r="312" spans="1:15" s="778" customFormat="1">
      <c r="A312" s="777"/>
      <c r="B312" s="740"/>
      <c r="C312" s="740"/>
      <c r="D312" s="1265"/>
      <c r="E312" s="1265"/>
      <c r="F312" s="1265"/>
      <c r="G312" s="1265"/>
      <c r="H312" s="1265"/>
      <c r="I312" s="1265"/>
      <c r="J312" s="1265"/>
      <c r="K312" s="740"/>
      <c r="L312" s="740"/>
      <c r="M312" s="740"/>
      <c r="N312" s="740"/>
      <c r="O312" s="740"/>
    </row>
    <row r="313" spans="1:15" s="778" customFormat="1">
      <c r="A313" s="777"/>
      <c r="B313" s="740"/>
      <c r="C313" s="740"/>
      <c r="D313" s="1265"/>
      <c r="E313" s="1265"/>
      <c r="F313" s="1265"/>
      <c r="G313" s="1265"/>
      <c r="H313" s="1265"/>
      <c r="I313" s="1265"/>
      <c r="J313" s="1265"/>
      <c r="K313" s="740"/>
      <c r="L313" s="740"/>
      <c r="M313" s="740"/>
      <c r="N313" s="740"/>
      <c r="O313" s="740"/>
    </row>
    <row r="314" spans="1:15" s="778" customFormat="1">
      <c r="A314" s="777"/>
      <c r="B314" s="740"/>
      <c r="C314" s="740"/>
      <c r="D314" s="1265"/>
      <c r="E314" s="1265"/>
      <c r="F314" s="1265"/>
      <c r="G314" s="1265"/>
      <c r="H314" s="1265"/>
      <c r="I314" s="1265"/>
      <c r="J314" s="1265"/>
      <c r="K314" s="740"/>
      <c r="L314" s="740"/>
      <c r="M314" s="740"/>
      <c r="N314" s="740"/>
      <c r="O314" s="740"/>
    </row>
    <row r="315" spans="1:15" s="778" customFormat="1">
      <c r="A315" s="777"/>
      <c r="B315" s="740"/>
      <c r="C315" s="740"/>
      <c r="D315" s="1265"/>
      <c r="E315" s="1265"/>
      <c r="F315" s="1265"/>
      <c r="G315" s="1265"/>
      <c r="H315" s="1265"/>
      <c r="I315" s="1265"/>
      <c r="J315" s="1265"/>
      <c r="K315" s="740"/>
      <c r="L315" s="740"/>
      <c r="M315" s="740"/>
      <c r="N315" s="740"/>
      <c r="O315" s="740"/>
    </row>
    <row r="316" spans="1:15" s="778" customFormat="1">
      <c r="A316" s="777"/>
      <c r="B316" s="740"/>
      <c r="C316" s="740"/>
      <c r="D316" s="1265"/>
      <c r="E316" s="1265"/>
      <c r="F316" s="1265"/>
      <c r="G316" s="1265"/>
      <c r="H316" s="1265"/>
      <c r="I316" s="1265"/>
      <c r="J316" s="1265"/>
      <c r="K316" s="740"/>
      <c r="L316" s="740"/>
      <c r="M316" s="740"/>
      <c r="N316" s="740"/>
      <c r="O316" s="740"/>
    </row>
    <row r="317" spans="1:15" s="778" customFormat="1">
      <c r="A317" s="777"/>
      <c r="B317" s="740"/>
      <c r="C317" s="740"/>
      <c r="D317" s="1265"/>
      <c r="E317" s="1265"/>
      <c r="F317" s="1265"/>
      <c r="G317" s="1265"/>
      <c r="H317" s="1265"/>
      <c r="I317" s="1265"/>
      <c r="J317" s="1265"/>
      <c r="K317" s="740"/>
      <c r="L317" s="740"/>
      <c r="M317" s="740"/>
      <c r="N317" s="740"/>
      <c r="O317" s="740"/>
    </row>
    <row r="318" spans="1:15" s="778" customFormat="1">
      <c r="A318" s="777"/>
      <c r="B318" s="740"/>
      <c r="C318" s="740"/>
      <c r="D318" s="1265"/>
      <c r="E318" s="1265"/>
      <c r="F318" s="1265"/>
      <c r="G318" s="1265"/>
      <c r="H318" s="1265"/>
      <c r="I318" s="1265"/>
      <c r="J318" s="1265"/>
      <c r="K318" s="740"/>
      <c r="L318" s="740"/>
      <c r="M318" s="740"/>
      <c r="N318" s="740"/>
      <c r="O318" s="740"/>
    </row>
    <row r="319" spans="1:15" s="778" customFormat="1">
      <c r="A319" s="777"/>
      <c r="B319" s="740"/>
      <c r="C319" s="740"/>
      <c r="D319" s="1265"/>
      <c r="E319" s="1265"/>
      <c r="F319" s="1265"/>
      <c r="G319" s="1265"/>
      <c r="H319" s="1265"/>
      <c r="I319" s="1265"/>
      <c r="J319" s="1265"/>
      <c r="K319" s="740"/>
      <c r="L319" s="740"/>
      <c r="M319" s="740"/>
      <c r="N319" s="740"/>
      <c r="O319" s="740"/>
    </row>
    <row r="320" spans="1:15" s="778" customFormat="1">
      <c r="A320" s="777"/>
      <c r="B320" s="740"/>
      <c r="C320" s="740"/>
      <c r="D320" s="1265"/>
      <c r="E320" s="1265"/>
      <c r="F320" s="1265"/>
      <c r="G320" s="1265"/>
      <c r="H320" s="1265"/>
      <c r="I320" s="1265"/>
      <c r="J320" s="1265"/>
      <c r="K320" s="740"/>
      <c r="L320" s="740"/>
      <c r="M320" s="740"/>
      <c r="N320" s="740"/>
      <c r="O320" s="740"/>
    </row>
    <row r="321" spans="1:15" s="778" customFormat="1">
      <c r="A321" s="777"/>
      <c r="B321" s="740"/>
      <c r="C321" s="740"/>
      <c r="D321" s="1265"/>
      <c r="E321" s="1265"/>
      <c r="F321" s="1265"/>
      <c r="G321" s="1265"/>
      <c r="H321" s="1265"/>
      <c r="I321" s="1265"/>
      <c r="J321" s="1265"/>
      <c r="K321" s="740"/>
      <c r="L321" s="740"/>
      <c r="M321" s="740"/>
      <c r="N321" s="740"/>
      <c r="O321" s="740"/>
    </row>
    <row r="322" spans="1:15" s="778" customFormat="1">
      <c r="A322" s="777"/>
      <c r="B322" s="740"/>
      <c r="C322" s="740"/>
      <c r="D322" s="1265"/>
      <c r="E322" s="1265"/>
      <c r="F322" s="1265"/>
      <c r="G322" s="1265"/>
      <c r="H322" s="1265"/>
      <c r="I322" s="1265"/>
      <c r="J322" s="1265"/>
      <c r="K322" s="740"/>
      <c r="L322" s="740"/>
      <c r="M322" s="740"/>
      <c r="N322" s="740"/>
      <c r="O322" s="740"/>
    </row>
    <row r="323" spans="1:15" s="778" customFormat="1">
      <c r="A323" s="777"/>
      <c r="B323" s="740"/>
      <c r="C323" s="740"/>
      <c r="D323" s="1265"/>
      <c r="E323" s="1265"/>
      <c r="F323" s="1265"/>
      <c r="G323" s="1265"/>
      <c r="H323" s="1265"/>
      <c r="I323" s="1265"/>
      <c r="J323" s="1265"/>
      <c r="K323" s="740"/>
      <c r="L323" s="740"/>
      <c r="M323" s="740"/>
      <c r="N323" s="740"/>
      <c r="O323" s="740"/>
    </row>
    <row r="324" spans="1:15" s="778" customFormat="1">
      <c r="A324" s="777"/>
      <c r="B324" s="740"/>
      <c r="C324" s="740"/>
      <c r="D324" s="1265"/>
      <c r="E324" s="1265"/>
      <c r="F324" s="1265"/>
      <c r="G324" s="1265"/>
      <c r="H324" s="1265"/>
      <c r="I324" s="1265"/>
      <c r="J324" s="1265"/>
      <c r="K324" s="740"/>
      <c r="L324" s="740"/>
      <c r="M324" s="740"/>
      <c r="N324" s="740"/>
      <c r="O324" s="740"/>
    </row>
    <row r="325" spans="1:15" s="778" customFormat="1">
      <c r="A325" s="777"/>
      <c r="B325" s="740"/>
      <c r="C325" s="740"/>
      <c r="D325" s="1265"/>
      <c r="E325" s="1265"/>
      <c r="F325" s="1265"/>
      <c r="G325" s="1265"/>
      <c r="H325" s="1265"/>
      <c r="I325" s="1265"/>
      <c r="J325" s="1265"/>
      <c r="K325" s="740"/>
      <c r="L325" s="740"/>
      <c r="M325" s="740"/>
      <c r="N325" s="740"/>
      <c r="O325" s="740"/>
    </row>
    <row r="326" spans="1:15" s="778" customFormat="1">
      <c r="A326" s="777"/>
      <c r="B326" s="740"/>
      <c r="C326" s="740"/>
      <c r="D326" s="1265"/>
      <c r="E326" s="1265"/>
      <c r="F326" s="1265"/>
      <c r="G326" s="1265"/>
      <c r="H326" s="1265"/>
      <c r="I326" s="1265"/>
      <c r="J326" s="1265"/>
      <c r="K326" s="740"/>
      <c r="L326" s="740"/>
      <c r="M326" s="740"/>
      <c r="N326" s="740"/>
      <c r="O326" s="740"/>
    </row>
    <row r="327" spans="1:15" s="778" customFormat="1">
      <c r="A327" s="777"/>
      <c r="B327" s="740"/>
      <c r="C327" s="740"/>
      <c r="D327" s="1265"/>
      <c r="E327" s="1265"/>
      <c r="F327" s="1265"/>
      <c r="G327" s="1265"/>
      <c r="H327" s="1265"/>
      <c r="I327" s="1265"/>
      <c r="J327" s="1265"/>
      <c r="K327" s="740"/>
      <c r="L327" s="740"/>
      <c r="M327" s="740"/>
      <c r="N327" s="740"/>
      <c r="O327" s="740"/>
    </row>
    <row r="328" spans="1:15" s="778" customFormat="1">
      <c r="A328" s="777"/>
      <c r="B328" s="740"/>
      <c r="C328" s="740"/>
      <c r="D328" s="1265"/>
      <c r="E328" s="1265"/>
      <c r="F328" s="1265"/>
      <c r="G328" s="1265"/>
      <c r="H328" s="1265"/>
      <c r="I328" s="1265"/>
      <c r="J328" s="1265"/>
      <c r="K328" s="740"/>
      <c r="L328" s="740"/>
      <c r="M328" s="740"/>
      <c r="N328" s="740"/>
      <c r="O328" s="740"/>
    </row>
    <row r="329" spans="1:15" s="778" customFormat="1">
      <c r="A329" s="777"/>
      <c r="B329" s="740"/>
      <c r="C329" s="740"/>
      <c r="D329" s="1265"/>
      <c r="E329" s="1265"/>
      <c r="F329" s="1265"/>
      <c r="G329" s="1265"/>
      <c r="H329" s="1265"/>
      <c r="I329" s="1265"/>
      <c r="J329" s="1265"/>
      <c r="K329" s="740"/>
      <c r="L329" s="740"/>
      <c r="M329" s="740"/>
      <c r="N329" s="740"/>
      <c r="O329" s="740"/>
    </row>
    <row r="330" spans="1:15" s="778" customFormat="1">
      <c r="A330" s="777"/>
      <c r="B330" s="740"/>
      <c r="C330" s="740"/>
      <c r="D330" s="1265"/>
      <c r="E330" s="1265"/>
      <c r="F330" s="1265"/>
      <c r="G330" s="1265"/>
      <c r="H330" s="1265"/>
      <c r="I330" s="1265"/>
      <c r="J330" s="1265"/>
      <c r="K330" s="740"/>
      <c r="L330" s="740"/>
      <c r="M330" s="740"/>
      <c r="N330" s="740"/>
      <c r="O330" s="740"/>
    </row>
    <row r="331" spans="1:15" s="778" customFormat="1">
      <c r="A331" s="777"/>
      <c r="B331" s="740"/>
      <c r="C331" s="740"/>
      <c r="D331" s="1265"/>
      <c r="E331" s="1265"/>
      <c r="F331" s="1265"/>
      <c r="G331" s="1265"/>
      <c r="H331" s="1265"/>
      <c r="I331" s="1265"/>
      <c r="J331" s="1265"/>
      <c r="K331" s="740"/>
      <c r="L331" s="740"/>
      <c r="M331" s="740"/>
      <c r="N331" s="740"/>
      <c r="O331" s="740"/>
    </row>
    <row r="332" spans="1:15" s="778" customFormat="1">
      <c r="A332" s="777"/>
      <c r="B332" s="740"/>
      <c r="C332" s="740"/>
      <c r="D332" s="1265"/>
      <c r="E332" s="1265"/>
      <c r="F332" s="1265"/>
      <c r="G332" s="1265"/>
      <c r="H332" s="1265"/>
      <c r="I332" s="1265"/>
      <c r="J332" s="1265"/>
      <c r="K332" s="740"/>
      <c r="L332" s="740"/>
      <c r="M332" s="740"/>
      <c r="N332" s="740"/>
      <c r="O332" s="740"/>
    </row>
    <row r="333" spans="1:15" s="778" customFormat="1">
      <c r="A333" s="777"/>
      <c r="B333" s="740"/>
      <c r="C333" s="740"/>
      <c r="D333" s="1265"/>
      <c r="E333" s="1265"/>
      <c r="F333" s="1265"/>
      <c r="G333" s="1265"/>
      <c r="H333" s="1265"/>
      <c r="I333" s="1265"/>
      <c r="J333" s="1265"/>
      <c r="K333" s="740"/>
      <c r="L333" s="740"/>
      <c r="M333" s="740"/>
      <c r="N333" s="740"/>
      <c r="O333" s="740"/>
    </row>
    <row r="334" spans="1:15" s="778" customFormat="1">
      <c r="A334" s="777"/>
      <c r="B334" s="740"/>
      <c r="C334" s="740"/>
      <c r="D334" s="1265"/>
      <c r="E334" s="1265"/>
      <c r="F334" s="1265"/>
      <c r="G334" s="1265"/>
      <c r="H334" s="1265"/>
      <c r="I334" s="1265"/>
      <c r="J334" s="1265"/>
      <c r="K334" s="740"/>
      <c r="L334" s="740"/>
      <c r="M334" s="740"/>
      <c r="N334" s="740"/>
      <c r="O334" s="740"/>
    </row>
    <row r="335" spans="1:15" s="778" customFormat="1">
      <c r="A335" s="777"/>
      <c r="B335" s="740"/>
      <c r="C335" s="740"/>
      <c r="D335" s="1265"/>
      <c r="E335" s="1265"/>
      <c r="F335" s="1265"/>
      <c r="G335" s="1265"/>
      <c r="H335" s="1265"/>
      <c r="I335" s="1265"/>
      <c r="J335" s="1265"/>
      <c r="K335" s="740"/>
      <c r="L335" s="740"/>
      <c r="M335" s="740"/>
      <c r="N335" s="740"/>
      <c r="O335" s="740"/>
    </row>
    <row r="336" spans="1:15" s="778" customFormat="1">
      <c r="A336" s="777"/>
      <c r="B336" s="740"/>
      <c r="C336" s="740"/>
      <c r="D336" s="1265"/>
      <c r="E336" s="1265"/>
      <c r="F336" s="1265"/>
      <c r="G336" s="1265"/>
      <c r="H336" s="1265"/>
      <c r="I336" s="1265"/>
      <c r="J336" s="1265"/>
      <c r="K336" s="740"/>
      <c r="L336" s="740"/>
      <c r="M336" s="740"/>
      <c r="N336" s="740"/>
      <c r="O336" s="740"/>
    </row>
    <row r="337" spans="1:15" s="778" customFormat="1">
      <c r="A337" s="777"/>
      <c r="B337" s="740"/>
      <c r="C337" s="740"/>
      <c r="D337" s="1265"/>
      <c r="E337" s="1265"/>
      <c r="F337" s="1265"/>
      <c r="G337" s="1265"/>
      <c r="H337" s="1265"/>
      <c r="I337" s="1265"/>
      <c r="J337" s="1265"/>
      <c r="K337" s="740"/>
      <c r="L337" s="740"/>
      <c r="M337" s="740"/>
      <c r="N337" s="740"/>
      <c r="O337" s="740"/>
    </row>
    <row r="338" spans="1:15" s="778" customFormat="1">
      <c r="A338" s="777"/>
      <c r="B338" s="740"/>
      <c r="C338" s="740"/>
      <c r="D338" s="1265"/>
      <c r="E338" s="1265"/>
      <c r="F338" s="1265"/>
      <c r="G338" s="1265"/>
      <c r="H338" s="1265"/>
      <c r="I338" s="1265"/>
      <c r="J338" s="1265"/>
      <c r="K338" s="740"/>
      <c r="L338" s="740"/>
      <c r="M338" s="740"/>
      <c r="N338" s="740"/>
      <c r="O338" s="740"/>
    </row>
    <row r="339" spans="1:15" s="778" customFormat="1">
      <c r="A339" s="777"/>
      <c r="B339" s="740"/>
      <c r="C339" s="740"/>
      <c r="D339" s="1265"/>
      <c r="E339" s="1265"/>
      <c r="F339" s="1265"/>
      <c r="G339" s="1265"/>
      <c r="H339" s="1265"/>
      <c r="I339" s="1265"/>
      <c r="J339" s="1265"/>
      <c r="K339" s="740"/>
      <c r="L339" s="740"/>
      <c r="M339" s="740"/>
      <c r="N339" s="740"/>
      <c r="O339" s="740"/>
    </row>
    <row r="340" spans="1:15" s="778" customFormat="1">
      <c r="A340" s="777"/>
      <c r="B340" s="740"/>
      <c r="C340" s="740"/>
      <c r="D340" s="1265"/>
      <c r="E340" s="1265"/>
      <c r="F340" s="1265"/>
      <c r="G340" s="1265"/>
      <c r="H340" s="1265"/>
      <c r="I340" s="1265"/>
      <c r="J340" s="1265"/>
      <c r="K340" s="740"/>
      <c r="L340" s="740"/>
      <c r="M340" s="740"/>
      <c r="N340" s="740"/>
      <c r="O340" s="740"/>
    </row>
    <row r="341" spans="1:15" s="778" customFormat="1">
      <c r="A341" s="777"/>
      <c r="B341" s="740"/>
      <c r="C341" s="740"/>
      <c r="D341" s="1265"/>
      <c r="E341" s="1265"/>
      <c r="F341" s="1265"/>
      <c r="G341" s="1265"/>
      <c r="H341" s="1265"/>
      <c r="I341" s="1265"/>
      <c r="J341" s="1265"/>
      <c r="K341" s="740"/>
      <c r="L341" s="740"/>
      <c r="M341" s="740"/>
      <c r="N341" s="740"/>
      <c r="O341" s="740"/>
    </row>
    <row r="342" spans="1:15" s="778" customFormat="1">
      <c r="A342" s="777"/>
      <c r="B342" s="740"/>
      <c r="C342" s="740"/>
      <c r="D342" s="1265"/>
      <c r="E342" s="1265"/>
      <c r="F342" s="1265"/>
      <c r="G342" s="1265"/>
      <c r="H342" s="1265"/>
      <c r="I342" s="1265"/>
      <c r="J342" s="1265"/>
      <c r="K342" s="740"/>
      <c r="L342" s="740"/>
      <c r="M342" s="740"/>
      <c r="N342" s="740"/>
      <c r="O342" s="740"/>
    </row>
    <row r="343" spans="1:15" s="778" customFormat="1">
      <c r="A343" s="777"/>
      <c r="B343" s="740"/>
      <c r="C343" s="740"/>
      <c r="D343" s="1265"/>
      <c r="E343" s="1265"/>
      <c r="F343" s="1265"/>
      <c r="G343" s="1265"/>
      <c r="H343" s="1265"/>
      <c r="I343" s="1265"/>
      <c r="J343" s="1265"/>
      <c r="K343" s="740"/>
      <c r="L343" s="740"/>
      <c r="M343" s="740"/>
      <c r="N343" s="740"/>
      <c r="O343" s="740"/>
    </row>
    <row r="344" spans="1:15" s="778" customFormat="1">
      <c r="A344" s="777"/>
      <c r="B344" s="740"/>
      <c r="C344" s="740"/>
      <c r="D344" s="1265"/>
      <c r="E344" s="1265"/>
      <c r="F344" s="1265"/>
      <c r="G344" s="1265"/>
      <c r="H344" s="1265"/>
      <c r="I344" s="1265"/>
      <c r="J344" s="1265"/>
      <c r="K344" s="740"/>
      <c r="L344" s="740"/>
      <c r="M344" s="740"/>
      <c r="N344" s="740"/>
      <c r="O344" s="740"/>
    </row>
    <row r="345" spans="1:15" s="778" customFormat="1">
      <c r="A345" s="777"/>
      <c r="B345" s="740"/>
      <c r="C345" s="740"/>
      <c r="D345" s="1265"/>
      <c r="E345" s="1265"/>
      <c r="F345" s="1265"/>
      <c r="G345" s="1265"/>
      <c r="H345" s="1265"/>
      <c r="I345" s="1265"/>
      <c r="J345" s="1265"/>
      <c r="K345" s="740"/>
      <c r="L345" s="740"/>
      <c r="M345" s="740"/>
      <c r="N345" s="740"/>
      <c r="O345" s="740"/>
    </row>
    <row r="346" spans="1:15" s="778" customFormat="1">
      <c r="A346" s="777"/>
      <c r="B346" s="740"/>
      <c r="C346" s="740"/>
      <c r="D346" s="1265"/>
      <c r="E346" s="1265"/>
      <c r="F346" s="1265"/>
      <c r="G346" s="1265"/>
      <c r="H346" s="1265"/>
      <c r="I346" s="1265"/>
      <c r="J346" s="1265"/>
      <c r="K346" s="740"/>
      <c r="L346" s="740"/>
      <c r="M346" s="740"/>
      <c r="N346" s="740"/>
      <c r="O346" s="740"/>
    </row>
    <row r="347" spans="1:15" s="778" customFormat="1">
      <c r="A347" s="777"/>
      <c r="B347" s="740"/>
      <c r="C347" s="740"/>
      <c r="D347" s="1265"/>
      <c r="E347" s="1265"/>
      <c r="F347" s="1265"/>
      <c r="G347" s="1265"/>
      <c r="H347" s="1265"/>
      <c r="I347" s="1265"/>
      <c r="J347" s="1265"/>
      <c r="K347" s="740"/>
      <c r="L347" s="740"/>
      <c r="M347" s="740"/>
      <c r="N347" s="740"/>
      <c r="O347" s="740"/>
    </row>
    <row r="348" spans="1:15" s="778" customFormat="1">
      <c r="A348" s="777"/>
      <c r="B348" s="740"/>
      <c r="C348" s="740"/>
      <c r="D348" s="1265"/>
      <c r="E348" s="1265"/>
      <c r="F348" s="1265"/>
      <c r="G348" s="1265"/>
      <c r="H348" s="1265"/>
      <c r="I348" s="1265"/>
      <c r="J348" s="1265"/>
      <c r="K348" s="740"/>
      <c r="L348" s="740"/>
      <c r="M348" s="740"/>
      <c r="N348" s="740"/>
      <c r="O348" s="740"/>
    </row>
    <row r="349" spans="1:15" s="778" customFormat="1">
      <c r="A349" s="777"/>
      <c r="B349" s="740"/>
      <c r="C349" s="740"/>
      <c r="D349" s="1265"/>
      <c r="E349" s="1265"/>
      <c r="F349" s="1265"/>
      <c r="G349" s="1265"/>
      <c r="H349" s="1265"/>
      <c r="I349" s="1265"/>
      <c r="J349" s="1265"/>
      <c r="K349" s="740"/>
      <c r="L349" s="740"/>
      <c r="M349" s="740"/>
      <c r="N349" s="740"/>
      <c r="O349" s="740"/>
    </row>
    <row r="350" spans="1:15" s="778" customFormat="1">
      <c r="A350" s="777"/>
      <c r="B350" s="740"/>
      <c r="C350" s="740"/>
      <c r="D350" s="1265"/>
      <c r="E350" s="1265"/>
      <c r="F350" s="1265"/>
      <c r="G350" s="1265"/>
      <c r="H350" s="1265"/>
      <c r="I350" s="1265"/>
      <c r="J350" s="1265"/>
      <c r="K350" s="740"/>
      <c r="L350" s="740"/>
      <c r="M350" s="740"/>
      <c r="N350" s="740"/>
      <c r="O350" s="740"/>
    </row>
    <row r="351" spans="1:15" s="778" customFormat="1">
      <c r="A351" s="777"/>
      <c r="B351" s="740"/>
      <c r="C351" s="740"/>
      <c r="D351" s="1265"/>
      <c r="E351" s="1265"/>
      <c r="F351" s="1265"/>
      <c r="G351" s="1265"/>
      <c r="H351" s="1265"/>
      <c r="I351" s="1265"/>
      <c r="J351" s="1265"/>
      <c r="K351" s="740"/>
      <c r="L351" s="740"/>
      <c r="M351" s="740"/>
      <c r="N351" s="740"/>
      <c r="O351" s="740"/>
    </row>
    <row r="352" spans="1:15" s="778" customFormat="1">
      <c r="A352" s="777"/>
      <c r="B352" s="740"/>
      <c r="C352" s="740"/>
      <c r="D352" s="1265"/>
      <c r="E352" s="1265"/>
      <c r="F352" s="1265"/>
      <c r="G352" s="1265"/>
      <c r="H352" s="1265"/>
      <c r="I352" s="1265"/>
      <c r="J352" s="1265"/>
      <c r="K352" s="740"/>
      <c r="L352" s="740"/>
      <c r="M352" s="740"/>
      <c r="N352" s="740"/>
      <c r="O352" s="740"/>
    </row>
    <row r="353" spans="1:15" s="778" customFormat="1">
      <c r="A353" s="777"/>
      <c r="B353" s="740"/>
      <c r="C353" s="740"/>
      <c r="D353" s="1265"/>
      <c r="E353" s="1265"/>
      <c r="F353" s="1265"/>
      <c r="G353" s="1265"/>
      <c r="H353" s="1265"/>
      <c r="I353" s="1265"/>
      <c r="J353" s="1265"/>
      <c r="K353" s="740"/>
      <c r="L353" s="740"/>
      <c r="M353" s="740"/>
      <c r="N353" s="740"/>
      <c r="O353" s="740"/>
    </row>
    <row r="354" spans="1:15" s="778" customFormat="1">
      <c r="A354" s="777"/>
      <c r="B354" s="740"/>
      <c r="C354" s="740"/>
      <c r="D354" s="1265"/>
      <c r="E354" s="1265"/>
      <c r="F354" s="1265"/>
      <c r="G354" s="1265"/>
      <c r="H354" s="1265"/>
      <c r="I354" s="1265"/>
      <c r="J354" s="1265"/>
      <c r="K354" s="740"/>
      <c r="L354" s="740"/>
      <c r="M354" s="740"/>
      <c r="N354" s="740"/>
      <c r="O354" s="740"/>
    </row>
    <row r="355" spans="1:15" s="778" customFormat="1">
      <c r="A355" s="777"/>
      <c r="B355" s="740"/>
      <c r="C355" s="740"/>
      <c r="D355" s="1265"/>
      <c r="E355" s="1265"/>
      <c r="F355" s="1265"/>
      <c r="G355" s="1265"/>
      <c r="H355" s="1265"/>
      <c r="I355" s="1265"/>
      <c r="J355" s="1265"/>
      <c r="K355" s="740"/>
      <c r="L355" s="740"/>
      <c r="M355" s="740"/>
      <c r="N355" s="740"/>
      <c r="O355" s="740"/>
    </row>
    <row r="356" spans="1:15" s="778" customFormat="1">
      <c r="A356" s="777"/>
      <c r="B356" s="740"/>
      <c r="C356" s="740"/>
      <c r="D356" s="1265"/>
      <c r="E356" s="1265"/>
      <c r="F356" s="1265"/>
      <c r="G356" s="1265"/>
      <c r="H356" s="1265"/>
      <c r="I356" s="1265"/>
      <c r="J356" s="1265"/>
      <c r="K356" s="740"/>
      <c r="L356" s="740"/>
      <c r="M356" s="740"/>
      <c r="N356" s="740"/>
      <c r="O356" s="740"/>
    </row>
    <row r="357" spans="1:15" s="778" customFormat="1">
      <c r="A357" s="777"/>
      <c r="B357" s="740"/>
      <c r="C357" s="740"/>
      <c r="D357" s="1265"/>
      <c r="E357" s="1265"/>
      <c r="F357" s="1265"/>
      <c r="G357" s="1265"/>
      <c r="H357" s="1265"/>
      <c r="I357" s="1265"/>
      <c r="J357" s="1265"/>
      <c r="K357" s="740"/>
      <c r="L357" s="740"/>
      <c r="M357" s="740"/>
      <c r="N357" s="740"/>
      <c r="O357" s="740"/>
    </row>
    <row r="358" spans="1:15" s="778" customFormat="1">
      <c r="A358" s="777"/>
      <c r="B358" s="740"/>
      <c r="C358" s="740"/>
      <c r="D358" s="1265"/>
      <c r="E358" s="1265"/>
      <c r="F358" s="1265"/>
      <c r="G358" s="1265"/>
      <c r="H358" s="1265"/>
      <c r="I358" s="1265"/>
      <c r="J358" s="1265"/>
      <c r="K358" s="740"/>
      <c r="L358" s="740"/>
      <c r="M358" s="740"/>
      <c r="N358" s="740"/>
      <c r="O358" s="740"/>
    </row>
    <row r="359" spans="1:15" s="778" customFormat="1">
      <c r="A359" s="777"/>
      <c r="B359" s="740"/>
      <c r="C359" s="740"/>
      <c r="D359" s="1265"/>
      <c r="E359" s="1265"/>
      <c r="F359" s="1265"/>
      <c r="G359" s="1265"/>
      <c r="H359" s="1265"/>
      <c r="I359" s="1265"/>
      <c r="J359" s="1265"/>
      <c r="K359" s="740"/>
      <c r="L359" s="740"/>
      <c r="M359" s="740"/>
      <c r="N359" s="740"/>
      <c r="O359" s="740"/>
    </row>
    <row r="360" spans="1:15" s="778" customFormat="1">
      <c r="A360" s="777"/>
      <c r="B360" s="740"/>
      <c r="C360" s="740"/>
      <c r="D360" s="1265"/>
      <c r="E360" s="1265"/>
      <c r="F360" s="1265"/>
      <c r="G360" s="1265"/>
      <c r="H360" s="1265"/>
      <c r="I360" s="1265"/>
      <c r="J360" s="1265"/>
      <c r="K360" s="740"/>
      <c r="L360" s="740"/>
      <c r="M360" s="740"/>
      <c r="N360" s="740"/>
      <c r="O360" s="740"/>
    </row>
    <row r="361" spans="1:15" s="778" customFormat="1">
      <c r="A361" s="777"/>
      <c r="B361" s="740"/>
      <c r="C361" s="740"/>
      <c r="D361" s="1265"/>
      <c r="E361" s="1265"/>
      <c r="F361" s="1265"/>
      <c r="G361" s="1265"/>
      <c r="H361" s="1265"/>
      <c r="I361" s="1265"/>
      <c r="J361" s="1265"/>
      <c r="K361" s="740"/>
      <c r="L361" s="740"/>
      <c r="M361" s="740"/>
      <c r="N361" s="740"/>
      <c r="O361" s="740"/>
    </row>
    <row r="362" spans="1:15" s="778" customFormat="1">
      <c r="A362" s="777"/>
      <c r="B362" s="740"/>
      <c r="C362" s="740"/>
      <c r="D362" s="1265"/>
      <c r="E362" s="1265"/>
      <c r="F362" s="1265"/>
      <c r="G362" s="1265"/>
      <c r="H362" s="1265"/>
      <c r="I362" s="1265"/>
      <c r="J362" s="1265"/>
      <c r="K362" s="740"/>
      <c r="L362" s="740"/>
      <c r="M362" s="740"/>
      <c r="N362" s="740"/>
      <c r="O362" s="740"/>
    </row>
    <row r="363" spans="1:15" s="778" customFormat="1">
      <c r="A363" s="777"/>
      <c r="B363" s="740"/>
      <c r="C363" s="740"/>
      <c r="D363" s="1265"/>
      <c r="E363" s="1265"/>
      <c r="F363" s="1265"/>
      <c r="G363" s="1265"/>
      <c r="H363" s="1265"/>
      <c r="I363" s="1265"/>
      <c r="J363" s="1265"/>
      <c r="K363" s="740"/>
      <c r="L363" s="740"/>
      <c r="M363" s="740"/>
      <c r="N363" s="740"/>
      <c r="O363" s="740"/>
    </row>
    <row r="364" spans="1:15" s="778" customFormat="1">
      <c r="A364" s="777"/>
      <c r="B364" s="740"/>
      <c r="C364" s="740"/>
      <c r="D364" s="1265"/>
      <c r="E364" s="1265"/>
      <c r="F364" s="1265"/>
      <c r="G364" s="1265"/>
      <c r="H364" s="1265"/>
      <c r="I364" s="1265"/>
      <c r="J364" s="1265"/>
      <c r="K364" s="740"/>
      <c r="L364" s="740"/>
      <c r="M364" s="740"/>
      <c r="N364" s="740"/>
      <c r="O364" s="740"/>
    </row>
    <row r="365" spans="1:15" s="778" customFormat="1">
      <c r="A365" s="777"/>
      <c r="B365" s="740"/>
      <c r="C365" s="740"/>
      <c r="D365" s="1265"/>
      <c r="E365" s="1265"/>
      <c r="F365" s="1265"/>
      <c r="G365" s="1265"/>
      <c r="H365" s="1265"/>
      <c r="I365" s="1265"/>
      <c r="J365" s="1265"/>
      <c r="K365" s="740"/>
      <c r="L365" s="740"/>
      <c r="M365" s="740"/>
      <c r="N365" s="740"/>
      <c r="O365" s="740"/>
    </row>
    <row r="366" spans="1:15" s="778" customFormat="1">
      <c r="A366" s="777"/>
      <c r="B366" s="740"/>
      <c r="C366" s="740"/>
      <c r="D366" s="1265"/>
      <c r="E366" s="1265"/>
      <c r="F366" s="1265"/>
      <c r="G366" s="1265"/>
      <c r="H366" s="1265"/>
      <c r="I366" s="1265"/>
      <c r="J366" s="1265"/>
      <c r="K366" s="740"/>
      <c r="L366" s="740"/>
      <c r="M366" s="740"/>
      <c r="N366" s="740"/>
      <c r="O366" s="740"/>
    </row>
    <row r="367" spans="1:15" s="778" customFormat="1">
      <c r="A367" s="777"/>
      <c r="B367" s="740"/>
      <c r="C367" s="740"/>
      <c r="D367" s="1265"/>
      <c r="E367" s="1265"/>
      <c r="F367" s="1265"/>
      <c r="G367" s="1265"/>
      <c r="H367" s="1265"/>
      <c r="I367" s="1265"/>
      <c r="J367" s="1265"/>
      <c r="K367" s="740"/>
      <c r="L367" s="740"/>
      <c r="M367" s="740"/>
      <c r="N367" s="740"/>
      <c r="O367" s="740"/>
    </row>
    <row r="368" spans="1:15" s="778" customFormat="1">
      <c r="A368" s="777"/>
      <c r="B368" s="740"/>
      <c r="C368" s="740"/>
      <c r="D368" s="1265"/>
      <c r="E368" s="1265"/>
      <c r="F368" s="1265"/>
      <c r="G368" s="1265"/>
      <c r="H368" s="1265"/>
      <c r="I368" s="1265"/>
      <c r="J368" s="1265"/>
      <c r="K368" s="740"/>
      <c r="L368" s="740"/>
      <c r="M368" s="740"/>
      <c r="N368" s="740"/>
      <c r="O368" s="740"/>
    </row>
    <row r="369" spans="1:15" s="778" customFormat="1">
      <c r="A369" s="777"/>
      <c r="B369" s="740"/>
      <c r="C369" s="740"/>
      <c r="D369" s="1265"/>
      <c r="E369" s="1265"/>
      <c r="F369" s="1265"/>
      <c r="G369" s="1265"/>
      <c r="H369" s="1265"/>
      <c r="I369" s="1265"/>
      <c r="J369" s="1265"/>
      <c r="K369" s="740"/>
      <c r="L369" s="740"/>
      <c r="M369" s="740"/>
      <c r="N369" s="740"/>
      <c r="O369" s="740"/>
    </row>
    <row r="370" spans="1:15" s="778" customFormat="1">
      <c r="A370" s="777"/>
      <c r="B370" s="740"/>
      <c r="C370" s="740"/>
      <c r="D370" s="1265"/>
      <c r="E370" s="1265"/>
      <c r="F370" s="1265"/>
      <c r="G370" s="1265"/>
      <c r="H370" s="1265"/>
      <c r="I370" s="1265"/>
      <c r="J370" s="1265"/>
      <c r="K370" s="740"/>
      <c r="L370" s="740"/>
      <c r="M370" s="740"/>
      <c r="N370" s="740"/>
      <c r="O370" s="740"/>
    </row>
    <row r="371" spans="1:15" s="778" customFormat="1">
      <c r="A371" s="777"/>
      <c r="B371" s="740"/>
      <c r="C371" s="740"/>
      <c r="D371" s="1265"/>
      <c r="E371" s="1265"/>
      <c r="F371" s="1265"/>
      <c r="G371" s="1265"/>
      <c r="H371" s="1265"/>
      <c r="I371" s="1265"/>
      <c r="J371" s="1265"/>
      <c r="K371" s="740"/>
      <c r="L371" s="740"/>
      <c r="M371" s="740"/>
      <c r="N371" s="740"/>
      <c r="O371" s="740"/>
    </row>
    <row r="372" spans="1:15" s="778" customFormat="1">
      <c r="A372" s="777"/>
      <c r="B372" s="740"/>
      <c r="C372" s="740"/>
      <c r="D372" s="1265"/>
      <c r="E372" s="1265"/>
      <c r="F372" s="1265"/>
      <c r="G372" s="1265"/>
      <c r="H372" s="1265"/>
      <c r="I372" s="1265"/>
      <c r="J372" s="1265"/>
      <c r="K372" s="740"/>
      <c r="L372" s="740"/>
      <c r="M372" s="740"/>
      <c r="N372" s="740"/>
      <c r="O372" s="740"/>
    </row>
    <row r="373" spans="1:15" s="778" customFormat="1">
      <c r="A373" s="777"/>
      <c r="B373" s="740"/>
      <c r="C373" s="740"/>
      <c r="D373" s="1265"/>
      <c r="E373" s="1265"/>
      <c r="F373" s="1265"/>
      <c r="G373" s="1265"/>
      <c r="H373" s="1265"/>
      <c r="I373" s="1265"/>
      <c r="J373" s="1265"/>
      <c r="K373" s="740"/>
      <c r="L373" s="740"/>
      <c r="M373" s="740"/>
      <c r="N373" s="740"/>
      <c r="O373" s="740"/>
    </row>
    <row r="374" spans="1:15" s="778" customFormat="1">
      <c r="A374" s="777"/>
      <c r="B374" s="740"/>
      <c r="C374" s="740"/>
      <c r="D374" s="1265"/>
      <c r="E374" s="1265"/>
      <c r="F374" s="1265"/>
      <c r="G374" s="1265"/>
      <c r="H374" s="1265"/>
      <c r="I374" s="1265"/>
      <c r="J374" s="1265"/>
      <c r="K374" s="740"/>
      <c r="L374" s="740"/>
      <c r="M374" s="740"/>
      <c r="N374" s="740"/>
      <c r="O374" s="740"/>
    </row>
    <row r="375" spans="1:15" s="778" customFormat="1">
      <c r="A375" s="777"/>
      <c r="B375" s="740"/>
      <c r="C375" s="740"/>
      <c r="D375" s="1265"/>
      <c r="E375" s="1265"/>
      <c r="F375" s="1265"/>
      <c r="G375" s="1265"/>
      <c r="H375" s="1265"/>
      <c r="I375" s="1265"/>
      <c r="J375" s="1265"/>
      <c r="K375" s="740"/>
      <c r="L375" s="740"/>
      <c r="M375" s="740"/>
      <c r="N375" s="740"/>
      <c r="O375" s="740"/>
    </row>
    <row r="376" spans="1:15" s="778" customFormat="1">
      <c r="A376" s="777"/>
      <c r="B376" s="740"/>
      <c r="C376" s="740"/>
      <c r="D376" s="1265"/>
      <c r="E376" s="1265"/>
      <c r="F376" s="1265"/>
      <c r="G376" s="1265"/>
      <c r="H376" s="1265"/>
      <c r="I376" s="1265"/>
      <c r="J376" s="1265"/>
      <c r="K376" s="740"/>
      <c r="L376" s="740"/>
      <c r="M376" s="740"/>
      <c r="N376" s="740"/>
      <c r="O376" s="740"/>
    </row>
    <row r="377" spans="1:15" s="778" customFormat="1">
      <c r="A377" s="777"/>
      <c r="B377" s="740"/>
      <c r="C377" s="740"/>
      <c r="D377" s="1265"/>
      <c r="E377" s="1265"/>
      <c r="F377" s="1265"/>
      <c r="G377" s="1265"/>
      <c r="H377" s="1265"/>
      <c r="I377" s="1265"/>
      <c r="J377" s="1265"/>
      <c r="K377" s="740"/>
      <c r="L377" s="740"/>
      <c r="M377" s="740"/>
      <c r="N377" s="740"/>
      <c r="O377" s="740"/>
    </row>
    <row r="378" spans="1:15" s="778" customFormat="1">
      <c r="A378" s="777"/>
      <c r="B378" s="740"/>
      <c r="C378" s="740"/>
      <c r="D378" s="1265"/>
      <c r="E378" s="1265"/>
      <c r="F378" s="1265"/>
      <c r="G378" s="1265"/>
      <c r="H378" s="1265"/>
      <c r="I378" s="1265"/>
      <c r="J378" s="1265"/>
      <c r="K378" s="740"/>
      <c r="L378" s="740"/>
      <c r="M378" s="740"/>
      <c r="N378" s="740"/>
      <c r="O378" s="740"/>
    </row>
    <row r="379" spans="1:15" s="778" customFormat="1">
      <c r="A379" s="777"/>
      <c r="B379" s="740"/>
      <c r="C379" s="740"/>
      <c r="D379" s="1265"/>
      <c r="E379" s="1265"/>
      <c r="F379" s="1265"/>
      <c r="G379" s="1265"/>
      <c r="H379" s="1265"/>
      <c r="I379" s="1265"/>
      <c r="J379" s="1265"/>
      <c r="K379" s="740"/>
      <c r="L379" s="740"/>
      <c r="M379" s="740"/>
      <c r="N379" s="740"/>
      <c r="O379" s="740"/>
    </row>
    <row r="380" spans="1:15" s="778" customFormat="1">
      <c r="A380" s="777"/>
      <c r="B380" s="740"/>
      <c r="C380" s="740"/>
      <c r="D380" s="1265"/>
      <c r="E380" s="1265"/>
      <c r="F380" s="1265"/>
      <c r="G380" s="1265"/>
      <c r="H380" s="1265"/>
      <c r="I380" s="1265"/>
      <c r="J380" s="1265"/>
      <c r="K380" s="740"/>
      <c r="L380" s="740"/>
      <c r="M380" s="740"/>
      <c r="N380" s="740"/>
      <c r="O380" s="740"/>
    </row>
    <row r="381" spans="1:15" s="778" customFormat="1">
      <c r="A381" s="777"/>
      <c r="B381" s="740"/>
      <c r="C381" s="740"/>
      <c r="D381" s="1265"/>
      <c r="E381" s="1265"/>
      <c r="F381" s="1265"/>
      <c r="G381" s="1265"/>
      <c r="H381" s="1265"/>
      <c r="I381" s="1265"/>
      <c r="J381" s="1265"/>
      <c r="K381" s="740"/>
      <c r="L381" s="740"/>
      <c r="M381" s="740"/>
      <c r="N381" s="740"/>
      <c r="O381" s="740"/>
    </row>
    <row r="382" spans="1:15" s="778" customFormat="1">
      <c r="A382" s="777"/>
      <c r="B382" s="740"/>
      <c r="C382" s="740"/>
      <c r="D382" s="1265"/>
      <c r="E382" s="1265"/>
      <c r="F382" s="1265"/>
      <c r="G382" s="1265"/>
      <c r="H382" s="1265"/>
      <c r="I382" s="1265"/>
      <c r="J382" s="1265"/>
      <c r="K382" s="740"/>
      <c r="L382" s="740"/>
      <c r="M382" s="740"/>
      <c r="N382" s="740"/>
      <c r="O382" s="740"/>
    </row>
    <row r="383" spans="1:15" s="778" customFormat="1">
      <c r="A383" s="777"/>
      <c r="B383" s="740"/>
      <c r="C383" s="740"/>
      <c r="D383" s="1265"/>
      <c r="E383" s="1265"/>
      <c r="F383" s="1265"/>
      <c r="G383" s="1265"/>
      <c r="H383" s="1265"/>
      <c r="I383" s="1265"/>
      <c r="J383" s="1265"/>
      <c r="K383" s="740"/>
      <c r="L383" s="740"/>
      <c r="M383" s="740"/>
      <c r="N383" s="740"/>
      <c r="O383" s="740"/>
    </row>
    <row r="384" spans="1:15" s="778" customFormat="1">
      <c r="A384" s="777"/>
      <c r="B384" s="740"/>
      <c r="C384" s="740"/>
      <c r="D384" s="1265"/>
      <c r="E384" s="1265"/>
      <c r="F384" s="1265"/>
      <c r="G384" s="1265"/>
      <c r="H384" s="1265"/>
      <c r="I384" s="1265"/>
      <c r="J384" s="1265"/>
      <c r="K384" s="740"/>
      <c r="L384" s="740"/>
      <c r="M384" s="740"/>
      <c r="N384" s="740"/>
      <c r="O384" s="740"/>
    </row>
    <row r="385" spans="1:15" s="778" customFormat="1">
      <c r="A385" s="777"/>
      <c r="B385" s="740"/>
      <c r="C385" s="740"/>
      <c r="D385" s="1265"/>
      <c r="E385" s="1265"/>
      <c r="F385" s="1265"/>
      <c r="G385" s="1265"/>
      <c r="H385" s="1265"/>
      <c r="I385" s="1265"/>
      <c r="J385" s="1265"/>
      <c r="K385" s="740"/>
      <c r="L385" s="740"/>
      <c r="M385" s="740"/>
      <c r="N385" s="740"/>
      <c r="O385" s="740"/>
    </row>
    <row r="386" spans="1:15" s="778" customFormat="1">
      <c r="A386" s="777"/>
      <c r="B386" s="740"/>
      <c r="C386" s="740"/>
      <c r="D386" s="1265"/>
      <c r="E386" s="1265"/>
      <c r="F386" s="1265"/>
      <c r="G386" s="1265"/>
      <c r="H386" s="1265"/>
      <c r="I386" s="1265"/>
      <c r="J386" s="1265"/>
      <c r="K386" s="740"/>
      <c r="L386" s="740"/>
      <c r="M386" s="740"/>
      <c r="N386" s="740"/>
      <c r="O386" s="740"/>
    </row>
    <row r="387" spans="1:15" s="778" customFormat="1">
      <c r="A387" s="777"/>
      <c r="B387" s="740"/>
      <c r="C387" s="740"/>
      <c r="D387" s="1265"/>
      <c r="E387" s="1265"/>
      <c r="F387" s="1265"/>
      <c r="G387" s="1265"/>
      <c r="H387" s="1265"/>
      <c r="I387" s="1265"/>
      <c r="J387" s="1265"/>
      <c r="K387" s="740"/>
      <c r="L387" s="740"/>
      <c r="M387" s="740"/>
      <c r="N387" s="740"/>
      <c r="O387" s="740"/>
    </row>
    <row r="388" spans="1:15" s="778" customFormat="1">
      <c r="A388" s="777"/>
      <c r="B388" s="740"/>
      <c r="C388" s="740"/>
      <c r="D388" s="1265"/>
      <c r="E388" s="1265"/>
      <c r="F388" s="1265"/>
      <c r="G388" s="1265"/>
      <c r="H388" s="1265"/>
      <c r="I388" s="1265"/>
      <c r="J388" s="1265"/>
      <c r="K388" s="740"/>
      <c r="L388" s="740"/>
      <c r="M388" s="740"/>
      <c r="N388" s="740"/>
      <c r="O388" s="740"/>
    </row>
    <row r="389" spans="1:15" s="778" customFormat="1">
      <c r="A389" s="777"/>
      <c r="B389" s="740"/>
      <c r="C389" s="740"/>
      <c r="D389" s="1265"/>
      <c r="E389" s="1265"/>
      <c r="F389" s="1265"/>
      <c r="G389" s="1265"/>
      <c r="H389" s="1265"/>
      <c r="I389" s="1265"/>
      <c r="J389" s="1265"/>
      <c r="K389" s="740"/>
      <c r="L389" s="740"/>
      <c r="M389" s="740"/>
      <c r="N389" s="740"/>
      <c r="O389" s="740"/>
    </row>
    <row r="390" spans="1:15" s="778" customFormat="1">
      <c r="A390" s="777"/>
      <c r="B390" s="740"/>
      <c r="C390" s="740"/>
      <c r="D390" s="1265"/>
      <c r="E390" s="1265"/>
      <c r="F390" s="1265"/>
      <c r="G390" s="1265"/>
      <c r="H390" s="1265"/>
      <c r="I390" s="1265"/>
      <c r="J390" s="1265"/>
      <c r="K390" s="740"/>
      <c r="L390" s="740"/>
      <c r="M390" s="740"/>
      <c r="N390" s="740"/>
      <c r="O390" s="740"/>
    </row>
    <row r="391" spans="1:15" s="778" customFormat="1">
      <c r="A391" s="777"/>
      <c r="B391" s="740"/>
      <c r="C391" s="740"/>
      <c r="D391" s="1265"/>
      <c r="E391" s="1265"/>
      <c r="F391" s="1265"/>
      <c r="G391" s="1265"/>
      <c r="H391" s="1265"/>
      <c r="I391" s="1265"/>
      <c r="J391" s="1265"/>
      <c r="K391" s="740"/>
      <c r="L391" s="740"/>
      <c r="M391" s="740"/>
      <c r="N391" s="740"/>
      <c r="O391" s="740"/>
    </row>
    <row r="392" spans="1:15" s="778" customFormat="1">
      <c r="A392" s="777"/>
      <c r="B392" s="740"/>
      <c r="C392" s="740"/>
      <c r="D392" s="1265"/>
      <c r="E392" s="1265"/>
      <c r="F392" s="1265"/>
      <c r="G392" s="1265"/>
      <c r="H392" s="1265"/>
      <c r="I392" s="1265"/>
      <c r="J392" s="1265"/>
      <c r="K392" s="740"/>
      <c r="L392" s="740"/>
      <c r="M392" s="740"/>
      <c r="N392" s="740"/>
      <c r="O392" s="740"/>
    </row>
    <row r="393" spans="1:15" s="778" customFormat="1">
      <c r="A393" s="777"/>
      <c r="B393" s="740"/>
      <c r="C393" s="740"/>
      <c r="D393" s="1265"/>
      <c r="E393" s="1265"/>
      <c r="F393" s="1265"/>
      <c r="G393" s="1265"/>
      <c r="H393" s="1265"/>
      <c r="I393" s="1265"/>
      <c r="J393" s="1265"/>
      <c r="K393" s="740"/>
      <c r="L393" s="740"/>
      <c r="M393" s="740"/>
      <c r="N393" s="740"/>
      <c r="O393" s="740"/>
    </row>
    <row r="394" spans="1:15" s="778" customFormat="1">
      <c r="A394" s="777"/>
      <c r="B394" s="740"/>
      <c r="C394" s="740"/>
      <c r="D394" s="1265"/>
      <c r="E394" s="1265"/>
      <c r="F394" s="1265"/>
      <c r="G394" s="1265"/>
      <c r="H394" s="1265"/>
      <c r="I394" s="1265"/>
      <c r="J394" s="1265"/>
      <c r="K394" s="740"/>
      <c r="L394" s="740"/>
      <c r="M394" s="740"/>
      <c r="N394" s="740"/>
      <c r="O394" s="740"/>
    </row>
    <row r="395" spans="1:15" s="778" customFormat="1">
      <c r="A395" s="777"/>
      <c r="B395" s="740"/>
      <c r="C395" s="740"/>
      <c r="D395" s="1265"/>
      <c r="E395" s="1265"/>
      <c r="F395" s="1265"/>
      <c r="G395" s="1265"/>
      <c r="H395" s="1265"/>
      <c r="I395" s="1265"/>
      <c r="J395" s="1265"/>
      <c r="K395" s="740"/>
      <c r="L395" s="740"/>
      <c r="M395" s="740"/>
      <c r="N395" s="740"/>
      <c r="O395" s="740"/>
    </row>
    <row r="396" spans="1:15" s="778" customFormat="1">
      <c r="A396" s="777"/>
      <c r="B396" s="740"/>
      <c r="C396" s="740"/>
      <c r="D396" s="1265"/>
      <c r="E396" s="1265"/>
      <c r="F396" s="1265"/>
      <c r="G396" s="1265"/>
      <c r="H396" s="1265"/>
      <c r="I396" s="1265"/>
      <c r="J396" s="1265"/>
      <c r="K396" s="740"/>
      <c r="L396" s="740"/>
      <c r="M396" s="740"/>
      <c r="N396" s="740"/>
      <c r="O396" s="740"/>
    </row>
    <row r="397" spans="1:15" s="778" customFormat="1">
      <c r="A397" s="777"/>
      <c r="B397" s="740"/>
      <c r="C397" s="740"/>
      <c r="D397" s="1265"/>
      <c r="E397" s="1265"/>
      <c r="F397" s="1265"/>
      <c r="G397" s="1265"/>
      <c r="H397" s="1265"/>
      <c r="I397" s="1265"/>
      <c r="J397" s="1265"/>
      <c r="K397" s="740"/>
      <c r="L397" s="740"/>
      <c r="M397" s="740"/>
      <c r="N397" s="740"/>
      <c r="O397" s="740"/>
    </row>
    <row r="398" spans="1:15" s="778" customFormat="1">
      <c r="A398" s="777"/>
      <c r="B398" s="740"/>
      <c r="C398" s="740"/>
      <c r="D398" s="1265"/>
      <c r="E398" s="1265"/>
      <c r="F398" s="1265"/>
      <c r="G398" s="1265"/>
      <c r="H398" s="1265"/>
      <c r="I398" s="1265"/>
      <c r="J398" s="1265"/>
      <c r="K398" s="740"/>
      <c r="L398" s="740"/>
      <c r="M398" s="740"/>
      <c r="N398" s="740"/>
      <c r="O398" s="740"/>
    </row>
    <row r="399" spans="1:15" s="778" customFormat="1">
      <c r="A399" s="777"/>
      <c r="B399" s="740"/>
      <c r="C399" s="740"/>
      <c r="D399" s="1265"/>
      <c r="E399" s="1265"/>
      <c r="F399" s="1265"/>
      <c r="G399" s="1265"/>
      <c r="H399" s="1265"/>
      <c r="I399" s="1265"/>
      <c r="J399" s="1265"/>
      <c r="K399" s="740"/>
      <c r="L399" s="740"/>
      <c r="M399" s="740"/>
      <c r="N399" s="740"/>
      <c r="O399" s="740"/>
    </row>
    <row r="400" spans="1:15" s="778" customFormat="1">
      <c r="A400" s="777"/>
      <c r="B400" s="740"/>
      <c r="C400" s="740"/>
      <c r="D400" s="1265"/>
      <c r="E400" s="1265"/>
      <c r="F400" s="1265"/>
      <c r="G400" s="1265"/>
      <c r="H400" s="1265"/>
      <c r="I400" s="1265"/>
      <c r="J400" s="1265"/>
      <c r="K400" s="740"/>
      <c r="L400" s="740"/>
      <c r="M400" s="740"/>
      <c r="N400" s="740"/>
      <c r="O400" s="740"/>
    </row>
    <row r="401" spans="1:15" s="778" customFormat="1">
      <c r="A401" s="777"/>
      <c r="B401" s="740"/>
      <c r="C401" s="740"/>
      <c r="D401" s="1265"/>
      <c r="E401" s="1265"/>
      <c r="F401" s="1265"/>
      <c r="G401" s="1265"/>
      <c r="H401" s="1265"/>
      <c r="I401" s="1265"/>
      <c r="J401" s="1265"/>
      <c r="K401" s="740"/>
      <c r="L401" s="740"/>
      <c r="M401" s="740"/>
      <c r="N401" s="740"/>
      <c r="O401" s="740"/>
    </row>
    <row r="402" spans="1:15" s="778" customFormat="1">
      <c r="A402" s="777"/>
      <c r="B402" s="740"/>
      <c r="C402" s="740"/>
      <c r="D402" s="1265"/>
      <c r="E402" s="1265"/>
      <c r="F402" s="1265"/>
      <c r="G402" s="1265"/>
      <c r="H402" s="1265"/>
      <c r="I402" s="1265"/>
      <c r="J402" s="1265"/>
      <c r="K402" s="740"/>
      <c r="L402" s="740"/>
      <c r="M402" s="740"/>
      <c r="N402" s="740"/>
      <c r="O402" s="740"/>
    </row>
    <row r="403" spans="1:15" s="778" customFormat="1">
      <c r="A403" s="777"/>
      <c r="B403" s="740"/>
      <c r="C403" s="740"/>
      <c r="D403" s="1265"/>
      <c r="E403" s="1265"/>
      <c r="F403" s="1265"/>
      <c r="G403" s="1265"/>
      <c r="H403" s="1265"/>
      <c r="I403" s="1265"/>
      <c r="J403" s="1265"/>
      <c r="K403" s="740"/>
      <c r="L403" s="740"/>
      <c r="M403" s="740"/>
      <c r="N403" s="740"/>
      <c r="O403" s="740"/>
    </row>
    <row r="404" spans="1:15" s="778" customFormat="1">
      <c r="A404" s="777"/>
      <c r="B404" s="740"/>
      <c r="C404" s="740"/>
      <c r="D404" s="1265"/>
      <c r="E404" s="1265"/>
      <c r="F404" s="1265"/>
      <c r="G404" s="1265"/>
      <c r="H404" s="1265"/>
      <c r="I404" s="1265"/>
      <c r="J404" s="1265"/>
      <c r="K404" s="740"/>
      <c r="L404" s="740"/>
      <c r="M404" s="740"/>
      <c r="N404" s="740"/>
      <c r="O404" s="740"/>
    </row>
    <row r="405" spans="1:15" s="778" customFormat="1">
      <c r="A405" s="777"/>
      <c r="B405" s="740"/>
      <c r="C405" s="740"/>
      <c r="D405" s="1265"/>
      <c r="E405" s="1265"/>
      <c r="F405" s="1265"/>
      <c r="G405" s="1265"/>
      <c r="H405" s="1265"/>
      <c r="I405" s="1265"/>
      <c r="J405" s="1265"/>
      <c r="K405" s="740"/>
      <c r="L405" s="740"/>
      <c r="M405" s="740"/>
      <c r="N405" s="740"/>
      <c r="O405" s="740"/>
    </row>
    <row r="406" spans="1:15" s="778" customFormat="1">
      <c r="A406" s="777"/>
      <c r="B406" s="740"/>
      <c r="C406" s="740"/>
      <c r="D406" s="1265"/>
      <c r="E406" s="1265"/>
      <c r="F406" s="1265"/>
      <c r="G406" s="1265"/>
      <c r="H406" s="1265"/>
      <c r="I406" s="1265"/>
      <c r="J406" s="1265"/>
      <c r="K406" s="740"/>
      <c r="L406" s="740"/>
      <c r="M406" s="740"/>
      <c r="N406" s="740"/>
      <c r="O406" s="740"/>
    </row>
    <row r="407" spans="1:15" s="778" customFormat="1">
      <c r="A407" s="777"/>
      <c r="B407" s="740"/>
      <c r="C407" s="740"/>
      <c r="D407" s="1265"/>
      <c r="E407" s="1265"/>
      <c r="F407" s="1265"/>
      <c r="G407" s="1265"/>
      <c r="H407" s="1265"/>
      <c r="I407" s="1265"/>
      <c r="J407" s="1265"/>
      <c r="K407" s="740"/>
      <c r="L407" s="740"/>
      <c r="M407" s="740"/>
      <c r="N407" s="740"/>
      <c r="O407" s="740"/>
    </row>
    <row r="408" spans="1:15" s="778" customFormat="1">
      <c r="A408" s="777"/>
      <c r="B408" s="740"/>
      <c r="C408" s="740"/>
      <c r="D408" s="1265"/>
      <c r="E408" s="1265"/>
      <c r="F408" s="1265"/>
      <c r="G408" s="1265"/>
      <c r="H408" s="1265"/>
      <c r="I408" s="1265"/>
      <c r="J408" s="1265"/>
      <c r="K408" s="740"/>
      <c r="L408" s="740"/>
      <c r="M408" s="740"/>
      <c r="N408" s="740"/>
      <c r="O408" s="740"/>
    </row>
    <row r="409" spans="1:15" s="778" customFormat="1">
      <c r="A409" s="777"/>
      <c r="B409" s="740"/>
      <c r="C409" s="740"/>
      <c r="D409" s="1265"/>
      <c r="E409" s="1265"/>
      <c r="F409" s="1265"/>
      <c r="G409" s="1265"/>
      <c r="H409" s="1265"/>
      <c r="I409" s="1265"/>
      <c r="J409" s="1265"/>
      <c r="K409" s="740"/>
      <c r="L409" s="740"/>
      <c r="M409" s="740"/>
      <c r="N409" s="740"/>
      <c r="O409" s="740"/>
    </row>
    <row r="410" spans="1:15" s="778" customFormat="1">
      <c r="A410" s="777"/>
      <c r="B410" s="740"/>
      <c r="C410" s="740"/>
      <c r="D410" s="1265"/>
      <c r="E410" s="1265"/>
      <c r="F410" s="1265"/>
      <c r="G410" s="1265"/>
      <c r="H410" s="1265"/>
      <c r="I410" s="1265"/>
      <c r="J410" s="1265"/>
      <c r="K410" s="740"/>
      <c r="L410" s="740"/>
      <c r="M410" s="740"/>
      <c r="N410" s="740"/>
      <c r="O410" s="740"/>
    </row>
    <row r="411" spans="1:15" s="778" customFormat="1">
      <c r="A411" s="777"/>
      <c r="B411" s="740"/>
      <c r="C411" s="740"/>
      <c r="D411" s="1265"/>
      <c r="E411" s="1265"/>
      <c r="F411" s="1265"/>
      <c r="G411" s="1265"/>
      <c r="H411" s="1265"/>
      <c r="I411" s="1265"/>
      <c r="J411" s="1265"/>
      <c r="K411" s="740"/>
      <c r="L411" s="740"/>
      <c r="M411" s="740"/>
      <c r="N411" s="740"/>
      <c r="O411" s="740"/>
    </row>
    <row r="412" spans="1:15" s="778" customFormat="1">
      <c r="A412" s="777"/>
      <c r="B412" s="740"/>
      <c r="C412" s="740"/>
      <c r="D412" s="1265"/>
      <c r="E412" s="1265"/>
      <c r="F412" s="1265"/>
      <c r="G412" s="1265"/>
      <c r="H412" s="1265"/>
      <c r="I412" s="1265"/>
      <c r="J412" s="1265"/>
      <c r="K412" s="740"/>
      <c r="L412" s="740"/>
      <c r="M412" s="740"/>
      <c r="N412" s="740"/>
      <c r="O412" s="740"/>
    </row>
    <row r="413" spans="1:15" s="778" customFormat="1">
      <c r="A413" s="777"/>
      <c r="B413" s="740"/>
      <c r="C413" s="740"/>
      <c r="D413" s="1265"/>
      <c r="E413" s="1265"/>
      <c r="F413" s="1265"/>
      <c r="G413" s="1265"/>
      <c r="H413" s="1265"/>
      <c r="I413" s="1265"/>
      <c r="J413" s="1265"/>
      <c r="K413" s="740"/>
      <c r="L413" s="740"/>
      <c r="M413" s="740"/>
      <c r="N413" s="740"/>
      <c r="O413" s="740"/>
    </row>
    <row r="414" spans="1:15" s="778" customFormat="1">
      <c r="A414" s="777"/>
      <c r="B414" s="740"/>
      <c r="C414" s="740"/>
      <c r="D414" s="1265"/>
      <c r="E414" s="1265"/>
      <c r="F414" s="1265"/>
      <c r="G414" s="1265"/>
      <c r="H414" s="1265"/>
      <c r="I414" s="1265"/>
      <c r="J414" s="1265"/>
      <c r="K414" s="740"/>
      <c r="L414" s="740"/>
      <c r="M414" s="740"/>
      <c r="N414" s="740"/>
      <c r="O414" s="740"/>
    </row>
    <row r="415" spans="1:15" s="778" customFormat="1">
      <c r="A415" s="777"/>
      <c r="B415" s="740"/>
      <c r="C415" s="740"/>
      <c r="D415" s="1265"/>
      <c r="E415" s="1265"/>
      <c r="F415" s="1265"/>
      <c r="G415" s="1265"/>
      <c r="H415" s="1265"/>
      <c r="I415" s="1265"/>
      <c r="J415" s="1265"/>
      <c r="K415" s="740"/>
      <c r="L415" s="740"/>
      <c r="M415" s="740"/>
      <c r="N415" s="740"/>
      <c r="O415" s="740"/>
    </row>
    <row r="416" spans="1:15" s="778" customFormat="1">
      <c r="A416" s="777"/>
      <c r="B416" s="740"/>
      <c r="C416" s="740"/>
      <c r="D416" s="1265"/>
      <c r="E416" s="1265"/>
      <c r="F416" s="1265"/>
      <c r="G416" s="1265"/>
      <c r="H416" s="1265"/>
      <c r="I416" s="1265"/>
      <c r="J416" s="1265"/>
      <c r="K416" s="740"/>
      <c r="L416" s="740"/>
      <c r="M416" s="740"/>
      <c r="N416" s="740"/>
      <c r="O416" s="740"/>
    </row>
    <row r="417" spans="1:15" s="778" customFormat="1">
      <c r="A417" s="777"/>
      <c r="B417" s="740"/>
      <c r="C417" s="740"/>
      <c r="D417" s="1265"/>
      <c r="E417" s="1265"/>
      <c r="F417" s="1265"/>
      <c r="G417" s="1265"/>
      <c r="H417" s="1265"/>
      <c r="I417" s="1265"/>
      <c r="J417" s="1265"/>
      <c r="K417" s="740"/>
      <c r="L417" s="740"/>
      <c r="M417" s="740"/>
      <c r="N417" s="740"/>
      <c r="O417" s="740"/>
    </row>
    <row r="418" spans="1:15" s="778" customFormat="1">
      <c r="A418" s="777"/>
      <c r="B418" s="740"/>
      <c r="C418" s="740"/>
      <c r="D418" s="1265"/>
      <c r="E418" s="1265"/>
      <c r="F418" s="1265"/>
      <c r="G418" s="1265"/>
      <c r="H418" s="1265"/>
      <c r="I418" s="1265"/>
      <c r="J418" s="1265"/>
      <c r="K418" s="740"/>
      <c r="L418" s="740"/>
      <c r="M418" s="740"/>
      <c r="N418" s="740"/>
      <c r="O418" s="740"/>
    </row>
    <row r="419" spans="1:15" s="778" customFormat="1">
      <c r="A419" s="777"/>
      <c r="B419" s="740"/>
      <c r="C419" s="740"/>
      <c r="D419" s="1265"/>
      <c r="E419" s="1265"/>
      <c r="F419" s="1265"/>
      <c r="G419" s="1265"/>
      <c r="H419" s="1265"/>
      <c r="I419" s="1265"/>
      <c r="J419" s="1265"/>
      <c r="K419" s="740"/>
      <c r="L419" s="740"/>
      <c r="M419" s="740"/>
      <c r="N419" s="740"/>
      <c r="O419" s="740"/>
    </row>
    <row r="420" spans="1:15" s="778" customFormat="1">
      <c r="A420" s="777"/>
      <c r="B420" s="740"/>
      <c r="C420" s="740"/>
      <c r="D420" s="1265"/>
      <c r="E420" s="1265"/>
      <c r="F420" s="1265"/>
      <c r="G420" s="1265"/>
      <c r="H420" s="1265"/>
      <c r="I420" s="1265"/>
      <c r="J420" s="1265"/>
      <c r="K420" s="740"/>
      <c r="L420" s="740"/>
      <c r="M420" s="740"/>
      <c r="N420" s="740"/>
      <c r="O420" s="740"/>
    </row>
    <row r="421" spans="1:15" s="778" customFormat="1">
      <c r="A421" s="777"/>
      <c r="B421" s="740"/>
      <c r="C421" s="740"/>
      <c r="D421" s="1265"/>
      <c r="E421" s="1265"/>
      <c r="F421" s="1265"/>
      <c r="G421" s="1265"/>
      <c r="H421" s="1265"/>
      <c r="I421" s="1265"/>
      <c r="J421" s="1265"/>
      <c r="K421" s="740"/>
      <c r="L421" s="740"/>
      <c r="M421" s="740"/>
      <c r="N421" s="740"/>
      <c r="O421" s="740"/>
    </row>
    <row r="422" spans="1:15" s="778" customFormat="1">
      <c r="A422" s="777"/>
      <c r="B422" s="740"/>
      <c r="C422" s="740"/>
      <c r="D422" s="1265"/>
      <c r="E422" s="1265"/>
      <c r="F422" s="1265"/>
      <c r="G422" s="1265"/>
      <c r="H422" s="1265"/>
      <c r="I422" s="1265"/>
      <c r="J422" s="1265"/>
      <c r="K422" s="740"/>
      <c r="L422" s="740"/>
      <c r="M422" s="740"/>
      <c r="N422" s="740"/>
      <c r="O422" s="740"/>
    </row>
    <row r="423" spans="1:15" s="778" customFormat="1">
      <c r="A423" s="777"/>
      <c r="B423" s="740"/>
      <c r="C423" s="740"/>
      <c r="D423" s="1265"/>
      <c r="E423" s="1265"/>
      <c r="F423" s="1265"/>
      <c r="G423" s="1265"/>
      <c r="H423" s="1265"/>
      <c r="I423" s="1265"/>
      <c r="J423" s="1265"/>
      <c r="K423" s="740"/>
      <c r="L423" s="740"/>
      <c r="M423" s="740"/>
      <c r="N423" s="740"/>
      <c r="O423" s="740"/>
    </row>
    <row r="424" spans="1:15" s="778" customFormat="1">
      <c r="A424" s="777"/>
      <c r="B424" s="740"/>
      <c r="C424" s="740"/>
      <c r="D424" s="1265"/>
      <c r="E424" s="1265"/>
      <c r="F424" s="1265"/>
      <c r="G424" s="1265"/>
      <c r="H424" s="1265"/>
      <c r="I424" s="1265"/>
      <c r="J424" s="1265"/>
      <c r="K424" s="740"/>
      <c r="L424" s="740"/>
      <c r="M424" s="740"/>
      <c r="N424" s="740"/>
      <c r="O424" s="740"/>
    </row>
    <row r="425" spans="1:15" s="778" customFormat="1">
      <c r="A425" s="777"/>
      <c r="B425" s="740"/>
      <c r="C425" s="740"/>
      <c r="D425" s="1265"/>
      <c r="E425" s="1265"/>
      <c r="F425" s="1265"/>
      <c r="G425" s="1265"/>
      <c r="H425" s="1265"/>
      <c r="I425" s="1265"/>
      <c r="J425" s="1265"/>
      <c r="K425" s="740"/>
      <c r="L425" s="740"/>
      <c r="M425" s="740"/>
      <c r="N425" s="740"/>
      <c r="O425" s="740"/>
    </row>
    <row r="426" spans="1:15" s="778" customFormat="1">
      <c r="A426" s="777"/>
      <c r="B426" s="740"/>
      <c r="C426" s="740"/>
      <c r="D426" s="1265"/>
      <c r="E426" s="1265"/>
      <c r="F426" s="1265"/>
      <c r="G426" s="1265"/>
      <c r="H426" s="1265"/>
      <c r="I426" s="1265"/>
      <c r="J426" s="1265"/>
      <c r="K426" s="740"/>
      <c r="L426" s="740"/>
      <c r="M426" s="740"/>
      <c r="N426" s="740"/>
      <c r="O426" s="740"/>
    </row>
    <row r="427" spans="1:15" s="778" customFormat="1">
      <c r="A427" s="777"/>
      <c r="B427" s="740"/>
      <c r="C427" s="740"/>
      <c r="D427" s="1265"/>
      <c r="E427" s="1265"/>
      <c r="F427" s="1265"/>
      <c r="G427" s="1265"/>
      <c r="H427" s="1265"/>
      <c r="I427" s="1265"/>
      <c r="J427" s="1265"/>
      <c r="K427" s="740"/>
      <c r="L427" s="740"/>
      <c r="M427" s="740"/>
      <c r="N427" s="740"/>
      <c r="O427" s="740"/>
    </row>
    <row r="428" spans="1:15" s="778" customFormat="1">
      <c r="A428" s="777"/>
      <c r="B428" s="740"/>
      <c r="C428" s="740"/>
      <c r="D428" s="1265"/>
      <c r="E428" s="1265"/>
      <c r="F428" s="1265"/>
      <c r="G428" s="1265"/>
      <c r="H428" s="1265"/>
      <c r="I428" s="1265"/>
      <c r="J428" s="1265"/>
      <c r="K428" s="740"/>
      <c r="L428" s="740"/>
      <c r="M428" s="740"/>
      <c r="N428" s="740"/>
      <c r="O428" s="740"/>
    </row>
    <row r="429" spans="1:15" s="778" customFormat="1">
      <c r="A429" s="777"/>
      <c r="B429" s="740"/>
      <c r="C429" s="740"/>
      <c r="D429" s="1265"/>
      <c r="E429" s="1265"/>
      <c r="F429" s="1265"/>
      <c r="G429" s="1265"/>
      <c r="H429" s="1265"/>
      <c r="I429" s="1265"/>
      <c r="J429" s="1265"/>
      <c r="K429" s="740"/>
      <c r="L429" s="740"/>
      <c r="M429" s="740"/>
      <c r="N429" s="740"/>
      <c r="O429" s="740"/>
    </row>
    <row r="430" spans="1:15" s="778" customFormat="1">
      <c r="A430" s="777"/>
      <c r="B430" s="740"/>
      <c r="C430" s="740"/>
      <c r="D430" s="1265"/>
      <c r="E430" s="1265"/>
      <c r="F430" s="1265"/>
      <c r="G430" s="1265"/>
      <c r="H430" s="1265"/>
      <c r="I430" s="1265"/>
      <c r="J430" s="1265"/>
      <c r="K430" s="740"/>
      <c r="L430" s="740"/>
      <c r="M430" s="740"/>
      <c r="N430" s="740"/>
      <c r="O430" s="740"/>
    </row>
    <row r="431" spans="1:15" s="778" customFormat="1">
      <c r="A431" s="777"/>
      <c r="B431" s="740"/>
      <c r="C431" s="740"/>
      <c r="D431" s="1265"/>
      <c r="E431" s="1265"/>
      <c r="F431" s="1265"/>
      <c r="G431" s="1265"/>
      <c r="H431" s="1265"/>
      <c r="I431" s="1265"/>
      <c r="J431" s="1265"/>
      <c r="K431" s="740"/>
      <c r="L431" s="740"/>
      <c r="M431" s="740"/>
      <c r="N431" s="740"/>
      <c r="O431" s="740"/>
    </row>
    <row r="432" spans="1:15" s="778" customFormat="1">
      <c r="A432" s="777"/>
      <c r="B432" s="740"/>
      <c r="C432" s="740"/>
      <c r="D432" s="1265"/>
      <c r="E432" s="1265"/>
      <c r="F432" s="1265"/>
      <c r="G432" s="1265"/>
      <c r="H432" s="1265"/>
      <c r="I432" s="1265"/>
      <c r="J432" s="1265"/>
      <c r="K432" s="740"/>
      <c r="L432" s="740"/>
      <c r="M432" s="740"/>
      <c r="N432" s="740"/>
      <c r="O432" s="740"/>
    </row>
    <row r="433" spans="1:15" s="778" customFormat="1">
      <c r="A433" s="777"/>
      <c r="B433" s="740"/>
      <c r="C433" s="740"/>
      <c r="D433" s="1265"/>
      <c r="E433" s="1265"/>
      <c r="F433" s="1265"/>
      <c r="G433" s="1265"/>
      <c r="H433" s="1265"/>
      <c r="I433" s="1265"/>
      <c r="J433" s="1265"/>
      <c r="K433" s="740"/>
      <c r="L433" s="740"/>
      <c r="M433" s="740"/>
      <c r="N433" s="740"/>
      <c r="O433" s="740"/>
    </row>
    <row r="434" spans="1:15" s="778" customFormat="1">
      <c r="A434" s="777"/>
      <c r="B434" s="740"/>
      <c r="C434" s="740"/>
      <c r="D434" s="1265"/>
      <c r="E434" s="1265"/>
      <c r="F434" s="1265"/>
      <c r="G434" s="1265"/>
      <c r="H434" s="1265"/>
      <c r="I434" s="1265"/>
      <c r="J434" s="1265"/>
      <c r="K434" s="740"/>
      <c r="L434" s="740"/>
      <c r="M434" s="740"/>
      <c r="N434" s="740"/>
      <c r="O434" s="740"/>
    </row>
    <row r="435" spans="1:15" s="778" customFormat="1">
      <c r="A435" s="777"/>
      <c r="B435" s="740"/>
      <c r="C435" s="740"/>
      <c r="D435" s="1265"/>
      <c r="E435" s="1265"/>
      <c r="F435" s="1265"/>
      <c r="G435" s="1265"/>
      <c r="H435" s="1265"/>
      <c r="I435" s="1265"/>
      <c r="J435" s="1265"/>
      <c r="K435" s="740"/>
      <c r="L435" s="740"/>
      <c r="M435" s="740"/>
      <c r="N435" s="740"/>
      <c r="O435" s="740"/>
    </row>
    <row r="436" spans="1:15" s="778" customFormat="1">
      <c r="A436" s="777"/>
      <c r="B436" s="740"/>
      <c r="C436" s="740"/>
      <c r="D436" s="1265"/>
      <c r="E436" s="1265"/>
      <c r="F436" s="1265"/>
      <c r="G436" s="1265"/>
      <c r="H436" s="1265"/>
      <c r="I436" s="1265"/>
      <c r="J436" s="1265"/>
      <c r="K436" s="740"/>
      <c r="L436" s="740"/>
      <c r="M436" s="740"/>
      <c r="N436" s="740"/>
      <c r="O436" s="740"/>
    </row>
    <row r="437" spans="1:15" s="778" customFormat="1">
      <c r="A437" s="777"/>
      <c r="B437" s="740"/>
      <c r="C437" s="740"/>
      <c r="D437" s="1265"/>
      <c r="E437" s="1265"/>
      <c r="F437" s="1265"/>
      <c r="G437" s="1265"/>
      <c r="H437" s="1265"/>
      <c r="I437" s="1265"/>
      <c r="J437" s="1265"/>
      <c r="K437" s="740"/>
      <c r="L437" s="740"/>
      <c r="M437" s="740"/>
      <c r="N437" s="740"/>
      <c r="O437" s="740"/>
    </row>
    <row r="438" spans="1:15" s="778" customFormat="1">
      <c r="A438" s="777"/>
      <c r="B438" s="740"/>
      <c r="C438" s="740"/>
      <c r="D438" s="1265"/>
      <c r="E438" s="1265"/>
      <c r="F438" s="1265"/>
      <c r="G438" s="1265"/>
      <c r="H438" s="1265"/>
      <c r="I438" s="1265"/>
      <c r="J438" s="1265"/>
      <c r="K438" s="740"/>
      <c r="L438" s="740"/>
      <c r="M438" s="740"/>
      <c r="N438" s="740"/>
      <c r="O438" s="740"/>
    </row>
    <row r="439" spans="1:15" s="778" customFormat="1">
      <c r="A439" s="777"/>
      <c r="B439" s="740"/>
      <c r="C439" s="740"/>
      <c r="D439" s="1265"/>
      <c r="E439" s="1265"/>
      <c r="F439" s="1265"/>
      <c r="G439" s="1265"/>
      <c r="H439" s="1265"/>
      <c r="I439" s="1265"/>
      <c r="J439" s="1265"/>
      <c r="K439" s="740"/>
      <c r="L439" s="740"/>
      <c r="M439" s="740"/>
      <c r="N439" s="740"/>
      <c r="O439" s="740"/>
    </row>
    <row r="440" spans="1:15" s="778" customFormat="1">
      <c r="A440" s="777"/>
      <c r="B440" s="740"/>
      <c r="C440" s="740"/>
      <c r="D440" s="1265"/>
      <c r="E440" s="1265"/>
      <c r="F440" s="1265"/>
      <c r="G440" s="1265"/>
      <c r="H440" s="1265"/>
      <c r="I440" s="1265"/>
      <c r="J440" s="1265"/>
      <c r="K440" s="740"/>
      <c r="L440" s="740"/>
      <c r="M440" s="740"/>
      <c r="N440" s="740"/>
      <c r="O440" s="740"/>
    </row>
    <row r="441" spans="1:15" s="778" customFormat="1">
      <c r="A441" s="777"/>
      <c r="B441" s="740"/>
      <c r="C441" s="740"/>
      <c r="D441" s="1265"/>
      <c r="E441" s="1265"/>
      <c r="F441" s="1265"/>
      <c r="G441" s="1265"/>
      <c r="H441" s="1265"/>
      <c r="I441" s="1265"/>
      <c r="J441" s="1265"/>
      <c r="K441" s="740"/>
      <c r="L441" s="740"/>
      <c r="M441" s="740"/>
      <c r="N441" s="740"/>
      <c r="O441" s="740"/>
    </row>
    <row r="442" spans="1:15" s="778" customFormat="1">
      <c r="A442" s="777"/>
      <c r="B442" s="740"/>
      <c r="C442" s="740"/>
      <c r="D442" s="1265"/>
      <c r="E442" s="1265"/>
      <c r="F442" s="1265"/>
      <c r="G442" s="1265"/>
      <c r="H442" s="1265"/>
      <c r="I442" s="1265"/>
      <c r="J442" s="1265"/>
      <c r="K442" s="740"/>
      <c r="L442" s="740"/>
      <c r="M442" s="740"/>
      <c r="N442" s="740"/>
      <c r="O442" s="740"/>
    </row>
    <row r="443" spans="1:15" s="778" customFormat="1">
      <c r="A443" s="777"/>
      <c r="B443" s="740"/>
      <c r="C443" s="740"/>
      <c r="D443" s="1265"/>
      <c r="E443" s="1265"/>
      <c r="F443" s="1265"/>
      <c r="G443" s="1265"/>
      <c r="H443" s="1265"/>
      <c r="I443" s="1265"/>
      <c r="J443" s="1265"/>
      <c r="K443" s="740"/>
      <c r="L443" s="740"/>
      <c r="M443" s="740"/>
      <c r="N443" s="740"/>
      <c r="O443" s="740"/>
    </row>
    <row r="444" spans="1:15" s="778" customFormat="1">
      <c r="A444" s="777"/>
      <c r="B444" s="740"/>
      <c r="C444" s="740"/>
      <c r="D444" s="1265"/>
      <c r="E444" s="1265"/>
      <c r="F444" s="1265"/>
      <c r="G444" s="1265"/>
      <c r="H444" s="1265"/>
      <c r="I444" s="1265"/>
      <c r="J444" s="1265"/>
      <c r="K444" s="740"/>
      <c r="L444" s="740"/>
      <c r="M444" s="740"/>
      <c r="N444" s="740"/>
      <c r="O444" s="740"/>
    </row>
    <row r="445" spans="1:15" s="778" customFormat="1">
      <c r="A445" s="777"/>
      <c r="B445" s="740"/>
      <c r="C445" s="740"/>
      <c r="D445" s="1265"/>
      <c r="E445" s="1265"/>
      <c r="F445" s="1265"/>
      <c r="G445" s="1265"/>
      <c r="H445" s="1265"/>
      <c r="I445" s="1265"/>
      <c r="J445" s="1265"/>
      <c r="K445" s="740"/>
      <c r="L445" s="740"/>
      <c r="M445" s="740"/>
      <c r="N445" s="740"/>
      <c r="O445" s="740"/>
    </row>
    <row r="446" spans="1:15" s="778" customFormat="1">
      <c r="A446" s="777"/>
      <c r="B446" s="740"/>
      <c r="C446" s="740"/>
      <c r="D446" s="1265"/>
      <c r="E446" s="1265"/>
      <c r="F446" s="1265"/>
      <c r="G446" s="1265"/>
      <c r="H446" s="1265"/>
      <c r="I446" s="1265"/>
      <c r="J446" s="1265"/>
      <c r="K446" s="740"/>
      <c r="L446" s="740"/>
      <c r="M446" s="740"/>
      <c r="N446" s="740"/>
      <c r="O446" s="740"/>
    </row>
    <row r="447" spans="1:15" s="778" customFormat="1">
      <c r="A447" s="777"/>
      <c r="B447" s="740"/>
      <c r="C447" s="740"/>
      <c r="D447" s="1265"/>
      <c r="E447" s="1265"/>
      <c r="F447" s="1265"/>
      <c r="G447" s="1265"/>
      <c r="H447" s="1265"/>
      <c r="I447" s="1265"/>
      <c r="J447" s="1265"/>
      <c r="K447" s="740"/>
      <c r="L447" s="740"/>
      <c r="M447" s="740"/>
      <c r="N447" s="740"/>
      <c r="O447" s="740"/>
    </row>
    <row r="448" spans="1:15" s="778" customFormat="1">
      <c r="A448" s="777"/>
      <c r="B448" s="740"/>
      <c r="C448" s="740"/>
      <c r="D448" s="1265"/>
      <c r="E448" s="1265"/>
      <c r="F448" s="1265"/>
      <c r="G448" s="1265"/>
      <c r="H448" s="1265"/>
      <c r="I448" s="1265"/>
      <c r="J448" s="1265"/>
      <c r="K448" s="740"/>
      <c r="L448" s="740"/>
      <c r="M448" s="740"/>
      <c r="N448" s="740"/>
      <c r="O448" s="740"/>
    </row>
    <row r="449" spans="1:15" s="778" customFormat="1">
      <c r="A449" s="777"/>
      <c r="B449" s="740"/>
      <c r="C449" s="740"/>
      <c r="D449" s="1265"/>
      <c r="E449" s="1265"/>
      <c r="F449" s="1265"/>
      <c r="G449" s="1265"/>
      <c r="H449" s="1265"/>
      <c r="I449" s="1265"/>
      <c r="J449" s="1265"/>
      <c r="K449" s="740"/>
      <c r="L449" s="740"/>
      <c r="M449" s="740"/>
      <c r="N449" s="740"/>
      <c r="O449" s="740"/>
    </row>
    <row r="450" spans="1:15" s="778" customFormat="1">
      <c r="A450" s="777"/>
      <c r="B450" s="740"/>
      <c r="C450" s="740"/>
      <c r="D450" s="1265"/>
      <c r="E450" s="1265"/>
      <c r="F450" s="1265"/>
      <c r="G450" s="1265"/>
      <c r="H450" s="1265"/>
      <c r="I450" s="1265"/>
      <c r="J450" s="1265"/>
      <c r="K450" s="740"/>
      <c r="L450" s="740"/>
      <c r="M450" s="740"/>
      <c r="N450" s="740"/>
      <c r="O450" s="740"/>
    </row>
    <row r="451" spans="1:15" s="778" customFormat="1">
      <c r="A451" s="777"/>
      <c r="B451" s="740"/>
      <c r="C451" s="740"/>
      <c r="D451" s="1265"/>
      <c r="E451" s="1265"/>
      <c r="F451" s="1265"/>
      <c r="G451" s="1265"/>
      <c r="H451" s="1265"/>
      <c r="I451" s="1265"/>
      <c r="J451" s="1265"/>
      <c r="K451" s="740"/>
      <c r="L451" s="740"/>
      <c r="M451" s="740"/>
      <c r="N451" s="740"/>
      <c r="O451" s="740"/>
    </row>
    <row r="452" spans="1:15" s="778" customFormat="1">
      <c r="A452" s="777"/>
      <c r="B452" s="740"/>
      <c r="C452" s="740"/>
      <c r="D452" s="1265"/>
      <c r="E452" s="1265"/>
      <c r="F452" s="1265"/>
      <c r="G452" s="1265"/>
      <c r="H452" s="1265"/>
      <c r="I452" s="1265"/>
      <c r="J452" s="1265"/>
      <c r="K452" s="740"/>
      <c r="L452" s="740"/>
      <c r="M452" s="740"/>
      <c r="N452" s="740"/>
      <c r="O452" s="740"/>
    </row>
    <row r="453" spans="1:15" s="778" customFormat="1">
      <c r="A453" s="777"/>
      <c r="B453" s="740"/>
      <c r="C453" s="740"/>
      <c r="D453" s="1265"/>
      <c r="E453" s="1265"/>
      <c r="F453" s="1265"/>
      <c r="G453" s="1265"/>
      <c r="H453" s="1265"/>
      <c r="I453" s="1265"/>
      <c r="J453" s="1265"/>
      <c r="K453" s="740"/>
      <c r="L453" s="740"/>
      <c r="M453" s="740"/>
      <c r="N453" s="740"/>
      <c r="O453" s="740"/>
    </row>
    <row r="454" spans="1:15" s="778" customFormat="1">
      <c r="A454" s="777"/>
      <c r="B454" s="740"/>
      <c r="C454" s="740"/>
      <c r="D454" s="1265"/>
      <c r="E454" s="1265"/>
      <c r="F454" s="1265"/>
      <c r="G454" s="1265"/>
      <c r="H454" s="1265"/>
      <c r="I454" s="1265"/>
      <c r="J454" s="1265"/>
      <c r="K454" s="740"/>
      <c r="L454" s="740"/>
      <c r="M454" s="740"/>
      <c r="N454" s="740"/>
      <c r="O454" s="740"/>
    </row>
    <row r="455" spans="1:15" s="778" customFormat="1">
      <c r="A455" s="777"/>
      <c r="B455" s="740"/>
      <c r="C455" s="740"/>
      <c r="D455" s="1265"/>
      <c r="E455" s="1265"/>
      <c r="F455" s="1265"/>
      <c r="G455" s="1265"/>
      <c r="H455" s="1265"/>
      <c r="I455" s="1265"/>
      <c r="J455" s="1265"/>
      <c r="K455" s="740"/>
      <c r="L455" s="740"/>
      <c r="M455" s="740"/>
      <c r="N455" s="740"/>
      <c r="O455" s="740"/>
    </row>
    <row r="456" spans="1:15" s="778" customFormat="1">
      <c r="A456" s="777"/>
      <c r="B456" s="740"/>
      <c r="C456" s="740"/>
      <c r="D456" s="1265"/>
      <c r="E456" s="1265"/>
      <c r="F456" s="1265"/>
      <c r="G456" s="1265"/>
      <c r="H456" s="1265"/>
      <c r="I456" s="1265"/>
      <c r="J456" s="1265"/>
      <c r="K456" s="740"/>
      <c r="L456" s="740"/>
      <c r="M456" s="740"/>
      <c r="N456" s="740"/>
      <c r="O456" s="740"/>
    </row>
    <row r="457" spans="1:15" s="778" customFormat="1">
      <c r="A457" s="777"/>
      <c r="B457" s="740"/>
      <c r="C457" s="740"/>
      <c r="D457" s="1265"/>
      <c r="E457" s="1265"/>
      <c r="F457" s="1265"/>
      <c r="G457" s="1265"/>
      <c r="H457" s="1265"/>
      <c r="I457" s="1265"/>
      <c r="J457" s="1265"/>
      <c r="K457" s="740"/>
      <c r="L457" s="740"/>
      <c r="M457" s="740"/>
      <c r="N457" s="740"/>
      <c r="O457" s="740"/>
    </row>
    <row r="458" spans="1:15" s="778" customFormat="1">
      <c r="A458" s="777"/>
      <c r="B458" s="740"/>
      <c r="C458" s="740"/>
      <c r="D458" s="1265"/>
      <c r="E458" s="1265"/>
      <c r="F458" s="1265"/>
      <c r="G458" s="1265"/>
      <c r="H458" s="1265"/>
      <c r="I458" s="1265"/>
      <c r="J458" s="1265"/>
      <c r="K458" s="740"/>
      <c r="L458" s="740"/>
      <c r="M458" s="740"/>
      <c r="N458" s="740"/>
      <c r="O458" s="740"/>
    </row>
    <row r="459" spans="1:15" s="778" customFormat="1">
      <c r="A459" s="777"/>
      <c r="B459" s="740"/>
      <c r="C459" s="740"/>
      <c r="D459" s="1265"/>
      <c r="E459" s="1265"/>
      <c r="F459" s="1265"/>
      <c r="G459" s="1265"/>
      <c r="H459" s="1265"/>
      <c r="I459" s="1265"/>
      <c r="J459" s="1265"/>
      <c r="K459" s="740"/>
      <c r="L459" s="740"/>
      <c r="M459" s="740"/>
      <c r="N459" s="740"/>
      <c r="O459" s="740"/>
    </row>
    <row r="460" spans="1:15" s="778" customFormat="1">
      <c r="A460" s="777"/>
      <c r="B460" s="740"/>
      <c r="C460" s="740"/>
      <c r="D460" s="1265"/>
      <c r="E460" s="1265"/>
      <c r="F460" s="1265"/>
      <c r="G460" s="1265"/>
      <c r="H460" s="1265"/>
      <c r="I460" s="1265"/>
      <c r="J460" s="1265"/>
      <c r="K460" s="740"/>
      <c r="L460" s="740"/>
      <c r="M460" s="740"/>
      <c r="N460" s="740"/>
      <c r="O460" s="740"/>
    </row>
    <row r="461" spans="1:15" s="778" customFormat="1">
      <c r="A461" s="777"/>
      <c r="B461" s="740"/>
      <c r="C461" s="740"/>
      <c r="D461" s="1265"/>
      <c r="E461" s="1265"/>
      <c r="F461" s="1265"/>
      <c r="G461" s="1265"/>
      <c r="H461" s="1265"/>
      <c r="I461" s="1265"/>
      <c r="J461" s="1265"/>
      <c r="K461" s="740"/>
      <c r="L461" s="740"/>
      <c r="M461" s="740"/>
      <c r="N461" s="740"/>
      <c r="O461" s="740"/>
    </row>
    <row r="462" spans="1:15" s="778" customFormat="1">
      <c r="A462" s="777"/>
      <c r="B462" s="740"/>
      <c r="C462" s="740"/>
      <c r="D462" s="1265"/>
      <c r="E462" s="1265"/>
      <c r="F462" s="1265"/>
      <c r="G462" s="1265"/>
      <c r="H462" s="1265"/>
      <c r="I462" s="1265"/>
      <c r="J462" s="1265"/>
      <c r="K462" s="740"/>
      <c r="L462" s="740"/>
      <c r="M462" s="740"/>
      <c r="N462" s="740"/>
      <c r="O462" s="740"/>
    </row>
    <row r="463" spans="1:15" s="778" customFormat="1">
      <c r="A463" s="777"/>
      <c r="B463" s="740"/>
      <c r="C463" s="740"/>
      <c r="D463" s="1265"/>
      <c r="E463" s="1265"/>
      <c r="F463" s="1265"/>
      <c r="G463" s="1265"/>
      <c r="H463" s="1265"/>
      <c r="I463" s="1265"/>
      <c r="J463" s="1265"/>
      <c r="K463" s="740"/>
      <c r="L463" s="740"/>
      <c r="M463" s="740"/>
      <c r="N463" s="740"/>
      <c r="O463" s="740"/>
    </row>
    <row r="464" spans="1:15" s="778" customFormat="1">
      <c r="A464" s="777"/>
      <c r="B464" s="740"/>
      <c r="C464" s="740"/>
      <c r="D464" s="1265"/>
      <c r="E464" s="1265"/>
      <c r="F464" s="1265"/>
      <c r="G464" s="1265"/>
      <c r="H464" s="1265"/>
      <c r="I464" s="1265"/>
      <c r="J464" s="1265"/>
      <c r="K464" s="740"/>
      <c r="L464" s="740"/>
      <c r="M464" s="740"/>
      <c r="N464" s="740"/>
      <c r="O464" s="740"/>
    </row>
    <row r="465" spans="1:15" s="778" customFormat="1">
      <c r="A465" s="777"/>
      <c r="B465" s="740"/>
      <c r="C465" s="740"/>
      <c r="D465" s="1265"/>
      <c r="E465" s="1265"/>
      <c r="F465" s="1265"/>
      <c r="G465" s="1265"/>
      <c r="H465" s="1265"/>
      <c r="I465" s="1265"/>
      <c r="J465" s="1265"/>
      <c r="K465" s="740"/>
      <c r="L465" s="740"/>
      <c r="M465" s="740"/>
      <c r="N465" s="740"/>
      <c r="O465" s="740"/>
    </row>
    <row r="466" spans="1:15" s="778" customFormat="1">
      <c r="A466" s="777"/>
      <c r="B466" s="740"/>
      <c r="C466" s="740"/>
      <c r="D466" s="1265"/>
      <c r="E466" s="1265"/>
      <c r="F466" s="1265"/>
      <c r="G466" s="1265"/>
      <c r="H466" s="1265"/>
      <c r="I466" s="1265"/>
      <c r="J466" s="1265"/>
      <c r="K466" s="740"/>
      <c r="L466" s="740"/>
      <c r="M466" s="740"/>
      <c r="N466" s="740"/>
      <c r="O466" s="740"/>
    </row>
    <row r="467" spans="1:15" s="778" customFormat="1">
      <c r="A467" s="777"/>
      <c r="B467" s="740"/>
      <c r="C467" s="740"/>
      <c r="D467" s="1265"/>
      <c r="E467" s="1265"/>
      <c r="F467" s="1265"/>
      <c r="G467" s="1265"/>
      <c r="H467" s="1265"/>
      <c r="I467" s="1265"/>
      <c r="J467" s="1265"/>
      <c r="K467" s="740"/>
      <c r="L467" s="740"/>
      <c r="M467" s="740"/>
      <c r="N467" s="740"/>
      <c r="O467" s="740"/>
    </row>
    <row r="468" spans="1:15" s="778" customFormat="1">
      <c r="A468" s="777"/>
      <c r="B468" s="740"/>
      <c r="C468" s="740"/>
      <c r="D468" s="1265"/>
      <c r="E468" s="1265"/>
      <c r="F468" s="1265"/>
      <c r="G468" s="1265"/>
      <c r="H468" s="1265"/>
      <c r="I468" s="1265"/>
      <c r="J468" s="1265"/>
      <c r="K468" s="740"/>
      <c r="L468" s="740"/>
      <c r="M468" s="740"/>
      <c r="N468" s="740"/>
      <c r="O468" s="740"/>
    </row>
    <row r="469" spans="1:15" s="778" customFormat="1">
      <c r="A469" s="777"/>
      <c r="B469" s="740"/>
      <c r="C469" s="740"/>
      <c r="D469" s="1265"/>
      <c r="E469" s="1265"/>
      <c r="F469" s="1265"/>
      <c r="G469" s="1265"/>
      <c r="H469" s="1265"/>
      <c r="I469" s="1265"/>
      <c r="J469" s="1265"/>
      <c r="K469" s="740"/>
      <c r="L469" s="740"/>
      <c r="M469" s="740"/>
      <c r="N469" s="740"/>
      <c r="O469" s="740"/>
    </row>
    <row r="470" spans="1:15" s="778" customFormat="1">
      <c r="A470" s="777"/>
      <c r="B470" s="740"/>
      <c r="C470" s="740"/>
      <c r="D470" s="1265"/>
      <c r="E470" s="1265"/>
      <c r="F470" s="1265"/>
      <c r="G470" s="1265"/>
      <c r="H470" s="1265"/>
      <c r="I470" s="1265"/>
      <c r="J470" s="1265"/>
      <c r="K470" s="740"/>
      <c r="L470" s="740"/>
      <c r="M470" s="740"/>
      <c r="N470" s="740"/>
      <c r="O470" s="740"/>
    </row>
    <row r="471" spans="1:15" s="778" customFormat="1">
      <c r="A471" s="777"/>
      <c r="B471" s="740"/>
      <c r="C471" s="740"/>
      <c r="D471" s="1265"/>
      <c r="E471" s="1265"/>
      <c r="F471" s="1265"/>
      <c r="G471" s="1265"/>
      <c r="H471" s="1265"/>
      <c r="I471" s="1265"/>
      <c r="J471" s="1265"/>
      <c r="K471" s="740"/>
      <c r="L471" s="740"/>
      <c r="M471" s="740"/>
      <c r="N471" s="740"/>
      <c r="O471" s="740"/>
    </row>
    <row r="472" spans="1:15" s="778" customFormat="1">
      <c r="A472" s="777"/>
      <c r="B472" s="740"/>
      <c r="C472" s="740"/>
      <c r="D472" s="1265"/>
      <c r="E472" s="1265"/>
      <c r="F472" s="1265"/>
      <c r="G472" s="1265"/>
      <c r="H472" s="1265"/>
      <c r="I472" s="1265"/>
      <c r="J472" s="1265"/>
      <c r="K472" s="740"/>
      <c r="L472" s="740"/>
      <c r="M472" s="740"/>
      <c r="N472" s="740"/>
      <c r="O472" s="740"/>
    </row>
    <row r="473" spans="1:15" s="778" customFormat="1">
      <c r="A473" s="777"/>
      <c r="B473" s="740"/>
      <c r="C473" s="740"/>
      <c r="D473" s="1265"/>
      <c r="E473" s="1265"/>
      <c r="F473" s="1265"/>
      <c r="G473" s="1265"/>
      <c r="H473" s="1265"/>
      <c r="I473" s="1265"/>
      <c r="J473" s="1265"/>
      <c r="K473" s="740"/>
      <c r="L473" s="740"/>
      <c r="M473" s="740"/>
      <c r="N473" s="740"/>
      <c r="O473" s="740"/>
    </row>
    <row r="474" spans="1:15" s="778" customFormat="1">
      <c r="A474" s="777"/>
      <c r="B474" s="740"/>
      <c r="C474" s="740"/>
      <c r="D474" s="1265"/>
      <c r="E474" s="1265"/>
      <c r="F474" s="1265"/>
      <c r="G474" s="1265"/>
      <c r="H474" s="1265"/>
      <c r="I474" s="1265"/>
      <c r="J474" s="1265"/>
      <c r="K474" s="740"/>
      <c r="L474" s="740"/>
      <c r="M474" s="740"/>
      <c r="N474" s="740"/>
      <c r="O474" s="740"/>
    </row>
    <row r="475" spans="1:15" s="778" customFormat="1">
      <c r="A475" s="777"/>
      <c r="B475" s="740"/>
      <c r="C475" s="740"/>
      <c r="D475" s="1265"/>
      <c r="E475" s="1265"/>
      <c r="F475" s="1265"/>
      <c r="G475" s="1265"/>
      <c r="H475" s="1265"/>
      <c r="I475" s="1265"/>
      <c r="J475" s="1265"/>
      <c r="K475" s="740"/>
      <c r="L475" s="740"/>
      <c r="M475" s="740"/>
      <c r="N475" s="740"/>
      <c r="O475" s="740"/>
    </row>
    <row r="476" spans="1:15" s="778" customFormat="1">
      <c r="A476" s="777"/>
      <c r="B476" s="740"/>
      <c r="C476" s="740"/>
      <c r="D476" s="1265"/>
      <c r="E476" s="1265"/>
      <c r="F476" s="1265"/>
      <c r="G476" s="1265"/>
      <c r="H476" s="1265"/>
      <c r="I476" s="1265"/>
      <c r="J476" s="1265"/>
      <c r="K476" s="740"/>
      <c r="L476" s="740"/>
      <c r="M476" s="740"/>
      <c r="N476" s="740"/>
      <c r="O476" s="740"/>
    </row>
    <row r="477" spans="1:15" s="778" customFormat="1">
      <c r="A477" s="777"/>
      <c r="B477" s="740"/>
      <c r="C477" s="740"/>
      <c r="D477" s="1265"/>
      <c r="E477" s="1265"/>
      <c r="F477" s="1265"/>
      <c r="G477" s="1265"/>
      <c r="H477" s="1265"/>
      <c r="I477" s="1265"/>
      <c r="J477" s="1265"/>
      <c r="K477" s="740"/>
      <c r="L477" s="740"/>
      <c r="M477" s="740"/>
      <c r="N477" s="740"/>
      <c r="O477" s="740"/>
    </row>
    <row r="478" spans="1:15" s="778" customFormat="1">
      <c r="A478" s="777"/>
      <c r="B478" s="740"/>
      <c r="C478" s="740"/>
      <c r="D478" s="1265"/>
      <c r="E478" s="1265"/>
      <c r="F478" s="1265"/>
      <c r="G478" s="1265"/>
      <c r="H478" s="1265"/>
      <c r="I478" s="1265"/>
      <c r="J478" s="1265"/>
      <c r="K478" s="740"/>
      <c r="L478" s="740"/>
      <c r="M478" s="740"/>
      <c r="N478" s="740"/>
      <c r="O478" s="740"/>
    </row>
    <row r="479" spans="1:15" s="778" customFormat="1">
      <c r="A479" s="777"/>
      <c r="B479" s="740"/>
      <c r="C479" s="740"/>
      <c r="D479" s="1265"/>
      <c r="E479" s="1265"/>
      <c r="F479" s="1265"/>
      <c r="G479" s="1265"/>
      <c r="H479" s="1265"/>
      <c r="I479" s="1265"/>
      <c r="J479" s="1265"/>
      <c r="K479" s="740"/>
      <c r="L479" s="740"/>
      <c r="M479" s="740"/>
      <c r="N479" s="740"/>
      <c r="O479" s="740"/>
    </row>
    <row r="480" spans="1:15" s="778" customFormat="1">
      <c r="A480" s="777"/>
      <c r="B480" s="740"/>
      <c r="C480" s="740"/>
      <c r="D480" s="1265"/>
      <c r="E480" s="1265"/>
      <c r="F480" s="1265"/>
      <c r="G480" s="1265"/>
      <c r="H480" s="1265"/>
      <c r="I480" s="1265"/>
      <c r="J480" s="1265"/>
      <c r="K480" s="740"/>
      <c r="L480" s="740"/>
      <c r="M480" s="740"/>
      <c r="N480" s="740"/>
      <c r="O480" s="740"/>
    </row>
    <row r="481" spans="1:15" s="778" customFormat="1">
      <c r="A481" s="777"/>
      <c r="B481" s="740"/>
      <c r="C481" s="740"/>
      <c r="D481" s="1265"/>
      <c r="E481" s="1265"/>
      <c r="F481" s="1265"/>
      <c r="G481" s="1265"/>
      <c r="H481" s="1265"/>
      <c r="I481" s="1265"/>
      <c r="J481" s="1265"/>
      <c r="K481" s="740"/>
      <c r="L481" s="740"/>
      <c r="M481" s="740"/>
      <c r="N481" s="740"/>
      <c r="O481" s="740"/>
    </row>
    <row r="482" spans="1:15" s="778" customFormat="1">
      <c r="A482" s="777"/>
      <c r="B482" s="740"/>
      <c r="C482" s="740"/>
      <c r="D482" s="1265"/>
      <c r="E482" s="1265"/>
      <c r="F482" s="1265"/>
      <c r="G482" s="1265"/>
      <c r="H482" s="1265"/>
      <c r="I482" s="1265"/>
      <c r="J482" s="1265"/>
      <c r="K482" s="740"/>
      <c r="L482" s="740"/>
      <c r="M482" s="740"/>
      <c r="N482" s="740"/>
      <c r="O482" s="740"/>
    </row>
    <row r="483" spans="1:15" s="778" customFormat="1">
      <c r="A483" s="777"/>
      <c r="B483" s="740"/>
      <c r="C483" s="740"/>
      <c r="D483" s="1265"/>
      <c r="E483" s="1265"/>
      <c r="F483" s="1265"/>
      <c r="G483" s="1265"/>
      <c r="H483" s="1265"/>
      <c r="I483" s="1265"/>
      <c r="J483" s="1265"/>
      <c r="K483" s="740"/>
      <c r="L483" s="740"/>
      <c r="M483" s="740"/>
      <c r="N483" s="740"/>
      <c r="O483" s="740"/>
    </row>
    <row r="484" spans="1:15" s="778" customFormat="1">
      <c r="A484" s="777"/>
      <c r="B484" s="740"/>
      <c r="C484" s="740"/>
      <c r="D484" s="1265"/>
      <c r="E484" s="1265"/>
      <c r="F484" s="1265"/>
      <c r="G484" s="1265"/>
      <c r="H484" s="1265"/>
      <c r="I484" s="1265"/>
      <c r="J484" s="1265"/>
      <c r="K484" s="740"/>
      <c r="L484" s="740"/>
      <c r="M484" s="740"/>
      <c r="N484" s="740"/>
      <c r="O484" s="740"/>
    </row>
    <row r="485" spans="1:15" s="778" customFormat="1">
      <c r="A485" s="777"/>
      <c r="B485" s="740"/>
      <c r="C485" s="740"/>
      <c r="D485" s="1265"/>
      <c r="E485" s="1265"/>
      <c r="F485" s="1265"/>
      <c r="G485" s="1265"/>
      <c r="H485" s="1265"/>
      <c r="I485" s="1265"/>
      <c r="J485" s="1265"/>
      <c r="K485" s="740"/>
      <c r="L485" s="740"/>
      <c r="M485" s="740"/>
      <c r="N485" s="740"/>
      <c r="O485" s="740"/>
    </row>
    <row r="486" spans="1:15" s="778" customFormat="1">
      <c r="A486" s="777"/>
      <c r="B486" s="740"/>
      <c r="C486" s="740"/>
      <c r="D486" s="1265"/>
      <c r="E486" s="1265"/>
      <c r="F486" s="1265"/>
      <c r="G486" s="1265"/>
      <c r="H486" s="1265"/>
      <c r="I486" s="1265"/>
      <c r="J486" s="1265"/>
      <c r="K486" s="740"/>
      <c r="L486" s="740"/>
      <c r="M486" s="740"/>
      <c r="N486" s="740"/>
      <c r="O486" s="740"/>
    </row>
    <row r="487" spans="1:15" s="778" customFormat="1">
      <c r="A487" s="777"/>
      <c r="B487" s="740"/>
      <c r="C487" s="740"/>
      <c r="D487" s="1265"/>
      <c r="E487" s="1265"/>
      <c r="F487" s="1265"/>
      <c r="G487" s="1265"/>
      <c r="H487" s="1265"/>
      <c r="I487" s="1265"/>
      <c r="J487" s="1265"/>
      <c r="K487" s="740"/>
      <c r="L487" s="740"/>
      <c r="M487" s="740"/>
      <c r="N487" s="740"/>
      <c r="O487" s="740"/>
    </row>
    <row r="488" spans="1:15" s="778" customFormat="1">
      <c r="A488" s="777"/>
      <c r="B488" s="740"/>
      <c r="C488" s="740"/>
      <c r="D488" s="1265"/>
      <c r="E488" s="1265"/>
      <c r="F488" s="1265"/>
      <c r="G488" s="1265"/>
      <c r="H488" s="1265"/>
      <c r="I488" s="1265"/>
      <c r="J488" s="1265"/>
      <c r="K488" s="740"/>
      <c r="L488" s="740"/>
      <c r="M488" s="740"/>
      <c r="N488" s="740"/>
      <c r="O488" s="740"/>
    </row>
    <row r="489" spans="1:15" s="778" customFormat="1">
      <c r="A489" s="777"/>
      <c r="B489" s="740"/>
      <c r="C489" s="740"/>
      <c r="D489" s="1265"/>
      <c r="E489" s="1265"/>
      <c r="F489" s="1265"/>
      <c r="G489" s="1265"/>
      <c r="H489" s="1265"/>
      <c r="I489" s="1265"/>
      <c r="J489" s="1265"/>
      <c r="K489" s="740"/>
      <c r="L489" s="740"/>
      <c r="M489" s="740"/>
      <c r="N489" s="740"/>
      <c r="O489" s="740"/>
    </row>
    <row r="490" spans="1:15" s="778" customFormat="1">
      <c r="A490" s="777"/>
      <c r="B490" s="740"/>
      <c r="C490" s="740"/>
      <c r="D490" s="1265"/>
      <c r="E490" s="1265"/>
      <c r="F490" s="1265"/>
      <c r="G490" s="1265"/>
      <c r="H490" s="1265"/>
      <c r="I490" s="1265"/>
      <c r="J490" s="1265"/>
      <c r="K490" s="740"/>
      <c r="L490" s="740"/>
      <c r="M490" s="740"/>
      <c r="N490" s="740"/>
      <c r="O490" s="740"/>
    </row>
    <row r="491" spans="1:15" s="778" customFormat="1">
      <c r="A491" s="777"/>
      <c r="B491" s="740"/>
      <c r="C491" s="740"/>
      <c r="D491" s="1265"/>
      <c r="E491" s="1265"/>
      <c r="F491" s="1265"/>
      <c r="G491" s="1265"/>
      <c r="H491" s="1265"/>
      <c r="I491" s="1265"/>
      <c r="J491" s="1265"/>
      <c r="K491" s="740"/>
      <c r="L491" s="740"/>
      <c r="M491" s="740"/>
      <c r="N491" s="740"/>
      <c r="O491" s="740"/>
    </row>
    <row r="492" spans="1:15" s="778" customFormat="1">
      <c r="A492" s="777"/>
      <c r="B492" s="740"/>
      <c r="C492" s="740"/>
      <c r="D492" s="1265"/>
      <c r="E492" s="1265"/>
      <c r="F492" s="1265"/>
      <c r="G492" s="1265"/>
      <c r="H492" s="1265"/>
      <c r="I492" s="1265"/>
      <c r="J492" s="1265"/>
      <c r="K492" s="740"/>
      <c r="L492" s="740"/>
      <c r="M492" s="740"/>
      <c r="N492" s="740"/>
      <c r="O492" s="740"/>
    </row>
    <row r="493" spans="1:15" s="778" customFormat="1">
      <c r="A493" s="777"/>
      <c r="B493" s="740"/>
      <c r="C493" s="740"/>
      <c r="D493" s="1265"/>
      <c r="E493" s="1265"/>
      <c r="F493" s="1265"/>
      <c r="G493" s="1265"/>
      <c r="H493" s="1265"/>
      <c r="I493" s="1265"/>
      <c r="J493" s="1265"/>
      <c r="K493" s="740"/>
      <c r="L493" s="740"/>
      <c r="M493" s="740"/>
      <c r="N493" s="740"/>
      <c r="O493" s="740"/>
    </row>
    <row r="494" spans="1:15" s="778" customFormat="1">
      <c r="A494" s="777"/>
      <c r="B494" s="740"/>
      <c r="C494" s="740"/>
      <c r="D494" s="1265"/>
      <c r="E494" s="1265"/>
      <c r="F494" s="1265"/>
      <c r="G494" s="1265"/>
      <c r="H494" s="1265"/>
      <c r="I494" s="1265"/>
      <c r="J494" s="1265"/>
      <c r="K494" s="740"/>
      <c r="L494" s="740"/>
      <c r="M494" s="740"/>
      <c r="N494" s="740"/>
      <c r="O494" s="740"/>
    </row>
    <row r="495" spans="1:15" s="778" customFormat="1">
      <c r="A495" s="777"/>
      <c r="B495" s="740"/>
      <c r="C495" s="740"/>
      <c r="D495" s="1265"/>
      <c r="E495" s="1265"/>
      <c r="F495" s="1265"/>
      <c r="G495" s="1265"/>
      <c r="H495" s="1265"/>
      <c r="I495" s="1265"/>
      <c r="J495" s="1265"/>
      <c r="K495" s="740"/>
      <c r="L495" s="740"/>
      <c r="M495" s="740"/>
      <c r="N495" s="740"/>
      <c r="O495" s="740"/>
    </row>
    <row r="496" spans="1:15" s="778" customFormat="1">
      <c r="A496" s="777"/>
      <c r="B496" s="740"/>
      <c r="C496" s="740"/>
      <c r="D496" s="1265"/>
      <c r="E496" s="1265"/>
      <c r="F496" s="1265"/>
      <c r="G496" s="1265"/>
      <c r="H496" s="1265"/>
      <c r="I496" s="1265"/>
      <c r="J496" s="1265"/>
      <c r="K496" s="740"/>
      <c r="L496" s="740"/>
      <c r="M496" s="740"/>
      <c r="N496" s="740"/>
      <c r="O496" s="740"/>
    </row>
    <row r="497" spans="1:15" s="778" customFormat="1">
      <c r="A497" s="777"/>
      <c r="B497" s="740"/>
      <c r="C497" s="740"/>
      <c r="D497" s="1265"/>
      <c r="E497" s="1265"/>
      <c r="F497" s="1265"/>
      <c r="G497" s="1265"/>
      <c r="H497" s="1265"/>
      <c r="I497" s="1265"/>
      <c r="J497" s="1265"/>
      <c r="K497" s="740"/>
      <c r="L497" s="740"/>
      <c r="M497" s="740"/>
      <c r="N497" s="740"/>
      <c r="O497" s="740"/>
    </row>
    <row r="498" spans="1:15" s="778" customFormat="1">
      <c r="A498" s="777"/>
      <c r="B498" s="740"/>
      <c r="C498" s="740"/>
      <c r="D498" s="1265"/>
      <c r="E498" s="1265"/>
      <c r="F498" s="1265"/>
      <c r="G498" s="1265"/>
      <c r="H498" s="1265"/>
      <c r="I498" s="1265"/>
      <c r="J498" s="1265"/>
      <c r="K498" s="740"/>
      <c r="L498" s="740"/>
      <c r="M498" s="740"/>
      <c r="N498" s="740"/>
      <c r="O498" s="740"/>
    </row>
    <row r="499" spans="1:15" s="778" customFormat="1">
      <c r="A499" s="777"/>
      <c r="B499" s="740"/>
      <c r="C499" s="740"/>
      <c r="D499" s="1265"/>
      <c r="E499" s="1265"/>
      <c r="F499" s="1265"/>
      <c r="G499" s="1265"/>
      <c r="H499" s="1265"/>
      <c r="I499" s="1265"/>
      <c r="J499" s="1265"/>
      <c r="K499" s="740"/>
      <c r="L499" s="740"/>
      <c r="M499" s="740"/>
      <c r="N499" s="740"/>
      <c r="O499" s="740"/>
    </row>
    <row r="500" spans="1:15" s="778" customFormat="1">
      <c r="A500" s="777"/>
      <c r="B500" s="740"/>
      <c r="C500" s="740"/>
      <c r="D500" s="1265"/>
      <c r="E500" s="1265"/>
      <c r="F500" s="1265"/>
      <c r="G500" s="1265"/>
      <c r="H500" s="1265"/>
      <c r="I500" s="1265"/>
      <c r="J500" s="1265"/>
      <c r="K500" s="740"/>
      <c r="L500" s="740"/>
      <c r="M500" s="740"/>
      <c r="N500" s="740"/>
      <c r="O500" s="740"/>
    </row>
    <row r="501" spans="1:15" s="778" customFormat="1">
      <c r="A501" s="777"/>
      <c r="B501" s="740"/>
      <c r="C501" s="740"/>
      <c r="D501" s="1265"/>
      <c r="E501" s="1265"/>
      <c r="F501" s="1265"/>
      <c r="G501" s="1265"/>
      <c r="H501" s="1265"/>
      <c r="I501" s="1265"/>
      <c r="J501" s="1265"/>
      <c r="K501" s="740"/>
      <c r="L501" s="740"/>
      <c r="M501" s="740"/>
      <c r="N501" s="740"/>
      <c r="O501" s="740"/>
    </row>
    <row r="502" spans="1:15" s="778" customFormat="1">
      <c r="A502" s="777"/>
      <c r="B502" s="740"/>
      <c r="C502" s="740"/>
      <c r="D502" s="1265"/>
      <c r="E502" s="1265"/>
      <c r="F502" s="1265"/>
      <c r="G502" s="1265"/>
      <c r="H502" s="1265"/>
      <c r="I502" s="1265"/>
      <c r="J502" s="1265"/>
      <c r="K502" s="740"/>
      <c r="L502" s="740"/>
      <c r="M502" s="740"/>
      <c r="N502" s="740"/>
      <c r="O502" s="740"/>
    </row>
    <row r="503" spans="1:15" s="778" customFormat="1">
      <c r="A503" s="777"/>
      <c r="B503" s="740"/>
      <c r="C503" s="740"/>
      <c r="D503" s="1265"/>
      <c r="E503" s="1265"/>
      <c r="F503" s="1265"/>
      <c r="G503" s="1265"/>
      <c r="H503" s="1265"/>
      <c r="I503" s="1265"/>
      <c r="J503" s="1265"/>
      <c r="K503" s="740"/>
      <c r="L503" s="740"/>
      <c r="M503" s="740"/>
      <c r="N503" s="740"/>
      <c r="O503" s="740"/>
    </row>
    <row r="504" spans="1:15" s="778" customFormat="1">
      <c r="A504" s="777"/>
      <c r="B504" s="740"/>
      <c r="C504" s="740"/>
      <c r="D504" s="1265"/>
      <c r="E504" s="1265"/>
      <c r="F504" s="1265"/>
      <c r="G504" s="1265"/>
      <c r="H504" s="1265"/>
      <c r="I504" s="1265"/>
      <c r="J504" s="1265"/>
      <c r="K504" s="740"/>
      <c r="L504" s="740"/>
      <c r="M504" s="740"/>
      <c r="N504" s="740"/>
      <c r="O504" s="740"/>
    </row>
    <row r="505" spans="1:15" s="778" customFormat="1">
      <c r="A505" s="777"/>
      <c r="B505" s="740"/>
      <c r="C505" s="740"/>
      <c r="D505" s="1265"/>
      <c r="E505" s="1265"/>
      <c r="F505" s="1265"/>
      <c r="G505" s="1265"/>
      <c r="H505" s="1265"/>
      <c r="I505" s="1265"/>
      <c r="J505" s="1265"/>
      <c r="K505" s="740"/>
      <c r="L505" s="740"/>
      <c r="M505" s="740"/>
      <c r="N505" s="740"/>
      <c r="O505" s="740"/>
    </row>
    <row r="506" spans="1:15" s="778" customFormat="1">
      <c r="A506" s="777"/>
      <c r="B506" s="740"/>
      <c r="C506" s="740"/>
      <c r="D506" s="1265"/>
      <c r="E506" s="1265"/>
      <c r="F506" s="1265"/>
      <c r="G506" s="1265"/>
      <c r="H506" s="1265"/>
      <c r="I506" s="1265"/>
      <c r="J506" s="1265"/>
      <c r="K506" s="740"/>
      <c r="L506" s="740"/>
      <c r="M506" s="740"/>
      <c r="N506" s="740"/>
      <c r="O506" s="740"/>
    </row>
    <row r="507" spans="1:15" s="778" customFormat="1">
      <c r="A507" s="777"/>
      <c r="B507" s="740"/>
      <c r="C507" s="740"/>
      <c r="D507" s="1265"/>
      <c r="E507" s="1265"/>
      <c r="F507" s="1265"/>
      <c r="G507" s="1265"/>
      <c r="H507" s="1265"/>
      <c r="I507" s="1265"/>
      <c r="J507" s="1265"/>
      <c r="K507" s="740"/>
      <c r="L507" s="740"/>
      <c r="M507" s="740"/>
      <c r="N507" s="740"/>
      <c r="O507" s="740"/>
    </row>
    <row r="508" spans="1:15" s="778" customFormat="1">
      <c r="A508" s="777"/>
      <c r="B508" s="740"/>
      <c r="C508" s="740"/>
      <c r="D508" s="1265"/>
      <c r="E508" s="1265"/>
      <c r="F508" s="1265"/>
      <c r="G508" s="1265"/>
      <c r="H508" s="1265"/>
      <c r="I508" s="1265"/>
      <c r="J508" s="1265"/>
      <c r="K508" s="740"/>
      <c r="L508" s="740"/>
      <c r="M508" s="740"/>
      <c r="N508" s="740"/>
      <c r="O508" s="740"/>
    </row>
    <row r="509" spans="1:15" s="778" customFormat="1">
      <c r="A509" s="777"/>
      <c r="B509" s="740"/>
      <c r="C509" s="740"/>
      <c r="D509" s="1265"/>
      <c r="E509" s="1265"/>
      <c r="F509" s="1265"/>
      <c r="G509" s="1265"/>
      <c r="H509" s="1265"/>
      <c r="I509" s="1265"/>
      <c r="J509" s="1265"/>
      <c r="K509" s="740"/>
      <c r="L509" s="740"/>
      <c r="M509" s="740"/>
      <c r="N509" s="740"/>
      <c r="O509" s="740"/>
    </row>
    <row r="510" spans="1:15" s="778" customFormat="1">
      <c r="A510" s="777"/>
      <c r="B510" s="740"/>
      <c r="C510" s="740"/>
      <c r="D510" s="1265"/>
      <c r="E510" s="1265"/>
      <c r="F510" s="1265"/>
      <c r="G510" s="1265"/>
      <c r="H510" s="1265"/>
      <c r="I510" s="1265"/>
      <c r="J510" s="1265"/>
      <c r="K510" s="740"/>
      <c r="L510" s="740"/>
      <c r="M510" s="740"/>
      <c r="N510" s="740"/>
      <c r="O510" s="740"/>
    </row>
    <row r="511" spans="1:15" s="778" customFormat="1">
      <c r="A511" s="777"/>
      <c r="B511" s="740"/>
      <c r="C511" s="740"/>
      <c r="D511" s="1265"/>
      <c r="E511" s="1265"/>
      <c r="F511" s="1265"/>
      <c r="G511" s="1265"/>
      <c r="H511" s="1265"/>
      <c r="I511" s="1265"/>
      <c r="J511" s="1265"/>
      <c r="K511" s="740"/>
      <c r="L511" s="740"/>
      <c r="M511" s="740"/>
      <c r="N511" s="740"/>
      <c r="O511" s="740"/>
    </row>
    <row r="512" spans="1:15" s="778" customFormat="1">
      <c r="A512" s="777"/>
      <c r="B512" s="740"/>
      <c r="C512" s="740"/>
      <c r="D512" s="1265"/>
      <c r="E512" s="1265"/>
      <c r="F512" s="1265"/>
      <c r="G512" s="1265"/>
      <c r="H512" s="1265"/>
      <c r="I512" s="1265"/>
      <c r="J512" s="1265"/>
      <c r="K512" s="740"/>
      <c r="L512" s="740"/>
      <c r="M512" s="740"/>
      <c r="N512" s="740"/>
      <c r="O512" s="740"/>
    </row>
    <row r="513" spans="1:15" s="778" customFormat="1">
      <c r="A513" s="777"/>
      <c r="B513" s="740"/>
      <c r="C513" s="740"/>
      <c r="D513" s="1265"/>
      <c r="E513" s="1265"/>
      <c r="F513" s="1265"/>
      <c r="G513" s="1265"/>
      <c r="H513" s="1265"/>
      <c r="I513" s="1265"/>
      <c r="J513" s="1265"/>
      <c r="K513" s="740"/>
      <c r="L513" s="740"/>
      <c r="M513" s="740"/>
      <c r="N513" s="740"/>
      <c r="O513" s="740"/>
    </row>
    <row r="514" spans="1:15" s="778" customFormat="1">
      <c r="A514" s="777"/>
      <c r="B514" s="740"/>
      <c r="C514" s="740"/>
      <c r="D514" s="1265"/>
      <c r="E514" s="1265"/>
      <c r="F514" s="1265"/>
      <c r="G514" s="1265"/>
      <c r="H514" s="1265"/>
      <c r="I514" s="1265"/>
      <c r="J514" s="1265"/>
      <c r="K514" s="740"/>
      <c r="L514" s="740"/>
      <c r="M514" s="740"/>
      <c r="N514" s="740"/>
      <c r="O514" s="740"/>
    </row>
    <row r="515" spans="1:15" s="778" customFormat="1">
      <c r="A515" s="777"/>
      <c r="B515" s="740"/>
      <c r="C515" s="740"/>
      <c r="D515" s="1265"/>
      <c r="E515" s="1265"/>
      <c r="F515" s="1265"/>
      <c r="G515" s="1265"/>
      <c r="H515" s="1265"/>
      <c r="I515" s="1265"/>
      <c r="J515" s="1265"/>
      <c r="K515" s="740"/>
      <c r="L515" s="740"/>
      <c r="M515" s="740"/>
      <c r="N515" s="740"/>
      <c r="O515" s="740"/>
    </row>
    <row r="516" spans="1:15" s="778" customFormat="1">
      <c r="A516" s="777"/>
      <c r="B516" s="740"/>
      <c r="C516" s="740"/>
      <c r="D516" s="1265"/>
      <c r="E516" s="1265"/>
      <c r="F516" s="1265"/>
      <c r="G516" s="1265"/>
      <c r="H516" s="1265"/>
      <c r="I516" s="1265"/>
      <c r="J516" s="1265"/>
      <c r="K516" s="740"/>
      <c r="L516" s="740"/>
      <c r="M516" s="740"/>
      <c r="N516" s="740"/>
      <c r="O516" s="740"/>
    </row>
    <row r="517" spans="1:15" s="778" customFormat="1">
      <c r="A517" s="777"/>
      <c r="B517" s="740"/>
      <c r="C517" s="740"/>
      <c r="D517" s="1265"/>
      <c r="E517" s="1265"/>
      <c r="F517" s="1265"/>
      <c r="G517" s="1265"/>
      <c r="H517" s="1265"/>
      <c r="I517" s="1265"/>
      <c r="J517" s="1265"/>
      <c r="K517" s="740"/>
      <c r="L517" s="740"/>
      <c r="M517" s="740"/>
      <c r="N517" s="740"/>
      <c r="O517" s="740"/>
    </row>
    <row r="518" spans="1:15" s="778" customFormat="1">
      <c r="A518" s="777"/>
      <c r="B518" s="740"/>
      <c r="C518" s="740"/>
      <c r="D518" s="1265"/>
      <c r="E518" s="1265"/>
      <c r="F518" s="1265"/>
      <c r="G518" s="1265"/>
      <c r="H518" s="1265"/>
      <c r="I518" s="1265"/>
      <c r="J518" s="1265"/>
      <c r="K518" s="740"/>
      <c r="L518" s="740"/>
      <c r="M518" s="740"/>
      <c r="N518" s="740"/>
      <c r="O518" s="740"/>
    </row>
    <row r="519" spans="1:15" s="778" customFormat="1">
      <c r="A519" s="777"/>
      <c r="B519" s="740"/>
      <c r="C519" s="740"/>
      <c r="D519" s="1265"/>
      <c r="E519" s="1265"/>
      <c r="F519" s="1265"/>
      <c r="G519" s="1265"/>
      <c r="H519" s="1265"/>
      <c r="I519" s="1265"/>
      <c r="J519" s="1265"/>
      <c r="K519" s="740"/>
      <c r="L519" s="740"/>
      <c r="M519" s="740"/>
      <c r="N519" s="740"/>
      <c r="O519" s="740"/>
    </row>
    <row r="520" spans="1:15" s="778" customFormat="1">
      <c r="A520" s="777"/>
      <c r="B520" s="740"/>
      <c r="C520" s="740"/>
      <c r="D520" s="1265"/>
      <c r="E520" s="1265"/>
      <c r="F520" s="1265"/>
      <c r="G520" s="1265"/>
      <c r="H520" s="1265"/>
      <c r="I520" s="1265"/>
      <c r="J520" s="1265"/>
      <c r="K520" s="740"/>
      <c r="L520" s="740"/>
      <c r="M520" s="740"/>
      <c r="N520" s="740"/>
      <c r="O520" s="740"/>
    </row>
    <row r="521" spans="1:15" s="778" customFormat="1">
      <c r="A521" s="777"/>
      <c r="B521" s="740"/>
      <c r="C521" s="740"/>
      <c r="D521" s="1265"/>
      <c r="E521" s="1265"/>
      <c r="F521" s="1265"/>
      <c r="G521" s="1265"/>
      <c r="H521" s="1265"/>
      <c r="I521" s="1265"/>
      <c r="J521" s="1265"/>
      <c r="K521" s="740"/>
      <c r="L521" s="740"/>
      <c r="M521" s="740"/>
      <c r="N521" s="740"/>
      <c r="O521" s="740"/>
    </row>
    <row r="522" spans="1:15" s="778" customFormat="1">
      <c r="A522" s="777"/>
      <c r="B522" s="740"/>
      <c r="C522" s="740"/>
      <c r="D522" s="1265"/>
      <c r="E522" s="1265"/>
      <c r="F522" s="1265"/>
      <c r="G522" s="1265"/>
      <c r="H522" s="1265"/>
      <c r="I522" s="1265"/>
      <c r="J522" s="1265"/>
      <c r="K522" s="740"/>
      <c r="L522" s="740"/>
      <c r="M522" s="740"/>
      <c r="N522" s="740"/>
      <c r="O522" s="740"/>
    </row>
    <row r="523" spans="1:15" s="778" customFormat="1">
      <c r="A523" s="777"/>
      <c r="B523" s="740"/>
      <c r="C523" s="740"/>
      <c r="D523" s="1265"/>
      <c r="E523" s="1265"/>
      <c r="F523" s="1265"/>
      <c r="G523" s="1265"/>
      <c r="H523" s="1265"/>
      <c r="I523" s="1265"/>
      <c r="J523" s="1265"/>
      <c r="K523" s="740"/>
      <c r="L523" s="740"/>
      <c r="M523" s="740"/>
      <c r="N523" s="740"/>
      <c r="O523" s="740"/>
    </row>
    <row r="524" spans="1:15" s="778" customFormat="1">
      <c r="A524" s="777"/>
      <c r="B524" s="740"/>
      <c r="C524" s="740"/>
      <c r="D524" s="1265"/>
      <c r="E524" s="1265"/>
      <c r="F524" s="1265"/>
      <c r="G524" s="1265"/>
      <c r="H524" s="1265"/>
      <c r="I524" s="1265"/>
      <c r="J524" s="1265"/>
      <c r="K524" s="740"/>
      <c r="L524" s="740"/>
      <c r="M524" s="740"/>
      <c r="N524" s="740"/>
      <c r="O524" s="740"/>
    </row>
    <row r="525" spans="1:15" s="778" customFormat="1">
      <c r="A525" s="777"/>
      <c r="B525" s="740"/>
      <c r="C525" s="740"/>
      <c r="D525" s="1265"/>
      <c r="E525" s="1265"/>
      <c r="F525" s="1265"/>
      <c r="G525" s="1265"/>
      <c r="H525" s="1265"/>
      <c r="I525" s="1265"/>
      <c r="J525" s="1265"/>
      <c r="K525" s="740"/>
      <c r="L525" s="740"/>
      <c r="M525" s="740"/>
      <c r="N525" s="740"/>
      <c r="O525" s="740"/>
    </row>
    <row r="526" spans="1:15" s="778" customFormat="1">
      <c r="A526" s="777"/>
      <c r="B526" s="740"/>
      <c r="C526" s="740"/>
      <c r="D526" s="1265"/>
      <c r="E526" s="1265"/>
      <c r="F526" s="1265"/>
      <c r="G526" s="1265"/>
      <c r="H526" s="1265"/>
      <c r="I526" s="1265"/>
      <c r="J526" s="1265"/>
      <c r="K526" s="740"/>
      <c r="L526" s="740"/>
      <c r="M526" s="740"/>
      <c r="N526" s="740"/>
      <c r="O526" s="740"/>
    </row>
    <row r="527" spans="1:15" s="778" customFormat="1">
      <c r="A527" s="777"/>
      <c r="B527" s="740"/>
      <c r="C527" s="740"/>
      <c r="D527" s="1265"/>
      <c r="E527" s="1265"/>
      <c r="F527" s="1265"/>
      <c r="G527" s="1265"/>
      <c r="H527" s="1265"/>
      <c r="I527" s="1265"/>
      <c r="J527" s="1265"/>
      <c r="K527" s="740"/>
      <c r="L527" s="740"/>
      <c r="M527" s="740"/>
      <c r="N527" s="740"/>
      <c r="O527" s="740"/>
    </row>
    <row r="528" spans="1:15" s="778" customFormat="1">
      <c r="A528" s="777"/>
      <c r="B528" s="740"/>
      <c r="C528" s="740"/>
      <c r="D528" s="1265"/>
      <c r="E528" s="1265"/>
      <c r="F528" s="1265"/>
      <c r="G528" s="1265"/>
      <c r="H528" s="1265"/>
      <c r="I528" s="1265"/>
      <c r="J528" s="1265"/>
      <c r="K528" s="740"/>
      <c r="L528" s="740"/>
      <c r="M528" s="740"/>
      <c r="N528" s="740"/>
      <c r="O528" s="740"/>
    </row>
    <row r="529" spans="1:15" s="778" customFormat="1">
      <c r="A529" s="777"/>
      <c r="B529" s="740"/>
      <c r="C529" s="740"/>
      <c r="D529" s="1265"/>
      <c r="E529" s="1265"/>
      <c r="F529" s="1265"/>
      <c r="G529" s="1265"/>
      <c r="H529" s="1265"/>
      <c r="I529" s="1265"/>
      <c r="J529" s="1265"/>
      <c r="K529" s="740"/>
      <c r="L529" s="740"/>
      <c r="M529" s="740"/>
      <c r="N529" s="740"/>
      <c r="O529" s="740"/>
    </row>
    <row r="530" spans="1:15" s="778" customFormat="1">
      <c r="A530" s="777"/>
      <c r="B530" s="740"/>
      <c r="C530" s="740"/>
      <c r="D530" s="1265"/>
      <c r="E530" s="1265"/>
      <c r="F530" s="1265"/>
      <c r="G530" s="1265"/>
      <c r="H530" s="1265"/>
      <c r="I530" s="1265"/>
      <c r="J530" s="1265"/>
      <c r="K530" s="740"/>
      <c r="L530" s="740"/>
      <c r="M530" s="740"/>
      <c r="N530" s="740"/>
      <c r="O530" s="740"/>
    </row>
    <row r="531" spans="1:15" s="778" customFormat="1">
      <c r="A531" s="777"/>
      <c r="B531" s="740"/>
      <c r="C531" s="740"/>
      <c r="D531" s="1265"/>
      <c r="E531" s="1265"/>
      <c r="F531" s="1265"/>
      <c r="G531" s="1265"/>
      <c r="H531" s="1265"/>
      <c r="I531" s="1265"/>
      <c r="J531" s="1265"/>
      <c r="K531" s="740"/>
      <c r="L531" s="740"/>
      <c r="M531" s="740"/>
      <c r="N531" s="740"/>
      <c r="O531" s="740"/>
    </row>
    <row r="532" spans="1:15" s="778" customFormat="1">
      <c r="A532" s="777"/>
      <c r="B532" s="740"/>
      <c r="C532" s="740"/>
      <c r="D532" s="1265"/>
      <c r="E532" s="1265"/>
      <c r="F532" s="1265"/>
      <c r="G532" s="1265"/>
      <c r="H532" s="1265"/>
      <c r="I532" s="1265"/>
      <c r="J532" s="1265"/>
      <c r="K532" s="740"/>
      <c r="L532" s="740"/>
      <c r="M532" s="740"/>
      <c r="N532" s="740"/>
      <c r="O532" s="740"/>
    </row>
    <row r="533" spans="1:15" s="778" customFormat="1">
      <c r="A533" s="777"/>
      <c r="B533" s="740"/>
      <c r="C533" s="740"/>
      <c r="D533" s="1265"/>
      <c r="E533" s="1265"/>
      <c r="F533" s="1265"/>
      <c r="G533" s="1265"/>
      <c r="H533" s="1265"/>
      <c r="I533" s="1265"/>
      <c r="J533" s="1265"/>
      <c r="K533" s="740"/>
      <c r="L533" s="740"/>
      <c r="M533" s="740"/>
      <c r="N533" s="740"/>
      <c r="O533" s="740"/>
    </row>
    <row r="534" spans="1:15" s="778" customFormat="1">
      <c r="A534" s="777"/>
      <c r="B534" s="740"/>
      <c r="C534" s="740"/>
      <c r="D534" s="1265"/>
      <c r="E534" s="1265"/>
      <c r="F534" s="1265"/>
      <c r="G534" s="1265"/>
      <c r="H534" s="1265"/>
      <c r="I534" s="1265"/>
      <c r="J534" s="1265"/>
      <c r="K534" s="740"/>
      <c r="L534" s="740"/>
      <c r="M534" s="740"/>
      <c r="N534" s="740"/>
      <c r="O534" s="740"/>
    </row>
    <row r="535" spans="1:15" s="778" customFormat="1">
      <c r="A535" s="777"/>
      <c r="B535" s="740"/>
      <c r="C535" s="740"/>
      <c r="D535" s="1265"/>
      <c r="E535" s="1265"/>
      <c r="F535" s="1265"/>
      <c r="G535" s="1265"/>
      <c r="H535" s="1265"/>
      <c r="I535" s="1265"/>
      <c r="J535" s="1265"/>
      <c r="K535" s="740"/>
      <c r="L535" s="740"/>
      <c r="M535" s="740"/>
      <c r="N535" s="740"/>
      <c r="O535" s="740"/>
    </row>
    <row r="536" spans="1:15" s="778" customFormat="1">
      <c r="A536" s="777"/>
      <c r="B536" s="740"/>
      <c r="C536" s="740"/>
      <c r="D536" s="1265"/>
      <c r="E536" s="1265"/>
      <c r="F536" s="1265"/>
      <c r="G536" s="1265"/>
      <c r="H536" s="1265"/>
      <c r="I536" s="1265"/>
      <c r="J536" s="1265"/>
      <c r="K536" s="740"/>
      <c r="L536" s="740"/>
      <c r="M536" s="740"/>
      <c r="N536" s="740"/>
      <c r="O536" s="740"/>
    </row>
    <row r="537" spans="1:15" s="778" customFormat="1">
      <c r="A537" s="777"/>
      <c r="B537" s="740"/>
      <c r="C537" s="740"/>
      <c r="D537" s="1265"/>
      <c r="E537" s="1265"/>
      <c r="F537" s="1265"/>
      <c r="G537" s="1265"/>
      <c r="H537" s="1265"/>
      <c r="I537" s="1265"/>
      <c r="J537" s="1265"/>
      <c r="K537" s="740"/>
      <c r="L537" s="740"/>
      <c r="M537" s="740"/>
      <c r="N537" s="740"/>
      <c r="O537" s="740"/>
    </row>
    <row r="538" spans="1:15" s="778" customFormat="1">
      <c r="A538" s="777"/>
      <c r="B538" s="740"/>
      <c r="C538" s="740"/>
      <c r="D538" s="1265"/>
      <c r="E538" s="1265"/>
      <c r="F538" s="1265"/>
      <c r="G538" s="1265"/>
      <c r="H538" s="1265"/>
      <c r="I538" s="1265"/>
      <c r="J538" s="1265"/>
      <c r="K538" s="740"/>
      <c r="L538" s="740"/>
      <c r="M538" s="740"/>
      <c r="N538" s="740"/>
      <c r="O538" s="740"/>
    </row>
    <row r="539" spans="1:15" s="778" customFormat="1">
      <c r="A539" s="777"/>
      <c r="B539" s="740"/>
      <c r="C539" s="740"/>
      <c r="D539" s="1265"/>
      <c r="E539" s="1265"/>
      <c r="F539" s="1265"/>
      <c r="G539" s="1265"/>
      <c r="H539" s="1265"/>
      <c r="I539" s="1265"/>
      <c r="J539" s="1265"/>
      <c r="K539" s="740"/>
      <c r="L539" s="740"/>
      <c r="M539" s="740"/>
      <c r="N539" s="740"/>
      <c r="O539" s="740"/>
    </row>
    <row r="540" spans="1:15" s="778" customFormat="1">
      <c r="A540" s="777"/>
      <c r="B540" s="740"/>
      <c r="C540" s="740"/>
      <c r="D540" s="1265"/>
      <c r="E540" s="1265"/>
      <c r="F540" s="1265"/>
      <c r="G540" s="1265"/>
      <c r="H540" s="1265"/>
      <c r="I540" s="1265"/>
      <c r="J540" s="1265"/>
      <c r="K540" s="740"/>
      <c r="L540" s="740"/>
      <c r="M540" s="740"/>
      <c r="N540" s="740"/>
      <c r="O540" s="740"/>
    </row>
    <row r="541" spans="1:15" s="778" customFormat="1">
      <c r="A541" s="777"/>
      <c r="B541" s="740"/>
      <c r="C541" s="740"/>
      <c r="D541" s="1265"/>
      <c r="E541" s="1265"/>
      <c r="F541" s="1265"/>
      <c r="G541" s="1265"/>
      <c r="H541" s="1265"/>
      <c r="I541" s="1265"/>
      <c r="J541" s="1265"/>
      <c r="K541" s="740"/>
      <c r="L541" s="740"/>
      <c r="M541" s="740"/>
      <c r="N541" s="740"/>
      <c r="O541" s="740"/>
    </row>
    <row r="542" spans="1:15" s="778" customFormat="1">
      <c r="A542" s="777"/>
      <c r="B542" s="740"/>
      <c r="C542" s="740"/>
      <c r="D542" s="1265"/>
      <c r="E542" s="1265"/>
      <c r="F542" s="1265"/>
      <c r="G542" s="1265"/>
      <c r="H542" s="1265"/>
      <c r="I542" s="1265"/>
      <c r="J542" s="1265"/>
      <c r="K542" s="740"/>
      <c r="L542" s="740"/>
      <c r="M542" s="740"/>
      <c r="N542" s="740"/>
      <c r="O542" s="740"/>
    </row>
    <row r="543" spans="1:15" s="778" customFormat="1">
      <c r="A543" s="777"/>
      <c r="B543" s="740"/>
      <c r="C543" s="740"/>
      <c r="D543" s="1265"/>
      <c r="E543" s="1265"/>
      <c r="F543" s="1265"/>
      <c r="G543" s="1265"/>
      <c r="H543" s="1265"/>
      <c r="I543" s="1265"/>
      <c r="J543" s="1265"/>
      <c r="K543" s="740"/>
      <c r="L543" s="740"/>
      <c r="M543" s="740"/>
      <c r="N543" s="740"/>
      <c r="O543" s="740"/>
    </row>
    <row r="544" spans="1:15" s="778" customFormat="1">
      <c r="A544" s="777"/>
      <c r="B544" s="740"/>
      <c r="C544" s="740"/>
      <c r="D544" s="1265"/>
      <c r="E544" s="1265"/>
      <c r="F544" s="1265"/>
      <c r="G544" s="1265"/>
      <c r="H544" s="1265"/>
      <c r="I544" s="1265"/>
      <c r="J544" s="1265"/>
      <c r="K544" s="740"/>
      <c r="L544" s="740"/>
      <c r="M544" s="740"/>
      <c r="N544" s="740"/>
      <c r="O544" s="740"/>
    </row>
    <row r="545" spans="1:15" s="778" customFormat="1">
      <c r="A545" s="777"/>
      <c r="B545" s="740"/>
      <c r="C545" s="740"/>
      <c r="D545" s="1265"/>
      <c r="E545" s="1265"/>
      <c r="F545" s="1265"/>
      <c r="G545" s="1265"/>
      <c r="H545" s="1265"/>
      <c r="I545" s="1265"/>
      <c r="J545" s="1265"/>
      <c r="K545" s="740"/>
      <c r="L545" s="740"/>
      <c r="M545" s="740"/>
      <c r="N545" s="740"/>
      <c r="O545" s="740"/>
    </row>
    <row r="546" spans="1:15" s="778" customFormat="1">
      <c r="A546" s="777"/>
      <c r="B546" s="740"/>
      <c r="C546" s="740"/>
      <c r="D546" s="1265"/>
      <c r="E546" s="1265"/>
      <c r="F546" s="1265"/>
      <c r="G546" s="1265"/>
      <c r="H546" s="1265"/>
      <c r="I546" s="1265"/>
      <c r="J546" s="1265"/>
      <c r="K546" s="740"/>
      <c r="L546" s="740"/>
      <c r="M546" s="740"/>
      <c r="N546" s="740"/>
      <c r="O546" s="740"/>
    </row>
    <row r="547" spans="1:15" s="778" customFormat="1">
      <c r="A547" s="777"/>
      <c r="B547" s="740"/>
      <c r="C547" s="740"/>
      <c r="D547" s="1265"/>
      <c r="E547" s="1265"/>
      <c r="F547" s="1265"/>
      <c r="G547" s="1265"/>
      <c r="H547" s="1265"/>
      <c r="I547" s="1265"/>
      <c r="J547" s="1265"/>
      <c r="K547" s="740"/>
      <c r="L547" s="740"/>
      <c r="M547" s="740"/>
      <c r="N547" s="740"/>
      <c r="O547" s="740"/>
    </row>
    <row r="548" spans="1:15" s="778" customFormat="1">
      <c r="A548" s="777"/>
      <c r="B548" s="740"/>
      <c r="C548" s="740"/>
      <c r="D548" s="1265"/>
      <c r="E548" s="1265"/>
      <c r="F548" s="1265"/>
      <c r="G548" s="1265"/>
      <c r="H548" s="1265"/>
      <c r="I548" s="1265"/>
      <c r="J548" s="1265"/>
      <c r="K548" s="740"/>
      <c r="L548" s="740"/>
      <c r="M548" s="740"/>
      <c r="N548" s="740"/>
      <c r="O548" s="740"/>
    </row>
    <row r="549" spans="1:15" s="778" customFormat="1">
      <c r="A549" s="777"/>
      <c r="B549" s="740"/>
      <c r="C549" s="740"/>
      <c r="D549" s="1265"/>
      <c r="E549" s="1265"/>
      <c r="F549" s="1265"/>
      <c r="G549" s="1265"/>
      <c r="H549" s="1265"/>
      <c r="I549" s="1265"/>
      <c r="J549" s="1265"/>
      <c r="K549" s="740"/>
      <c r="L549" s="740"/>
      <c r="M549" s="740"/>
      <c r="N549" s="740"/>
      <c r="O549" s="740"/>
    </row>
    <row r="550" spans="1:15" s="778" customFormat="1">
      <c r="A550" s="777"/>
      <c r="B550" s="740"/>
      <c r="C550" s="740"/>
      <c r="D550" s="1265"/>
      <c r="E550" s="1265"/>
      <c r="F550" s="1265"/>
      <c r="G550" s="1265"/>
      <c r="H550" s="1265"/>
      <c r="I550" s="1265"/>
      <c r="J550" s="1265"/>
      <c r="K550" s="740"/>
      <c r="L550" s="740"/>
      <c r="M550" s="740"/>
      <c r="N550" s="740"/>
      <c r="O550" s="740"/>
    </row>
    <row r="551" spans="1:15" s="778" customFormat="1">
      <c r="A551" s="777"/>
      <c r="B551" s="740"/>
      <c r="C551" s="740"/>
      <c r="D551" s="1265"/>
      <c r="E551" s="1265"/>
      <c r="F551" s="1265"/>
      <c r="G551" s="1265"/>
      <c r="H551" s="1265"/>
      <c r="I551" s="1265"/>
      <c r="J551" s="1265"/>
      <c r="K551" s="740"/>
      <c r="L551" s="740"/>
      <c r="M551" s="740"/>
      <c r="N551" s="740"/>
      <c r="O551" s="740"/>
    </row>
    <row r="552" spans="1:15" s="778" customFormat="1">
      <c r="A552" s="777"/>
      <c r="B552" s="740"/>
      <c r="C552" s="740"/>
      <c r="D552" s="1265"/>
      <c r="E552" s="1265"/>
      <c r="F552" s="1265"/>
      <c r="G552" s="1265"/>
      <c r="H552" s="1265"/>
      <c r="I552" s="1265"/>
      <c r="J552" s="1265"/>
      <c r="K552" s="740"/>
      <c r="L552" s="740"/>
      <c r="M552" s="740"/>
      <c r="N552" s="740"/>
      <c r="O552" s="740"/>
    </row>
    <row r="553" spans="1:15" s="778" customFormat="1">
      <c r="A553" s="777"/>
      <c r="B553" s="740"/>
      <c r="C553" s="740"/>
      <c r="D553" s="1265"/>
      <c r="E553" s="1265"/>
      <c r="F553" s="1265"/>
      <c r="G553" s="1265"/>
      <c r="H553" s="1265"/>
      <c r="I553" s="1265"/>
      <c r="J553" s="1265"/>
      <c r="K553" s="740"/>
      <c r="L553" s="740"/>
      <c r="M553" s="740"/>
      <c r="N553" s="740"/>
      <c r="O553" s="740"/>
    </row>
    <row r="554" spans="1:15" s="778" customFormat="1">
      <c r="A554" s="777"/>
      <c r="B554" s="740"/>
      <c r="C554" s="740"/>
      <c r="D554" s="1265"/>
      <c r="E554" s="1265"/>
      <c r="F554" s="1265"/>
      <c r="G554" s="1265"/>
      <c r="H554" s="1265"/>
      <c r="I554" s="1265"/>
      <c r="J554" s="1265"/>
      <c r="K554" s="740"/>
      <c r="L554" s="740"/>
      <c r="M554" s="740"/>
      <c r="N554" s="740"/>
      <c r="O554" s="740"/>
    </row>
    <row r="555" spans="1:15" s="778" customFormat="1">
      <c r="A555" s="777"/>
      <c r="B555" s="740"/>
      <c r="C555" s="740"/>
      <c r="D555" s="1265"/>
      <c r="E555" s="1265"/>
      <c r="F555" s="1265"/>
      <c r="G555" s="1265"/>
      <c r="H555" s="1265"/>
      <c r="I555" s="1265"/>
      <c r="J555" s="1265"/>
      <c r="K555" s="740"/>
      <c r="L555" s="740"/>
      <c r="M555" s="740"/>
      <c r="N555" s="740"/>
      <c r="O555" s="740"/>
    </row>
    <row r="556" spans="1:15" s="778" customFormat="1">
      <c r="A556" s="777"/>
      <c r="B556" s="740"/>
      <c r="C556" s="740"/>
      <c r="D556" s="1265"/>
      <c r="E556" s="1265"/>
      <c r="F556" s="1265"/>
      <c r="G556" s="1265"/>
      <c r="H556" s="1265"/>
      <c r="I556" s="1265"/>
      <c r="J556" s="1265"/>
      <c r="K556" s="740"/>
      <c r="L556" s="740"/>
      <c r="M556" s="740"/>
      <c r="N556" s="740"/>
      <c r="O556" s="740"/>
    </row>
    <row r="557" spans="1:15" s="778" customFormat="1">
      <c r="A557" s="777"/>
      <c r="B557" s="740"/>
      <c r="C557" s="740"/>
      <c r="D557" s="1265"/>
      <c r="E557" s="1265"/>
      <c r="F557" s="1265"/>
      <c r="G557" s="1265"/>
      <c r="H557" s="1265"/>
      <c r="I557" s="1265"/>
      <c r="J557" s="1265"/>
      <c r="K557" s="740"/>
      <c r="L557" s="740"/>
      <c r="M557" s="740"/>
      <c r="N557" s="740"/>
      <c r="O557" s="740"/>
    </row>
    <row r="558" spans="1:15" s="778" customFormat="1">
      <c r="A558" s="777"/>
      <c r="B558" s="740"/>
      <c r="C558" s="740"/>
      <c r="D558" s="1265"/>
      <c r="E558" s="1265"/>
      <c r="F558" s="1265"/>
      <c r="G558" s="1265"/>
      <c r="H558" s="1265"/>
      <c r="I558" s="1265"/>
      <c r="J558" s="1265"/>
      <c r="K558" s="740"/>
      <c r="L558" s="740"/>
      <c r="M558" s="740"/>
      <c r="N558" s="740"/>
      <c r="O558" s="740"/>
    </row>
    <row r="559" spans="1:15" s="778" customFormat="1">
      <c r="A559" s="777"/>
      <c r="B559" s="740"/>
      <c r="C559" s="740"/>
      <c r="D559" s="1265"/>
      <c r="E559" s="1265"/>
      <c r="F559" s="1265"/>
      <c r="G559" s="1265"/>
      <c r="H559" s="1265"/>
      <c r="I559" s="1265"/>
      <c r="J559" s="1265"/>
      <c r="K559" s="740"/>
      <c r="L559" s="740"/>
      <c r="M559" s="740"/>
      <c r="N559" s="740"/>
      <c r="O559" s="740"/>
    </row>
    <row r="560" spans="1:15" s="778" customFormat="1">
      <c r="A560" s="777"/>
      <c r="B560" s="740"/>
      <c r="C560" s="740"/>
      <c r="D560" s="1265"/>
      <c r="E560" s="1265"/>
      <c r="F560" s="1265"/>
      <c r="G560" s="1265"/>
      <c r="H560" s="1265"/>
      <c r="I560" s="1265"/>
      <c r="J560" s="1265"/>
      <c r="K560" s="740"/>
      <c r="L560" s="740"/>
      <c r="M560" s="740"/>
      <c r="N560" s="740"/>
      <c r="O560" s="740"/>
    </row>
    <row r="561" spans="1:15" s="778" customFormat="1">
      <c r="A561" s="777"/>
      <c r="B561" s="740"/>
      <c r="C561" s="740"/>
      <c r="D561" s="1265"/>
      <c r="E561" s="1265"/>
      <c r="F561" s="1265"/>
      <c r="G561" s="1265"/>
      <c r="H561" s="1265"/>
      <c r="I561" s="1265"/>
      <c r="J561" s="1265"/>
      <c r="K561" s="740"/>
      <c r="L561" s="740"/>
      <c r="M561" s="740"/>
      <c r="N561" s="740"/>
      <c r="O561" s="740"/>
    </row>
    <row r="562" spans="1:15" s="778" customFormat="1">
      <c r="A562" s="777"/>
      <c r="B562" s="740"/>
      <c r="C562" s="740"/>
      <c r="D562" s="1265"/>
      <c r="E562" s="1265"/>
      <c r="F562" s="1265"/>
      <c r="G562" s="1265"/>
      <c r="H562" s="1265"/>
      <c r="I562" s="1265"/>
      <c r="J562" s="1265"/>
      <c r="K562" s="740"/>
      <c r="L562" s="740"/>
      <c r="M562" s="740"/>
      <c r="N562" s="740"/>
      <c r="O562" s="740"/>
    </row>
    <row r="563" spans="1:15" s="778" customFormat="1">
      <c r="A563" s="777"/>
      <c r="B563" s="740"/>
      <c r="C563" s="740"/>
      <c r="D563" s="1265"/>
      <c r="E563" s="1265"/>
      <c r="F563" s="1265"/>
      <c r="G563" s="1265"/>
      <c r="H563" s="1265"/>
      <c r="I563" s="1265"/>
      <c r="J563" s="1265"/>
      <c r="K563" s="740"/>
      <c r="L563" s="740"/>
      <c r="M563" s="740"/>
      <c r="N563" s="740"/>
      <c r="O563" s="740"/>
    </row>
    <row r="564" spans="1:15" s="778" customFormat="1">
      <c r="A564" s="777"/>
      <c r="B564" s="740"/>
      <c r="C564" s="740"/>
      <c r="D564" s="1265"/>
      <c r="E564" s="1265"/>
      <c r="F564" s="1265"/>
      <c r="G564" s="1265"/>
      <c r="H564" s="1265"/>
      <c r="I564" s="1265"/>
      <c r="J564" s="1265"/>
      <c r="K564" s="740"/>
      <c r="L564" s="740"/>
      <c r="M564" s="740"/>
      <c r="N564" s="740"/>
      <c r="O564" s="740"/>
    </row>
    <row r="565" spans="1:15" s="778" customFormat="1">
      <c r="A565" s="777"/>
      <c r="B565" s="740"/>
      <c r="C565" s="740"/>
      <c r="D565" s="1265"/>
      <c r="E565" s="1265"/>
      <c r="F565" s="1265"/>
      <c r="G565" s="1265"/>
      <c r="H565" s="1265"/>
      <c r="I565" s="1265"/>
      <c r="J565" s="1265"/>
      <c r="K565" s="740"/>
      <c r="L565" s="740"/>
      <c r="M565" s="740"/>
      <c r="N565" s="740"/>
      <c r="O565" s="740"/>
    </row>
    <row r="566" spans="1:15" s="778" customFormat="1">
      <c r="A566" s="777"/>
      <c r="B566" s="740"/>
      <c r="C566" s="740"/>
      <c r="D566" s="1265"/>
      <c r="E566" s="1265"/>
      <c r="F566" s="1265"/>
      <c r="G566" s="1265"/>
      <c r="H566" s="1265"/>
      <c r="I566" s="1265"/>
      <c r="J566" s="1265"/>
      <c r="K566" s="740"/>
      <c r="L566" s="740"/>
      <c r="M566" s="740"/>
      <c r="N566" s="740"/>
      <c r="O566" s="740"/>
    </row>
    <row r="567" spans="1:15" s="778" customFormat="1">
      <c r="A567" s="777"/>
      <c r="B567" s="740"/>
      <c r="C567" s="740"/>
      <c r="D567" s="1265"/>
      <c r="E567" s="1265"/>
      <c r="F567" s="1265"/>
      <c r="G567" s="1265"/>
      <c r="H567" s="1265"/>
      <c r="I567" s="1265"/>
      <c r="J567" s="1265"/>
      <c r="K567" s="740"/>
      <c r="L567" s="740"/>
      <c r="M567" s="740"/>
      <c r="N567" s="740"/>
      <c r="O567" s="740"/>
    </row>
    <row r="568" spans="1:15" s="778" customFormat="1">
      <c r="A568" s="777"/>
      <c r="B568" s="740"/>
      <c r="C568" s="740"/>
      <c r="D568" s="1265"/>
      <c r="E568" s="1265"/>
      <c r="F568" s="1265"/>
      <c r="G568" s="1265"/>
      <c r="H568" s="1265"/>
      <c r="I568" s="1265"/>
      <c r="J568" s="1265"/>
      <c r="K568" s="740"/>
      <c r="L568" s="740"/>
      <c r="M568" s="740"/>
      <c r="N568" s="740"/>
      <c r="O568" s="740"/>
    </row>
    <row r="569" spans="1:15" s="778" customFormat="1">
      <c r="A569" s="777"/>
      <c r="B569" s="740"/>
      <c r="C569" s="740"/>
      <c r="D569" s="1265"/>
      <c r="E569" s="1265"/>
      <c r="F569" s="1265"/>
      <c r="G569" s="1265"/>
      <c r="H569" s="1265"/>
      <c r="I569" s="1265"/>
      <c r="J569" s="1265"/>
      <c r="K569" s="740"/>
      <c r="L569" s="740"/>
      <c r="M569" s="740"/>
      <c r="N569" s="740"/>
      <c r="O569" s="740"/>
    </row>
    <row r="570" spans="1:15" s="778" customFormat="1">
      <c r="A570" s="777"/>
      <c r="B570" s="740"/>
      <c r="C570" s="740"/>
      <c r="D570" s="1265"/>
      <c r="E570" s="1265"/>
      <c r="F570" s="1265"/>
      <c r="G570" s="1265"/>
      <c r="H570" s="1265"/>
      <c r="I570" s="1265"/>
      <c r="J570" s="1265"/>
      <c r="K570" s="740"/>
      <c r="L570" s="740"/>
      <c r="M570" s="740"/>
      <c r="N570" s="740"/>
      <c r="O570" s="740"/>
    </row>
    <row r="571" spans="1:15" s="778" customFormat="1">
      <c r="A571" s="777"/>
      <c r="B571" s="740"/>
      <c r="C571" s="740"/>
      <c r="D571" s="1265"/>
      <c r="E571" s="1265"/>
      <c r="F571" s="1265"/>
      <c r="G571" s="1265"/>
      <c r="H571" s="1265"/>
      <c r="I571" s="1265"/>
      <c r="J571" s="1265"/>
      <c r="K571" s="740"/>
      <c r="L571" s="740"/>
      <c r="M571" s="740"/>
      <c r="N571" s="740"/>
      <c r="O571" s="740"/>
    </row>
    <row r="572" spans="1:15" s="778" customFormat="1">
      <c r="A572" s="777"/>
      <c r="B572" s="740"/>
      <c r="C572" s="740"/>
      <c r="D572" s="1265"/>
      <c r="E572" s="1265"/>
      <c r="F572" s="1265"/>
      <c r="G572" s="1265"/>
      <c r="H572" s="1265"/>
      <c r="I572" s="1265"/>
      <c r="J572" s="1265"/>
      <c r="K572" s="740"/>
      <c r="L572" s="740"/>
      <c r="M572" s="740"/>
      <c r="N572" s="740"/>
      <c r="O572" s="740"/>
    </row>
    <row r="573" spans="1:15" s="778" customFormat="1">
      <c r="A573" s="777"/>
      <c r="B573" s="740"/>
      <c r="C573" s="740"/>
      <c r="D573" s="1265"/>
      <c r="E573" s="1265"/>
      <c r="F573" s="1265"/>
      <c r="G573" s="1265"/>
      <c r="H573" s="1265"/>
      <c r="I573" s="1265"/>
      <c r="J573" s="1265"/>
      <c r="K573" s="740"/>
      <c r="L573" s="740"/>
      <c r="M573" s="740"/>
      <c r="N573" s="740"/>
      <c r="O573" s="740"/>
    </row>
    <row r="574" spans="1:15" s="778" customFormat="1">
      <c r="A574" s="777"/>
      <c r="B574" s="740"/>
      <c r="C574" s="740"/>
      <c r="D574" s="1265"/>
      <c r="E574" s="1265"/>
      <c r="F574" s="1265"/>
      <c r="G574" s="1265"/>
      <c r="H574" s="1265"/>
      <c r="I574" s="1265"/>
      <c r="J574" s="1265"/>
      <c r="K574" s="740"/>
      <c r="L574" s="740"/>
      <c r="M574" s="740"/>
      <c r="N574" s="740"/>
      <c r="O574" s="740"/>
    </row>
    <row r="575" spans="1:15" s="778" customFormat="1">
      <c r="A575" s="777"/>
      <c r="B575" s="740"/>
      <c r="C575" s="740"/>
      <c r="D575" s="1265"/>
      <c r="E575" s="1265"/>
      <c r="F575" s="1265"/>
      <c r="G575" s="1265"/>
      <c r="H575" s="1265"/>
      <c r="I575" s="1265"/>
      <c r="J575" s="1265"/>
      <c r="K575" s="740"/>
      <c r="L575" s="740"/>
      <c r="M575" s="740"/>
      <c r="N575" s="740"/>
      <c r="O575" s="740"/>
    </row>
    <row r="576" spans="1:15" s="778" customFormat="1">
      <c r="A576" s="777"/>
      <c r="B576" s="740"/>
      <c r="C576" s="740"/>
      <c r="D576" s="1265"/>
      <c r="E576" s="1265"/>
      <c r="F576" s="1265"/>
      <c r="G576" s="1265"/>
      <c r="H576" s="1265"/>
      <c r="I576" s="1265"/>
      <c r="J576" s="1265"/>
      <c r="K576" s="740"/>
      <c r="L576" s="740"/>
      <c r="M576" s="740"/>
      <c r="N576" s="740"/>
      <c r="O576" s="740"/>
    </row>
    <row r="577" spans="1:15" s="778" customFormat="1">
      <c r="A577" s="777"/>
      <c r="B577" s="740"/>
      <c r="C577" s="740"/>
      <c r="D577" s="1265"/>
      <c r="E577" s="1265"/>
      <c r="F577" s="1265"/>
      <c r="G577" s="1265"/>
      <c r="H577" s="1265"/>
      <c r="I577" s="1265"/>
      <c r="J577" s="1265"/>
      <c r="K577" s="740"/>
      <c r="L577" s="740"/>
      <c r="M577" s="740"/>
      <c r="N577" s="740"/>
      <c r="O577" s="740"/>
    </row>
    <row r="578" spans="1:15" s="778" customFormat="1">
      <c r="A578" s="777"/>
      <c r="B578" s="740"/>
      <c r="C578" s="740"/>
      <c r="D578" s="1265"/>
      <c r="E578" s="1265"/>
      <c r="F578" s="1265"/>
      <c r="G578" s="1265"/>
      <c r="H578" s="1265"/>
      <c r="I578" s="1265"/>
      <c r="J578" s="1265"/>
      <c r="K578" s="740"/>
      <c r="L578" s="740"/>
      <c r="M578" s="740"/>
      <c r="N578" s="740"/>
      <c r="O578" s="740"/>
    </row>
    <row r="579" spans="1:15" s="778" customFormat="1">
      <c r="A579" s="777"/>
      <c r="B579" s="740"/>
      <c r="C579" s="740"/>
      <c r="D579" s="1265"/>
      <c r="E579" s="1265"/>
      <c r="F579" s="1265"/>
      <c r="G579" s="1265"/>
      <c r="H579" s="1265"/>
      <c r="I579" s="1265"/>
      <c r="J579" s="1265"/>
      <c r="K579" s="740"/>
      <c r="L579" s="740"/>
      <c r="M579" s="740"/>
      <c r="N579" s="740"/>
      <c r="O579" s="740"/>
    </row>
    <row r="580" spans="1:15" s="778" customFormat="1">
      <c r="A580" s="777"/>
      <c r="B580" s="740"/>
      <c r="C580" s="740"/>
      <c r="D580" s="1265"/>
      <c r="E580" s="1265"/>
      <c r="F580" s="1265"/>
      <c r="G580" s="1265"/>
      <c r="H580" s="1265"/>
      <c r="I580" s="1265"/>
      <c r="J580" s="1265"/>
      <c r="K580" s="740"/>
      <c r="L580" s="740"/>
      <c r="M580" s="740"/>
      <c r="N580" s="740"/>
      <c r="O580" s="740"/>
    </row>
    <row r="581" spans="1:15" s="778" customFormat="1">
      <c r="A581" s="777"/>
      <c r="B581" s="740"/>
      <c r="C581" s="740"/>
      <c r="D581" s="1265"/>
      <c r="E581" s="1265"/>
      <c r="F581" s="1265"/>
      <c r="G581" s="1265"/>
      <c r="H581" s="1265"/>
      <c r="I581" s="1265"/>
      <c r="J581" s="1265"/>
      <c r="K581" s="740"/>
      <c r="L581" s="740"/>
      <c r="M581" s="740"/>
      <c r="N581" s="740"/>
      <c r="O581" s="740"/>
    </row>
    <row r="582" spans="1:15" s="778" customFormat="1">
      <c r="A582" s="777"/>
      <c r="B582" s="740"/>
      <c r="C582" s="740"/>
      <c r="D582" s="1265"/>
      <c r="E582" s="1265"/>
      <c r="F582" s="1265"/>
      <c r="G582" s="1265"/>
      <c r="H582" s="1265"/>
      <c r="I582" s="1265"/>
      <c r="J582" s="1265"/>
      <c r="K582" s="740"/>
      <c r="L582" s="740"/>
      <c r="M582" s="740"/>
      <c r="N582" s="740"/>
      <c r="O582" s="740"/>
    </row>
    <row r="583" spans="1:15" s="778" customFormat="1">
      <c r="A583" s="777"/>
      <c r="B583" s="740"/>
      <c r="C583" s="740"/>
      <c r="D583" s="1265"/>
      <c r="E583" s="1265"/>
      <c r="F583" s="1265"/>
      <c r="G583" s="1265"/>
      <c r="H583" s="1265"/>
      <c r="I583" s="1265"/>
      <c r="J583" s="1265"/>
      <c r="K583" s="740"/>
      <c r="L583" s="740"/>
      <c r="M583" s="740"/>
      <c r="N583" s="740"/>
      <c r="O583" s="740"/>
    </row>
    <row r="584" spans="1:15" s="778" customFormat="1">
      <c r="A584" s="777"/>
      <c r="B584" s="740"/>
      <c r="C584" s="740"/>
      <c r="D584" s="1265"/>
      <c r="E584" s="1265"/>
      <c r="F584" s="1265"/>
      <c r="G584" s="1265"/>
      <c r="H584" s="1265"/>
      <c r="I584" s="1265"/>
      <c r="J584" s="1265"/>
      <c r="K584" s="740"/>
      <c r="L584" s="740"/>
      <c r="M584" s="740"/>
      <c r="N584" s="740"/>
      <c r="O584" s="740"/>
    </row>
    <row r="585" spans="1:15" s="778" customFormat="1">
      <c r="A585" s="777"/>
      <c r="B585" s="740"/>
      <c r="C585" s="740"/>
      <c r="D585" s="1265"/>
      <c r="E585" s="1265"/>
      <c r="F585" s="1265"/>
      <c r="G585" s="1265"/>
      <c r="H585" s="1265"/>
      <c r="I585" s="1265"/>
      <c r="J585" s="1265"/>
      <c r="K585" s="740"/>
      <c r="L585" s="740"/>
      <c r="M585" s="740"/>
      <c r="N585" s="740"/>
      <c r="O585" s="740"/>
    </row>
    <row r="586" spans="1:15" s="778" customFormat="1">
      <c r="A586" s="777"/>
      <c r="B586" s="740"/>
      <c r="C586" s="740"/>
      <c r="D586" s="1265"/>
      <c r="E586" s="1265"/>
      <c r="F586" s="1265"/>
      <c r="G586" s="1265"/>
      <c r="H586" s="1265"/>
      <c r="I586" s="1265"/>
      <c r="J586" s="1265"/>
      <c r="K586" s="740"/>
      <c r="L586" s="740"/>
      <c r="M586" s="740"/>
      <c r="N586" s="740"/>
      <c r="O586" s="740"/>
    </row>
    <row r="587" spans="1:15" s="778" customFormat="1">
      <c r="A587" s="777"/>
      <c r="B587" s="740"/>
      <c r="C587" s="740"/>
      <c r="D587" s="1265"/>
      <c r="E587" s="1265"/>
      <c r="F587" s="1265"/>
      <c r="G587" s="1265"/>
      <c r="H587" s="1265"/>
      <c r="I587" s="1265"/>
      <c r="J587" s="1265"/>
      <c r="K587" s="740"/>
      <c r="L587" s="740"/>
      <c r="M587" s="740"/>
      <c r="N587" s="740"/>
      <c r="O587" s="740"/>
    </row>
    <row r="588" spans="1:15" s="778" customFormat="1">
      <c r="A588" s="777"/>
      <c r="B588" s="740"/>
      <c r="C588" s="740"/>
      <c r="D588" s="1265"/>
      <c r="E588" s="1265"/>
      <c r="F588" s="1265"/>
      <c r="G588" s="1265"/>
      <c r="H588" s="1265"/>
      <c r="I588" s="1265"/>
      <c r="J588" s="1265"/>
      <c r="K588" s="740"/>
      <c r="L588" s="740"/>
      <c r="M588" s="740"/>
      <c r="N588" s="740"/>
      <c r="O588" s="740"/>
    </row>
    <row r="589" spans="1:15" s="778" customFormat="1">
      <c r="A589" s="777"/>
      <c r="B589" s="740"/>
      <c r="C589" s="740"/>
      <c r="D589" s="1265"/>
      <c r="E589" s="1265"/>
      <c r="F589" s="1265"/>
      <c r="G589" s="1265"/>
      <c r="H589" s="1265"/>
      <c r="I589" s="1265"/>
      <c r="J589" s="1265"/>
      <c r="K589" s="740"/>
      <c r="L589" s="740"/>
      <c r="M589" s="740"/>
      <c r="N589" s="740"/>
      <c r="O589" s="740"/>
    </row>
    <row r="590" spans="1:15" s="778" customFormat="1">
      <c r="A590" s="777"/>
      <c r="B590" s="740"/>
      <c r="C590" s="740"/>
      <c r="D590" s="1265"/>
      <c r="E590" s="1265"/>
      <c r="F590" s="1265"/>
      <c r="G590" s="1265"/>
      <c r="H590" s="1265"/>
      <c r="I590" s="1265"/>
      <c r="J590" s="1265"/>
      <c r="K590" s="740"/>
      <c r="L590" s="740"/>
      <c r="M590" s="740"/>
      <c r="N590" s="740"/>
      <c r="O590" s="740"/>
    </row>
    <row r="591" spans="1:15" s="778" customFormat="1">
      <c r="A591" s="777"/>
      <c r="B591" s="740"/>
      <c r="C591" s="740"/>
      <c r="D591" s="1265"/>
      <c r="E591" s="1265"/>
      <c r="F591" s="1265"/>
      <c r="G591" s="1265"/>
      <c r="H591" s="1265"/>
      <c r="I591" s="1265"/>
      <c r="J591" s="1265"/>
      <c r="K591" s="740"/>
      <c r="L591" s="740"/>
      <c r="M591" s="740"/>
      <c r="N591" s="740"/>
      <c r="O591" s="740"/>
    </row>
    <row r="592" spans="1:15" s="778" customFormat="1">
      <c r="A592" s="777"/>
      <c r="B592" s="740"/>
      <c r="C592" s="740"/>
      <c r="D592" s="1265"/>
      <c r="E592" s="1265"/>
      <c r="F592" s="1265"/>
      <c r="G592" s="1265"/>
      <c r="H592" s="1265"/>
      <c r="I592" s="1265"/>
      <c r="J592" s="1265"/>
      <c r="K592" s="740"/>
      <c r="L592" s="740"/>
      <c r="M592" s="740"/>
      <c r="N592" s="740"/>
      <c r="O592" s="740"/>
    </row>
    <row r="593" spans="1:15" s="778" customFormat="1">
      <c r="A593" s="777"/>
      <c r="B593" s="740"/>
      <c r="C593" s="740"/>
      <c r="D593" s="1265"/>
      <c r="E593" s="1265"/>
      <c r="F593" s="1265"/>
      <c r="G593" s="1265"/>
      <c r="H593" s="1265"/>
      <c r="I593" s="1265"/>
      <c r="J593" s="1265"/>
      <c r="K593" s="740"/>
      <c r="L593" s="740"/>
      <c r="M593" s="740"/>
      <c r="N593" s="740"/>
      <c r="O593" s="740"/>
    </row>
    <row r="594" spans="1:15" s="778" customFormat="1">
      <c r="A594" s="777"/>
      <c r="B594" s="740"/>
      <c r="C594" s="740"/>
      <c r="D594" s="1265"/>
      <c r="E594" s="1265"/>
      <c r="F594" s="1265"/>
      <c r="G594" s="1265"/>
      <c r="H594" s="1265"/>
      <c r="I594" s="1265"/>
      <c r="J594" s="1265"/>
      <c r="K594" s="740"/>
      <c r="L594" s="740"/>
      <c r="M594" s="740"/>
      <c r="N594" s="740"/>
      <c r="O594" s="740"/>
    </row>
    <row r="595" spans="1:15" s="778" customFormat="1">
      <c r="A595" s="777"/>
      <c r="B595" s="740"/>
      <c r="C595" s="740"/>
      <c r="D595" s="1265"/>
      <c r="E595" s="1265"/>
      <c r="F595" s="1265"/>
      <c r="G595" s="1265"/>
      <c r="H595" s="1265"/>
      <c r="I595" s="1265"/>
      <c r="J595" s="1265"/>
      <c r="K595" s="740"/>
      <c r="L595" s="740"/>
      <c r="M595" s="740"/>
      <c r="N595" s="740"/>
      <c r="O595" s="740"/>
    </row>
    <row r="596" spans="1:15" s="778" customFormat="1">
      <c r="A596" s="777"/>
      <c r="B596" s="740"/>
      <c r="C596" s="740"/>
      <c r="D596" s="1265"/>
      <c r="E596" s="1265"/>
      <c r="F596" s="1265"/>
      <c r="G596" s="1265"/>
      <c r="H596" s="1265"/>
      <c r="I596" s="1265"/>
      <c r="J596" s="1265"/>
      <c r="K596" s="740"/>
      <c r="L596" s="740"/>
      <c r="M596" s="740"/>
      <c r="N596" s="740"/>
      <c r="O596" s="740"/>
    </row>
    <row r="597" spans="1:15" s="778" customFormat="1">
      <c r="A597" s="777"/>
      <c r="B597" s="740"/>
      <c r="C597" s="740"/>
      <c r="D597" s="1265"/>
      <c r="E597" s="1265"/>
      <c r="F597" s="1265"/>
      <c r="G597" s="1265"/>
      <c r="H597" s="1265"/>
      <c r="I597" s="1265"/>
      <c r="J597" s="1265"/>
      <c r="K597" s="740"/>
      <c r="L597" s="740"/>
      <c r="M597" s="740"/>
      <c r="N597" s="740"/>
      <c r="O597" s="740"/>
    </row>
    <row r="598" spans="1:15" s="778" customFormat="1">
      <c r="A598" s="777"/>
      <c r="B598" s="740"/>
      <c r="C598" s="740"/>
      <c r="D598" s="1265"/>
      <c r="E598" s="1265"/>
      <c r="F598" s="1265"/>
      <c r="G598" s="1265"/>
      <c r="H598" s="1265"/>
      <c r="I598" s="1265"/>
      <c r="J598" s="1265"/>
      <c r="K598" s="740"/>
      <c r="L598" s="740"/>
      <c r="M598" s="740"/>
      <c r="N598" s="740"/>
      <c r="O598" s="740"/>
    </row>
    <row r="599" spans="1:15" s="778" customFormat="1">
      <c r="A599" s="777"/>
      <c r="B599" s="740"/>
      <c r="C599" s="740"/>
      <c r="D599" s="1265"/>
      <c r="E599" s="1265"/>
      <c r="F599" s="1265"/>
      <c r="G599" s="1265"/>
      <c r="H599" s="1265"/>
      <c r="I599" s="1265"/>
      <c r="J599" s="1265"/>
      <c r="K599" s="740"/>
      <c r="L599" s="740"/>
      <c r="M599" s="740"/>
      <c r="N599" s="740"/>
      <c r="O599" s="740"/>
    </row>
    <row r="600" spans="1:15" s="778" customFormat="1">
      <c r="A600" s="777"/>
      <c r="B600" s="740"/>
      <c r="C600" s="740"/>
      <c r="D600" s="1265"/>
      <c r="E600" s="1265"/>
      <c r="F600" s="1265"/>
      <c r="G600" s="1265"/>
      <c r="H600" s="1265"/>
      <c r="I600" s="1265"/>
      <c r="J600" s="1265"/>
      <c r="K600" s="740"/>
      <c r="L600" s="740"/>
      <c r="M600" s="740"/>
      <c r="N600" s="740"/>
      <c r="O600" s="740"/>
    </row>
    <row r="601" spans="1:15" s="778" customFormat="1">
      <c r="A601" s="777"/>
      <c r="B601" s="740"/>
      <c r="C601" s="740"/>
      <c r="D601" s="1265"/>
      <c r="E601" s="1265"/>
      <c r="F601" s="1265"/>
      <c r="G601" s="1265"/>
      <c r="H601" s="1265"/>
      <c r="I601" s="1265"/>
      <c r="J601" s="1265"/>
      <c r="K601" s="740"/>
      <c r="L601" s="740"/>
      <c r="M601" s="740"/>
      <c r="N601" s="740"/>
      <c r="O601" s="740"/>
    </row>
    <row r="602" spans="1:15" s="778" customFormat="1">
      <c r="A602" s="777"/>
      <c r="B602" s="740"/>
      <c r="C602" s="740"/>
      <c r="D602" s="1265"/>
      <c r="E602" s="1265"/>
      <c r="F602" s="1265"/>
      <c r="G602" s="1265"/>
      <c r="H602" s="1265"/>
      <c r="I602" s="1265"/>
      <c r="J602" s="1265"/>
      <c r="K602" s="740"/>
      <c r="L602" s="740"/>
      <c r="M602" s="740"/>
      <c r="N602" s="740"/>
      <c r="O602" s="740"/>
    </row>
    <row r="603" spans="1:15" s="778" customFormat="1">
      <c r="A603" s="777"/>
      <c r="B603" s="740"/>
      <c r="C603" s="740"/>
      <c r="D603" s="1265"/>
      <c r="E603" s="1265"/>
      <c r="F603" s="1265"/>
      <c r="G603" s="1265"/>
      <c r="H603" s="1265"/>
      <c r="I603" s="1265"/>
      <c r="J603" s="1265"/>
      <c r="K603" s="740"/>
      <c r="L603" s="740"/>
      <c r="M603" s="740"/>
      <c r="N603" s="740"/>
      <c r="O603" s="740"/>
    </row>
    <row r="604" spans="1:15" s="778" customFormat="1">
      <c r="A604" s="777"/>
      <c r="B604" s="740"/>
      <c r="C604" s="740"/>
      <c r="D604" s="1265"/>
      <c r="E604" s="1265"/>
      <c r="F604" s="1265"/>
      <c r="G604" s="1265"/>
      <c r="H604" s="1265"/>
      <c r="I604" s="1265"/>
      <c r="J604" s="1265"/>
      <c r="K604" s="740"/>
      <c r="L604" s="740"/>
      <c r="M604" s="740"/>
      <c r="N604" s="740"/>
      <c r="O604" s="740"/>
    </row>
    <row r="605" spans="1:15" s="778" customFormat="1">
      <c r="A605" s="777"/>
      <c r="B605" s="740"/>
      <c r="C605" s="740"/>
      <c r="D605" s="1265"/>
      <c r="E605" s="1265"/>
      <c r="F605" s="1265"/>
      <c r="G605" s="1265"/>
      <c r="H605" s="1265"/>
      <c r="I605" s="1265"/>
      <c r="J605" s="1265"/>
      <c r="K605" s="740"/>
      <c r="L605" s="740"/>
      <c r="M605" s="740"/>
      <c r="N605" s="740"/>
      <c r="O605" s="740"/>
    </row>
    <row r="606" spans="1:15" s="778" customFormat="1">
      <c r="A606" s="777"/>
      <c r="B606" s="740"/>
      <c r="C606" s="740"/>
      <c r="D606" s="1265"/>
      <c r="E606" s="1265"/>
      <c r="F606" s="1265"/>
      <c r="G606" s="1265"/>
      <c r="H606" s="1265"/>
      <c r="I606" s="1265"/>
      <c r="J606" s="1265"/>
      <c r="K606" s="740"/>
      <c r="L606" s="740"/>
      <c r="M606" s="740"/>
      <c r="N606" s="740"/>
      <c r="O606" s="740"/>
    </row>
    <row r="607" spans="1:15" s="778" customFormat="1">
      <c r="A607" s="777"/>
      <c r="B607" s="740"/>
      <c r="C607" s="740"/>
      <c r="D607" s="1265"/>
      <c r="E607" s="1265"/>
      <c r="F607" s="1265"/>
      <c r="G607" s="1265"/>
      <c r="H607" s="1265"/>
      <c r="I607" s="1265"/>
      <c r="J607" s="1265"/>
      <c r="K607" s="740"/>
      <c r="L607" s="740"/>
      <c r="M607" s="740"/>
      <c r="N607" s="740"/>
      <c r="O607" s="740"/>
    </row>
    <row r="608" spans="1:15" s="778" customFormat="1">
      <c r="A608" s="777"/>
      <c r="B608" s="740"/>
      <c r="C608" s="740"/>
      <c r="D608" s="1265"/>
      <c r="E608" s="1265"/>
      <c r="F608" s="1265"/>
      <c r="G608" s="1265"/>
      <c r="H608" s="1265"/>
      <c r="I608" s="1265"/>
      <c r="J608" s="1265"/>
      <c r="K608" s="740"/>
      <c r="L608" s="740"/>
      <c r="M608" s="740"/>
      <c r="N608" s="740"/>
      <c r="O608" s="740"/>
    </row>
    <row r="609" spans="1:15" s="778" customFormat="1">
      <c r="A609" s="777"/>
      <c r="B609" s="740"/>
      <c r="C609" s="740"/>
      <c r="D609" s="1265"/>
      <c r="E609" s="1265"/>
      <c r="F609" s="1265"/>
      <c r="G609" s="1265"/>
      <c r="H609" s="1265"/>
      <c r="I609" s="1265"/>
      <c r="J609" s="1265"/>
      <c r="K609" s="740"/>
      <c r="L609" s="740"/>
      <c r="M609" s="740"/>
      <c r="N609" s="740"/>
      <c r="O609" s="740"/>
    </row>
    <row r="610" spans="1:15" s="778" customFormat="1">
      <c r="A610" s="777"/>
      <c r="B610" s="740"/>
      <c r="C610" s="740"/>
      <c r="D610" s="1265"/>
      <c r="E610" s="1265"/>
      <c r="F610" s="1265"/>
      <c r="G610" s="1265"/>
      <c r="H610" s="1265"/>
      <c r="I610" s="1265"/>
      <c r="J610" s="1265"/>
      <c r="K610" s="740"/>
      <c r="L610" s="740"/>
      <c r="M610" s="740"/>
      <c r="N610" s="740"/>
      <c r="O610" s="740"/>
    </row>
    <row r="611" spans="1:15" s="778" customFormat="1">
      <c r="A611" s="777"/>
      <c r="B611" s="740"/>
      <c r="C611" s="740"/>
      <c r="D611" s="1265"/>
      <c r="E611" s="1265"/>
      <c r="F611" s="1265"/>
      <c r="G611" s="1265"/>
      <c r="H611" s="1265"/>
      <c r="I611" s="1265"/>
      <c r="J611" s="1265"/>
      <c r="K611" s="740"/>
      <c r="L611" s="740"/>
      <c r="M611" s="740"/>
      <c r="N611" s="740"/>
      <c r="O611" s="740"/>
    </row>
    <row r="612" spans="1:15" s="778" customFormat="1">
      <c r="A612" s="777"/>
      <c r="B612" s="740"/>
      <c r="C612" s="740"/>
      <c r="D612" s="1265"/>
      <c r="E612" s="1265"/>
      <c r="F612" s="1265"/>
      <c r="G612" s="1265"/>
      <c r="H612" s="1265"/>
      <c r="I612" s="1265"/>
      <c r="J612" s="1265"/>
      <c r="K612" s="740"/>
      <c r="L612" s="740"/>
      <c r="M612" s="740"/>
      <c r="N612" s="740"/>
      <c r="O612" s="740"/>
    </row>
    <row r="613" spans="1:15" s="778" customFormat="1">
      <c r="A613" s="777"/>
      <c r="B613" s="740"/>
      <c r="C613" s="740"/>
      <c r="D613" s="1265"/>
      <c r="E613" s="1265"/>
      <c r="F613" s="1265"/>
      <c r="G613" s="1265"/>
      <c r="H613" s="1265"/>
      <c r="I613" s="1265"/>
      <c r="J613" s="1265"/>
      <c r="K613" s="740"/>
      <c r="L613" s="740"/>
      <c r="M613" s="740"/>
      <c r="N613" s="740"/>
      <c r="O613" s="740"/>
    </row>
    <row r="614" spans="1:15" s="778" customFormat="1">
      <c r="A614" s="777"/>
      <c r="B614" s="740"/>
      <c r="C614" s="740"/>
      <c r="D614" s="1265"/>
      <c r="E614" s="1265"/>
      <c r="F614" s="1265"/>
      <c r="G614" s="1265"/>
      <c r="H614" s="1265"/>
      <c r="I614" s="1265"/>
      <c r="J614" s="1265"/>
      <c r="K614" s="740"/>
      <c r="L614" s="740"/>
      <c r="M614" s="740"/>
      <c r="N614" s="740"/>
      <c r="O614" s="740"/>
    </row>
    <row r="615" spans="1:15" s="778" customFormat="1">
      <c r="A615" s="777"/>
      <c r="B615" s="740"/>
      <c r="C615" s="740"/>
      <c r="D615" s="1265"/>
      <c r="E615" s="1265"/>
      <c r="F615" s="1265"/>
      <c r="G615" s="1265"/>
      <c r="H615" s="1265"/>
      <c r="I615" s="1265"/>
      <c r="J615" s="1265"/>
      <c r="K615" s="740"/>
      <c r="L615" s="740"/>
      <c r="M615" s="740"/>
      <c r="N615" s="740"/>
      <c r="O615" s="740"/>
    </row>
    <row r="616" spans="1:15" s="778" customFormat="1">
      <c r="A616" s="777"/>
      <c r="B616" s="740"/>
      <c r="C616" s="740"/>
      <c r="D616" s="1265"/>
      <c r="E616" s="1265"/>
      <c r="F616" s="1265"/>
      <c r="G616" s="1265"/>
      <c r="H616" s="1265"/>
      <c r="I616" s="1265"/>
      <c r="J616" s="1265"/>
      <c r="K616" s="740"/>
      <c r="L616" s="740"/>
      <c r="M616" s="740"/>
      <c r="N616" s="740"/>
      <c r="O616" s="740"/>
    </row>
    <row r="617" spans="1:15" s="778" customFormat="1">
      <c r="A617" s="777"/>
      <c r="B617" s="740"/>
      <c r="C617" s="740"/>
      <c r="D617" s="1265"/>
      <c r="E617" s="1265"/>
      <c r="F617" s="1265"/>
      <c r="G617" s="1265"/>
      <c r="H617" s="1265"/>
      <c r="I617" s="1265"/>
      <c r="J617" s="1265"/>
      <c r="K617" s="740"/>
      <c r="L617" s="740"/>
      <c r="M617" s="740"/>
      <c r="N617" s="740"/>
      <c r="O617" s="740"/>
    </row>
    <row r="618" spans="1:15" s="778" customFormat="1">
      <c r="A618" s="777"/>
      <c r="B618" s="740"/>
      <c r="C618" s="740"/>
      <c r="D618" s="1265"/>
      <c r="E618" s="1265"/>
      <c r="F618" s="1265"/>
      <c r="G618" s="1265"/>
      <c r="H618" s="1265"/>
      <c r="I618" s="1265"/>
      <c r="J618" s="1265"/>
      <c r="K618" s="740"/>
      <c r="L618" s="740"/>
      <c r="M618" s="740"/>
      <c r="N618" s="740"/>
      <c r="O618" s="740"/>
    </row>
    <row r="619" spans="1:15" s="778" customFormat="1">
      <c r="A619" s="777"/>
      <c r="B619" s="740"/>
      <c r="C619" s="740"/>
      <c r="D619" s="1265"/>
      <c r="E619" s="1265"/>
      <c r="F619" s="1265"/>
      <c r="G619" s="1265"/>
      <c r="H619" s="1265"/>
      <c r="I619" s="1265"/>
      <c r="J619" s="1265"/>
      <c r="K619" s="740"/>
      <c r="L619" s="740"/>
      <c r="M619" s="740"/>
      <c r="N619" s="740"/>
      <c r="O619" s="740"/>
    </row>
    <row r="620" spans="1:15" s="778" customFormat="1">
      <c r="A620" s="777"/>
      <c r="B620" s="740"/>
      <c r="C620" s="740"/>
      <c r="D620" s="1265"/>
      <c r="E620" s="1265"/>
      <c r="F620" s="1265"/>
      <c r="G620" s="1265"/>
      <c r="H620" s="1265"/>
      <c r="I620" s="1265"/>
      <c r="J620" s="1265"/>
      <c r="K620" s="740"/>
      <c r="L620" s="740"/>
      <c r="M620" s="740"/>
      <c r="N620" s="740"/>
      <c r="O620" s="740"/>
    </row>
    <row r="621" spans="1:15" s="778" customFormat="1">
      <c r="A621" s="777"/>
      <c r="B621" s="740"/>
      <c r="C621" s="740"/>
      <c r="D621" s="1265"/>
      <c r="E621" s="1265"/>
      <c r="F621" s="1265"/>
      <c r="G621" s="1265"/>
      <c r="H621" s="1265"/>
      <c r="I621" s="1265"/>
      <c r="J621" s="1265"/>
      <c r="K621" s="740"/>
      <c r="L621" s="740"/>
      <c r="M621" s="740"/>
      <c r="N621" s="740"/>
      <c r="O621" s="740"/>
    </row>
    <row r="622" spans="1:15" s="778" customFormat="1">
      <c r="A622" s="777"/>
      <c r="B622" s="740"/>
      <c r="C622" s="740"/>
      <c r="D622" s="1265"/>
      <c r="E622" s="1265"/>
      <c r="F622" s="1265"/>
      <c r="G622" s="1265"/>
      <c r="H622" s="1265"/>
      <c r="I622" s="1265"/>
      <c r="J622" s="1265"/>
      <c r="K622" s="740"/>
      <c r="L622" s="740"/>
      <c r="M622" s="740"/>
      <c r="N622" s="740"/>
      <c r="O622" s="740"/>
    </row>
    <row r="623" spans="1:15" s="778" customFormat="1">
      <c r="A623" s="777"/>
      <c r="B623" s="740"/>
      <c r="C623" s="740"/>
      <c r="D623" s="1265"/>
      <c r="E623" s="1265"/>
      <c r="F623" s="1265"/>
      <c r="G623" s="1265"/>
      <c r="H623" s="1265"/>
      <c r="I623" s="1265"/>
      <c r="J623" s="1265"/>
      <c r="K623" s="740"/>
      <c r="L623" s="740"/>
      <c r="M623" s="740"/>
      <c r="N623" s="740"/>
      <c r="O623" s="740"/>
    </row>
    <row r="624" spans="1:15" s="778" customFormat="1">
      <c r="A624" s="777"/>
      <c r="B624" s="740"/>
      <c r="C624" s="740"/>
      <c r="D624" s="1265"/>
      <c r="E624" s="1265"/>
      <c r="F624" s="1265"/>
      <c r="G624" s="1265"/>
      <c r="H624" s="1265"/>
      <c r="I624" s="1265"/>
      <c r="J624" s="1265"/>
      <c r="K624" s="740"/>
      <c r="L624" s="740"/>
      <c r="M624" s="740"/>
      <c r="N624" s="740"/>
      <c r="O624" s="740"/>
    </row>
    <row r="625" spans="1:15" s="778" customFormat="1">
      <c r="A625" s="777"/>
      <c r="B625" s="740"/>
      <c r="C625" s="740"/>
      <c r="D625" s="1265"/>
      <c r="E625" s="1265"/>
      <c r="F625" s="1265"/>
      <c r="G625" s="1265"/>
      <c r="H625" s="1265"/>
      <c r="I625" s="1265"/>
      <c r="J625" s="1265"/>
      <c r="K625" s="740"/>
      <c r="L625" s="740"/>
      <c r="M625" s="740"/>
      <c r="N625" s="740"/>
      <c r="O625" s="740"/>
    </row>
    <row r="626" spans="1:15" s="778" customFormat="1">
      <c r="A626" s="777"/>
      <c r="B626" s="740"/>
      <c r="C626" s="740"/>
      <c r="D626" s="1265"/>
      <c r="E626" s="1265"/>
      <c r="F626" s="1265"/>
      <c r="G626" s="1265"/>
      <c r="H626" s="1265"/>
      <c r="I626" s="1265"/>
      <c r="J626" s="1265"/>
      <c r="K626" s="740"/>
      <c r="L626" s="740"/>
      <c r="M626" s="740"/>
      <c r="N626" s="740"/>
      <c r="O626" s="740"/>
    </row>
    <row r="627" spans="1:15" s="778" customFormat="1">
      <c r="A627" s="777"/>
      <c r="B627" s="740"/>
      <c r="C627" s="740"/>
      <c r="D627" s="1265"/>
      <c r="E627" s="1265"/>
      <c r="F627" s="1265"/>
      <c r="G627" s="1265"/>
      <c r="H627" s="1265"/>
      <c r="I627" s="1265"/>
      <c r="J627" s="1265"/>
      <c r="K627" s="740"/>
      <c r="L627" s="740"/>
      <c r="M627" s="740"/>
      <c r="N627" s="740"/>
      <c r="O627" s="740"/>
    </row>
    <row r="628" spans="1:15" s="778" customFormat="1">
      <c r="A628" s="777"/>
      <c r="B628" s="740"/>
      <c r="C628" s="740"/>
      <c r="D628" s="1265"/>
      <c r="E628" s="1265"/>
      <c r="F628" s="1265"/>
      <c r="G628" s="1265"/>
      <c r="H628" s="1265"/>
      <c r="I628" s="1265"/>
      <c r="J628" s="1265"/>
      <c r="K628" s="740"/>
      <c r="L628" s="740"/>
      <c r="M628" s="740"/>
      <c r="N628" s="740"/>
      <c r="O628" s="740"/>
    </row>
    <row r="629" spans="1:15" s="778" customFormat="1">
      <c r="A629" s="777"/>
      <c r="B629" s="740"/>
      <c r="C629" s="740"/>
      <c r="D629" s="1265"/>
      <c r="E629" s="1265"/>
      <c r="F629" s="1265"/>
      <c r="G629" s="1265"/>
      <c r="H629" s="1265"/>
      <c r="I629" s="1265"/>
      <c r="J629" s="1265"/>
      <c r="K629" s="740"/>
      <c r="L629" s="740"/>
      <c r="M629" s="740"/>
      <c r="N629" s="740"/>
      <c r="O629" s="740"/>
    </row>
    <row r="630" spans="1:15" s="778" customFormat="1">
      <c r="A630" s="777"/>
      <c r="B630" s="740"/>
      <c r="C630" s="740"/>
      <c r="D630" s="1265"/>
      <c r="E630" s="1265"/>
      <c r="F630" s="1265"/>
      <c r="G630" s="1265"/>
      <c r="H630" s="1265"/>
      <c r="I630" s="1265"/>
      <c r="J630" s="1265"/>
      <c r="K630" s="740"/>
      <c r="L630" s="740"/>
      <c r="M630" s="740"/>
      <c r="N630" s="740"/>
      <c r="O630" s="740"/>
    </row>
    <row r="631" spans="1:15" s="778" customFormat="1">
      <c r="A631" s="777"/>
      <c r="B631" s="740"/>
      <c r="C631" s="740"/>
      <c r="D631" s="1265"/>
      <c r="E631" s="1265"/>
      <c r="F631" s="1265"/>
      <c r="G631" s="1265"/>
      <c r="H631" s="1265"/>
      <c r="I631" s="1265"/>
      <c r="J631" s="1265"/>
      <c r="K631" s="740"/>
      <c r="L631" s="740"/>
      <c r="M631" s="740"/>
      <c r="N631" s="740"/>
      <c r="O631" s="740"/>
    </row>
    <row r="632" spans="1:15" s="778" customFormat="1">
      <c r="A632" s="777"/>
      <c r="B632" s="740"/>
      <c r="C632" s="740"/>
      <c r="D632" s="1265"/>
      <c r="E632" s="1265"/>
      <c r="F632" s="1265"/>
      <c r="G632" s="1265"/>
      <c r="H632" s="1265"/>
      <c r="I632" s="1265"/>
      <c r="J632" s="1265"/>
      <c r="K632" s="740"/>
      <c r="L632" s="740"/>
      <c r="M632" s="740"/>
      <c r="N632" s="740"/>
      <c r="O632" s="740"/>
    </row>
    <row r="633" spans="1:15" s="778" customFormat="1">
      <c r="A633" s="777"/>
      <c r="B633" s="740"/>
      <c r="C633" s="740"/>
      <c r="D633" s="1265"/>
      <c r="E633" s="1265"/>
      <c r="F633" s="1265"/>
      <c r="G633" s="1265"/>
      <c r="H633" s="1265"/>
      <c r="I633" s="1265"/>
      <c r="J633" s="1265"/>
      <c r="K633" s="740"/>
      <c r="L633" s="740"/>
      <c r="M633" s="740"/>
      <c r="N633" s="740"/>
      <c r="O633" s="740"/>
    </row>
    <row r="634" spans="1:15" s="778" customFormat="1">
      <c r="A634" s="777"/>
      <c r="B634" s="740"/>
      <c r="C634" s="740"/>
      <c r="D634" s="1265"/>
      <c r="E634" s="1265"/>
      <c r="F634" s="1265"/>
      <c r="G634" s="1265"/>
      <c r="H634" s="1265"/>
      <c r="I634" s="1265"/>
      <c r="J634" s="1265"/>
      <c r="K634" s="740"/>
      <c r="L634" s="740"/>
      <c r="M634" s="740"/>
      <c r="N634" s="740"/>
      <c r="O634" s="740"/>
    </row>
    <row r="635" spans="1:15" s="778" customFormat="1">
      <c r="A635" s="777"/>
      <c r="B635" s="740"/>
      <c r="C635" s="740"/>
      <c r="D635" s="1265"/>
      <c r="E635" s="1265"/>
      <c r="F635" s="1265"/>
      <c r="G635" s="1265"/>
      <c r="H635" s="1265"/>
      <c r="I635" s="1265"/>
      <c r="J635" s="1265"/>
      <c r="K635" s="740"/>
      <c r="L635" s="740"/>
      <c r="M635" s="740"/>
      <c r="N635" s="740"/>
      <c r="O635" s="740"/>
    </row>
    <row r="636" spans="1:15" s="778" customFormat="1">
      <c r="A636" s="777"/>
      <c r="B636" s="740"/>
      <c r="C636" s="740"/>
      <c r="D636" s="1265"/>
      <c r="E636" s="1265"/>
      <c r="F636" s="1265"/>
      <c r="G636" s="1265"/>
      <c r="H636" s="1265"/>
      <c r="I636" s="1265"/>
      <c r="J636" s="1265"/>
      <c r="K636" s="740"/>
      <c r="L636" s="740"/>
      <c r="M636" s="740"/>
      <c r="N636" s="740"/>
      <c r="O636" s="740"/>
    </row>
    <row r="637" spans="1:15" s="778" customFormat="1">
      <c r="A637" s="777"/>
      <c r="B637" s="740"/>
      <c r="C637" s="740"/>
      <c r="D637" s="1265"/>
      <c r="E637" s="1265"/>
      <c r="F637" s="1265"/>
      <c r="G637" s="1265"/>
      <c r="H637" s="1265"/>
      <c r="I637" s="1265"/>
      <c r="J637" s="1265"/>
      <c r="K637" s="740"/>
      <c r="L637" s="740"/>
      <c r="M637" s="740"/>
      <c r="N637" s="740"/>
      <c r="O637" s="740"/>
    </row>
    <row r="638" spans="1:15" s="778" customFormat="1">
      <c r="A638" s="777"/>
      <c r="B638" s="740"/>
      <c r="C638" s="740"/>
      <c r="D638" s="1265"/>
      <c r="E638" s="1265"/>
      <c r="F638" s="1265"/>
      <c r="G638" s="1265"/>
      <c r="H638" s="1265"/>
      <c r="I638" s="1265"/>
      <c r="J638" s="1265"/>
      <c r="K638" s="740"/>
      <c r="L638" s="740"/>
      <c r="M638" s="740"/>
      <c r="N638" s="740"/>
      <c r="O638" s="740"/>
    </row>
    <row r="639" spans="1:15" s="778" customFormat="1">
      <c r="A639" s="777"/>
      <c r="B639" s="740"/>
      <c r="C639" s="740"/>
      <c r="D639" s="1265"/>
      <c r="E639" s="1265"/>
      <c r="F639" s="1265"/>
      <c r="G639" s="1265"/>
      <c r="H639" s="1265"/>
      <c r="I639" s="1265"/>
      <c r="J639" s="1265"/>
      <c r="K639" s="740"/>
      <c r="L639" s="740"/>
      <c r="M639" s="740"/>
      <c r="N639" s="740"/>
      <c r="O639" s="740"/>
    </row>
    <row r="640" spans="1:15" s="778" customFormat="1">
      <c r="A640" s="777"/>
      <c r="B640" s="740"/>
      <c r="C640" s="740"/>
      <c r="D640" s="1265"/>
      <c r="E640" s="1265"/>
      <c r="F640" s="1265"/>
      <c r="G640" s="1265"/>
      <c r="H640" s="1265"/>
      <c r="I640" s="1265"/>
      <c r="J640" s="1265"/>
      <c r="K640" s="740"/>
      <c r="L640" s="740"/>
      <c r="M640" s="740"/>
      <c r="N640" s="740"/>
      <c r="O640" s="740"/>
    </row>
    <row r="641" spans="1:15" s="778" customFormat="1">
      <c r="A641" s="777"/>
      <c r="B641" s="740"/>
      <c r="C641" s="740"/>
      <c r="D641" s="1265"/>
      <c r="E641" s="1265"/>
      <c r="F641" s="1265"/>
      <c r="G641" s="1265"/>
      <c r="H641" s="1265"/>
      <c r="I641" s="1265"/>
      <c r="J641" s="1265"/>
      <c r="K641" s="740"/>
      <c r="L641" s="740"/>
      <c r="M641" s="740"/>
      <c r="N641" s="740"/>
      <c r="O641" s="740"/>
    </row>
    <row r="642" spans="1:15" s="778" customFormat="1">
      <c r="A642" s="777"/>
      <c r="B642" s="740"/>
      <c r="C642" s="740"/>
      <c r="D642" s="1265"/>
      <c r="E642" s="1265"/>
      <c r="F642" s="1265"/>
      <c r="G642" s="1265"/>
      <c r="H642" s="1265"/>
      <c r="I642" s="1265"/>
      <c r="J642" s="1265"/>
      <c r="K642" s="740"/>
      <c r="L642" s="740"/>
      <c r="M642" s="740"/>
      <c r="N642" s="740"/>
      <c r="O642" s="740"/>
    </row>
    <row r="643" spans="1:15" s="778" customFormat="1">
      <c r="A643" s="777"/>
      <c r="B643" s="740"/>
      <c r="C643" s="740"/>
      <c r="D643" s="1265"/>
      <c r="E643" s="1265"/>
      <c r="F643" s="1265"/>
      <c r="G643" s="1265"/>
      <c r="H643" s="1265"/>
      <c r="I643" s="1265"/>
      <c r="J643" s="1265"/>
      <c r="K643" s="740"/>
      <c r="L643" s="740"/>
      <c r="M643" s="740"/>
      <c r="N643" s="740"/>
      <c r="O643" s="740"/>
    </row>
    <row r="644" spans="1:15" s="778" customFormat="1">
      <c r="A644" s="777"/>
      <c r="B644" s="740"/>
      <c r="C644" s="740"/>
      <c r="D644" s="1265"/>
      <c r="E644" s="1265"/>
      <c r="F644" s="1265"/>
      <c r="G644" s="1265"/>
      <c r="H644" s="1265"/>
      <c r="I644" s="1265"/>
      <c r="J644" s="1265"/>
      <c r="K644" s="740"/>
      <c r="L644" s="740"/>
      <c r="M644" s="740"/>
      <c r="N644" s="740"/>
      <c r="O644" s="740"/>
    </row>
    <row r="645" spans="1:15" s="778" customFormat="1">
      <c r="A645" s="777"/>
      <c r="B645" s="740"/>
      <c r="C645" s="740"/>
      <c r="D645" s="1265"/>
      <c r="E645" s="1265"/>
      <c r="F645" s="1265"/>
      <c r="G645" s="1265"/>
      <c r="H645" s="1265"/>
      <c r="I645" s="1265"/>
      <c r="J645" s="1265"/>
      <c r="K645" s="740"/>
      <c r="L645" s="740"/>
      <c r="M645" s="740"/>
      <c r="N645" s="740"/>
      <c r="O645" s="740"/>
    </row>
    <row r="646" spans="1:15" s="778" customFormat="1">
      <c r="A646" s="777"/>
      <c r="B646" s="740"/>
      <c r="C646" s="740"/>
      <c r="D646" s="1265"/>
      <c r="E646" s="1265"/>
      <c r="F646" s="1265"/>
      <c r="G646" s="1265"/>
      <c r="H646" s="1265"/>
      <c r="I646" s="1265"/>
      <c r="J646" s="1265"/>
      <c r="K646" s="740"/>
      <c r="L646" s="740"/>
      <c r="M646" s="740"/>
      <c r="N646" s="740"/>
      <c r="O646" s="740"/>
    </row>
    <row r="647" spans="1:15" s="778" customFormat="1">
      <c r="A647" s="777"/>
      <c r="B647" s="740"/>
      <c r="C647" s="740"/>
      <c r="D647" s="1265"/>
      <c r="E647" s="1265"/>
      <c r="F647" s="1265"/>
      <c r="G647" s="1265"/>
      <c r="H647" s="1265"/>
      <c r="I647" s="1265"/>
      <c r="J647" s="1265"/>
      <c r="K647" s="740"/>
      <c r="L647" s="740"/>
      <c r="M647" s="740"/>
      <c r="N647" s="740"/>
      <c r="O647" s="740"/>
    </row>
    <row r="648" spans="1:15" s="778" customFormat="1">
      <c r="A648" s="777"/>
      <c r="B648" s="740"/>
      <c r="C648" s="740"/>
      <c r="D648" s="1265"/>
      <c r="E648" s="1265"/>
      <c r="F648" s="1265"/>
      <c r="G648" s="1265"/>
      <c r="H648" s="1265"/>
      <c r="I648" s="1265"/>
      <c r="J648" s="1265"/>
      <c r="K648" s="740"/>
      <c r="L648" s="740"/>
      <c r="M648" s="740"/>
      <c r="N648" s="740"/>
      <c r="O648" s="740"/>
    </row>
    <row r="649" spans="1:15" s="778" customFormat="1">
      <c r="A649" s="777"/>
      <c r="B649" s="740"/>
      <c r="C649" s="740"/>
      <c r="D649" s="1265"/>
      <c r="E649" s="1265"/>
      <c r="F649" s="1265"/>
      <c r="G649" s="1265"/>
      <c r="H649" s="1265"/>
      <c r="I649" s="1265"/>
      <c r="J649" s="1265"/>
      <c r="K649" s="740"/>
      <c r="L649" s="740"/>
      <c r="M649" s="740"/>
      <c r="N649" s="740"/>
      <c r="O649" s="740"/>
    </row>
    <row r="650" spans="1:15" s="778" customFormat="1">
      <c r="A650" s="777"/>
      <c r="B650" s="740"/>
      <c r="C650" s="740"/>
      <c r="D650" s="1265"/>
      <c r="E650" s="1265"/>
      <c r="F650" s="1265"/>
      <c r="G650" s="1265"/>
      <c r="H650" s="1265"/>
      <c r="I650" s="1265"/>
      <c r="J650" s="1265"/>
      <c r="K650" s="740"/>
      <c r="L650" s="740"/>
      <c r="M650" s="740"/>
      <c r="N650" s="740"/>
      <c r="O650" s="740"/>
    </row>
    <row r="651" spans="1:15" s="778" customFormat="1">
      <c r="A651" s="777"/>
      <c r="B651" s="740"/>
      <c r="C651" s="740"/>
      <c r="D651" s="1265"/>
      <c r="E651" s="1265"/>
      <c r="F651" s="1265"/>
      <c r="G651" s="1265"/>
      <c r="H651" s="1265"/>
      <c r="I651" s="1265"/>
      <c r="J651" s="1265"/>
      <c r="K651" s="740"/>
      <c r="L651" s="740"/>
      <c r="M651" s="740"/>
      <c r="N651" s="740"/>
      <c r="O651" s="740"/>
    </row>
    <row r="652" spans="1:15" s="778" customFormat="1">
      <c r="A652" s="777"/>
      <c r="B652" s="740"/>
      <c r="C652" s="740"/>
      <c r="D652" s="1265"/>
      <c r="E652" s="1265"/>
      <c r="F652" s="1265"/>
      <c r="G652" s="1265"/>
      <c r="H652" s="1265"/>
      <c r="I652" s="1265"/>
      <c r="J652" s="1265"/>
      <c r="K652" s="740"/>
      <c r="L652" s="740"/>
      <c r="M652" s="740"/>
      <c r="N652" s="740"/>
      <c r="O652" s="740"/>
    </row>
    <row r="653" spans="1:15" s="778" customFormat="1">
      <c r="A653" s="777"/>
      <c r="B653" s="740"/>
      <c r="C653" s="740"/>
      <c r="D653" s="1265"/>
      <c r="E653" s="1265"/>
      <c r="F653" s="1265"/>
      <c r="G653" s="1265"/>
      <c r="H653" s="1265"/>
      <c r="I653" s="1265"/>
      <c r="J653" s="1265"/>
      <c r="K653" s="740"/>
      <c r="L653" s="740"/>
      <c r="M653" s="740"/>
      <c r="N653" s="740"/>
      <c r="O653" s="740"/>
    </row>
    <row r="654" spans="1:15" s="778" customFormat="1">
      <c r="A654" s="777"/>
      <c r="B654" s="740"/>
      <c r="C654" s="740"/>
      <c r="D654" s="1265"/>
      <c r="E654" s="1265"/>
      <c r="F654" s="1265"/>
      <c r="G654" s="1265"/>
      <c r="H654" s="1265"/>
      <c r="I654" s="1265"/>
      <c r="J654" s="1265"/>
      <c r="K654" s="740"/>
      <c r="L654" s="740"/>
      <c r="M654" s="740"/>
      <c r="N654" s="740"/>
      <c r="O654" s="740"/>
    </row>
    <row r="655" spans="1:15" s="778" customFormat="1">
      <c r="A655" s="777"/>
      <c r="B655" s="740"/>
      <c r="C655" s="740"/>
      <c r="D655" s="1265"/>
      <c r="E655" s="1265"/>
      <c r="F655" s="1265"/>
      <c r="G655" s="1265"/>
      <c r="H655" s="1265"/>
      <c r="I655" s="1265"/>
      <c r="J655" s="1265"/>
      <c r="K655" s="740"/>
      <c r="L655" s="740"/>
      <c r="M655" s="740"/>
      <c r="N655" s="740"/>
      <c r="O655" s="740"/>
    </row>
    <row r="656" spans="1:15" s="778" customFormat="1">
      <c r="A656" s="777"/>
      <c r="B656" s="740"/>
      <c r="C656" s="740"/>
      <c r="D656" s="1265"/>
      <c r="E656" s="1265"/>
      <c r="F656" s="1265"/>
      <c r="G656" s="1265"/>
      <c r="H656" s="1265"/>
      <c r="I656" s="1265"/>
      <c r="J656" s="1265"/>
      <c r="K656" s="740"/>
      <c r="L656" s="740"/>
      <c r="M656" s="740"/>
      <c r="N656" s="740"/>
      <c r="O656" s="740"/>
    </row>
    <row r="657" spans="1:15" s="778" customFormat="1">
      <c r="A657" s="777"/>
      <c r="B657" s="740"/>
      <c r="C657" s="740"/>
      <c r="D657" s="1265"/>
      <c r="E657" s="1265"/>
      <c r="F657" s="1265"/>
      <c r="G657" s="1265"/>
      <c r="H657" s="1265"/>
      <c r="I657" s="1265"/>
      <c r="J657" s="1265"/>
      <c r="K657" s="740"/>
      <c r="L657" s="740"/>
      <c r="M657" s="740"/>
      <c r="N657" s="740"/>
      <c r="O657" s="740"/>
    </row>
    <row r="658" spans="1:15" s="778" customFormat="1">
      <c r="A658" s="777"/>
      <c r="B658" s="740"/>
      <c r="C658" s="740"/>
      <c r="D658" s="1265"/>
      <c r="E658" s="1265"/>
      <c r="F658" s="1265"/>
      <c r="G658" s="1265"/>
      <c r="H658" s="1265"/>
      <c r="I658" s="1265"/>
      <c r="J658" s="1265"/>
      <c r="K658" s="740"/>
      <c r="L658" s="740"/>
      <c r="M658" s="740"/>
      <c r="N658" s="740"/>
      <c r="O658" s="740"/>
    </row>
    <row r="659" spans="1:15" s="778" customFormat="1">
      <c r="A659" s="777"/>
      <c r="B659" s="740"/>
      <c r="C659" s="740"/>
      <c r="D659" s="1265"/>
      <c r="E659" s="1265"/>
      <c r="F659" s="1265"/>
      <c r="G659" s="1265"/>
      <c r="H659" s="1265"/>
      <c r="I659" s="1265"/>
      <c r="J659" s="1265"/>
      <c r="K659" s="740"/>
      <c r="L659" s="740"/>
      <c r="M659" s="740"/>
      <c r="N659" s="740"/>
      <c r="O659" s="740"/>
    </row>
    <row r="660" spans="1:15" s="778" customFormat="1">
      <c r="A660" s="777"/>
      <c r="B660" s="740"/>
      <c r="C660" s="740"/>
      <c r="D660" s="1265"/>
      <c r="E660" s="1265"/>
      <c r="F660" s="1265"/>
      <c r="G660" s="1265"/>
      <c r="H660" s="1265"/>
      <c r="I660" s="1265"/>
      <c r="J660" s="1265"/>
      <c r="K660" s="740"/>
      <c r="L660" s="740"/>
      <c r="M660" s="740"/>
      <c r="N660" s="740"/>
      <c r="O660" s="740"/>
    </row>
    <row r="661" spans="1:15" s="778" customFormat="1">
      <c r="A661" s="777"/>
      <c r="B661" s="740"/>
      <c r="C661" s="740"/>
      <c r="D661" s="1265"/>
      <c r="E661" s="1265"/>
      <c r="F661" s="1265"/>
      <c r="G661" s="1265"/>
      <c r="H661" s="1265"/>
      <c r="I661" s="1265"/>
      <c r="J661" s="1265"/>
      <c r="K661" s="740"/>
      <c r="L661" s="740"/>
      <c r="M661" s="740"/>
      <c r="N661" s="740"/>
      <c r="O661" s="740"/>
    </row>
    <row r="662" spans="1:15" s="778" customFormat="1">
      <c r="A662" s="777"/>
      <c r="B662" s="740"/>
      <c r="C662" s="740"/>
      <c r="D662" s="1265"/>
      <c r="E662" s="1265"/>
      <c r="F662" s="1265"/>
      <c r="G662" s="1265"/>
      <c r="H662" s="1265"/>
      <c r="I662" s="1265"/>
      <c r="J662" s="1265"/>
      <c r="K662" s="740"/>
      <c r="L662" s="740"/>
      <c r="M662" s="740"/>
      <c r="N662" s="740"/>
      <c r="O662" s="740"/>
    </row>
    <row r="663" spans="1:15" s="778" customFormat="1">
      <c r="A663" s="777"/>
      <c r="B663" s="740"/>
      <c r="C663" s="740"/>
      <c r="D663" s="1265"/>
      <c r="E663" s="1265"/>
      <c r="F663" s="1265"/>
      <c r="G663" s="1265"/>
      <c r="H663" s="1265"/>
      <c r="I663" s="1265"/>
      <c r="J663" s="1265"/>
      <c r="K663" s="740"/>
      <c r="L663" s="740"/>
      <c r="M663" s="740"/>
      <c r="N663" s="740"/>
      <c r="O663" s="740"/>
    </row>
    <row r="664" spans="1:15" s="778" customFormat="1">
      <c r="A664" s="777"/>
      <c r="B664" s="740"/>
      <c r="C664" s="740"/>
      <c r="D664" s="1265"/>
      <c r="E664" s="1265"/>
      <c r="F664" s="1265"/>
      <c r="G664" s="1265"/>
      <c r="H664" s="1265"/>
      <c r="I664" s="1265"/>
      <c r="J664" s="1265"/>
      <c r="K664" s="740"/>
      <c r="L664" s="740"/>
      <c r="M664" s="740"/>
      <c r="N664" s="740"/>
      <c r="O664" s="740"/>
    </row>
    <row r="665" spans="1:15" s="778" customFormat="1">
      <c r="A665" s="777"/>
      <c r="B665" s="740"/>
      <c r="C665" s="740"/>
      <c r="D665" s="1265"/>
      <c r="E665" s="1265"/>
      <c r="F665" s="1265"/>
      <c r="G665" s="1265"/>
      <c r="H665" s="1265"/>
      <c r="I665" s="1265"/>
      <c r="J665" s="1265"/>
      <c r="K665" s="740"/>
      <c r="L665" s="740"/>
      <c r="M665" s="740"/>
      <c r="N665" s="740"/>
      <c r="O665" s="740"/>
    </row>
    <row r="666" spans="1:15" s="778" customFormat="1">
      <c r="A666" s="777"/>
      <c r="B666" s="740"/>
      <c r="C666" s="740"/>
      <c r="D666" s="1265"/>
      <c r="E666" s="1265"/>
      <c r="F666" s="1265"/>
      <c r="G666" s="1265"/>
      <c r="H666" s="1265"/>
      <c r="I666" s="1265"/>
      <c r="J666" s="1265"/>
      <c r="K666" s="740"/>
      <c r="L666" s="740"/>
      <c r="M666" s="740"/>
      <c r="N666" s="740"/>
      <c r="O666" s="740"/>
    </row>
    <row r="667" spans="1:15" s="778" customFormat="1">
      <c r="A667" s="777"/>
      <c r="B667" s="740"/>
      <c r="C667" s="740"/>
      <c r="D667" s="1265"/>
      <c r="E667" s="1265"/>
      <c r="F667" s="1265"/>
      <c r="G667" s="1265"/>
      <c r="H667" s="1265"/>
      <c r="I667" s="1265"/>
      <c r="J667" s="1265"/>
      <c r="K667" s="740"/>
      <c r="L667" s="740"/>
      <c r="M667" s="740"/>
      <c r="N667" s="740"/>
      <c r="O667" s="740"/>
    </row>
    <row r="668" spans="1:15" s="778" customFormat="1">
      <c r="A668" s="777"/>
      <c r="B668" s="740"/>
      <c r="C668" s="740"/>
      <c r="D668" s="1265"/>
      <c r="E668" s="1265"/>
      <c r="F668" s="1265"/>
      <c r="G668" s="1265"/>
      <c r="H668" s="1265"/>
      <c r="I668" s="1265"/>
      <c r="J668" s="1265"/>
      <c r="K668" s="740"/>
      <c r="L668" s="740"/>
      <c r="M668" s="740"/>
      <c r="N668" s="740"/>
      <c r="O668" s="740"/>
    </row>
    <row r="669" spans="1:15" s="778" customFormat="1">
      <c r="A669" s="777"/>
      <c r="B669" s="740"/>
      <c r="C669" s="740"/>
      <c r="D669" s="1265"/>
      <c r="E669" s="1265"/>
      <c r="F669" s="1265"/>
      <c r="G669" s="1265"/>
      <c r="H669" s="1265"/>
      <c r="I669" s="1265"/>
      <c r="J669" s="1265"/>
      <c r="K669" s="740"/>
      <c r="L669" s="740"/>
      <c r="M669" s="740"/>
      <c r="N669" s="740"/>
      <c r="O669" s="740"/>
    </row>
    <row r="670" spans="1:15" s="778" customFormat="1">
      <c r="A670" s="777"/>
      <c r="B670" s="740"/>
      <c r="C670" s="740"/>
      <c r="D670" s="1265"/>
      <c r="E670" s="1265"/>
      <c r="F670" s="1265"/>
      <c r="G670" s="1265"/>
      <c r="H670" s="1265"/>
      <c r="I670" s="1265"/>
      <c r="J670" s="1265"/>
      <c r="K670" s="740"/>
      <c r="L670" s="740"/>
      <c r="M670" s="740"/>
      <c r="N670" s="740"/>
      <c r="O670" s="740"/>
    </row>
    <row r="671" spans="1:15" s="778" customFormat="1">
      <c r="A671" s="777"/>
      <c r="B671" s="740"/>
      <c r="C671" s="740"/>
      <c r="D671" s="1265"/>
      <c r="E671" s="1265"/>
      <c r="F671" s="1265"/>
      <c r="G671" s="1265"/>
      <c r="H671" s="1265"/>
      <c r="I671" s="1265"/>
      <c r="J671" s="1265"/>
      <c r="K671" s="740"/>
      <c r="L671" s="740"/>
      <c r="M671" s="740"/>
      <c r="N671" s="740"/>
      <c r="O671" s="740"/>
    </row>
    <row r="672" spans="1:15" s="778" customFormat="1">
      <c r="A672" s="777"/>
      <c r="B672" s="740"/>
      <c r="C672" s="740"/>
      <c r="D672" s="1265"/>
      <c r="E672" s="1265"/>
      <c r="F672" s="1265"/>
      <c r="G672" s="1265"/>
      <c r="H672" s="1265"/>
      <c r="I672" s="1265"/>
      <c r="J672" s="1265"/>
      <c r="K672" s="740"/>
      <c r="L672" s="740"/>
      <c r="M672" s="740"/>
      <c r="N672" s="740"/>
      <c r="O672" s="740"/>
    </row>
    <row r="673" spans="1:15" s="778" customFormat="1">
      <c r="A673" s="777"/>
      <c r="B673" s="740"/>
      <c r="C673" s="740"/>
      <c r="D673" s="1265"/>
      <c r="E673" s="1265"/>
      <c r="F673" s="1265"/>
      <c r="G673" s="1265"/>
      <c r="H673" s="1265"/>
      <c r="I673" s="1265"/>
      <c r="J673" s="1265"/>
      <c r="K673" s="740"/>
      <c r="L673" s="740"/>
      <c r="M673" s="740"/>
      <c r="N673" s="740"/>
      <c r="O673" s="740"/>
    </row>
    <row r="674" spans="1:15" s="778" customFormat="1">
      <c r="A674" s="777"/>
      <c r="B674" s="740"/>
      <c r="C674" s="740"/>
      <c r="D674" s="1265"/>
      <c r="E674" s="1265"/>
      <c r="F674" s="1265"/>
      <c r="G674" s="1265"/>
      <c r="H674" s="1265"/>
      <c r="I674" s="1265"/>
      <c r="J674" s="1265"/>
      <c r="K674" s="740"/>
      <c r="L674" s="740"/>
      <c r="M674" s="740"/>
      <c r="N674" s="740"/>
      <c r="O674" s="740"/>
    </row>
    <row r="675" spans="1:15" s="778" customFormat="1">
      <c r="A675" s="777"/>
      <c r="B675" s="740"/>
      <c r="C675" s="740"/>
      <c r="D675" s="1265"/>
      <c r="E675" s="1265"/>
      <c r="F675" s="1265"/>
      <c r="G675" s="1265"/>
      <c r="H675" s="1265"/>
      <c r="I675" s="1265"/>
      <c r="J675" s="1265"/>
      <c r="K675" s="740"/>
      <c r="L675" s="740"/>
      <c r="M675" s="740"/>
      <c r="N675" s="740"/>
      <c r="O675" s="740"/>
    </row>
    <row r="676" spans="1:15" s="778" customFormat="1">
      <c r="A676" s="777"/>
      <c r="B676" s="740"/>
      <c r="C676" s="740"/>
      <c r="D676" s="1265"/>
      <c r="E676" s="1265"/>
      <c r="F676" s="1265"/>
      <c r="G676" s="1265"/>
      <c r="H676" s="1265"/>
      <c r="I676" s="1265"/>
      <c r="J676" s="1265"/>
      <c r="K676" s="740"/>
      <c r="L676" s="740"/>
      <c r="M676" s="740"/>
      <c r="N676" s="740"/>
      <c r="O676" s="740"/>
    </row>
    <row r="677" spans="1:15" s="778" customFormat="1">
      <c r="A677" s="777"/>
      <c r="B677" s="740"/>
      <c r="C677" s="740"/>
      <c r="D677" s="1265"/>
      <c r="E677" s="1265"/>
      <c r="F677" s="1265"/>
      <c r="G677" s="1265"/>
      <c r="H677" s="1265"/>
      <c r="I677" s="1265"/>
      <c r="J677" s="1265"/>
      <c r="K677" s="740"/>
      <c r="L677" s="740"/>
      <c r="M677" s="740"/>
      <c r="N677" s="740"/>
      <c r="O677" s="740"/>
    </row>
    <row r="678" spans="1:15" s="778" customFormat="1">
      <c r="A678" s="777"/>
      <c r="B678" s="740"/>
      <c r="C678" s="740"/>
      <c r="D678" s="1265"/>
      <c r="E678" s="1265"/>
      <c r="F678" s="1265"/>
      <c r="G678" s="1265"/>
      <c r="H678" s="1265"/>
      <c r="I678" s="1265"/>
      <c r="J678" s="1265"/>
      <c r="K678" s="740"/>
      <c r="L678" s="740"/>
      <c r="M678" s="740"/>
      <c r="N678" s="740"/>
      <c r="O678" s="740"/>
    </row>
    <row r="679" spans="1:15" s="778" customFormat="1">
      <c r="A679" s="777"/>
      <c r="B679" s="740"/>
      <c r="C679" s="740"/>
      <c r="D679" s="1265"/>
      <c r="E679" s="1265"/>
      <c r="F679" s="1265"/>
      <c r="G679" s="1265"/>
      <c r="H679" s="1265"/>
      <c r="I679" s="1265"/>
      <c r="J679" s="1265"/>
      <c r="K679" s="740"/>
      <c r="L679" s="740"/>
      <c r="M679" s="740"/>
      <c r="N679" s="740"/>
      <c r="O679" s="740"/>
    </row>
    <row r="680" spans="1:15" s="778" customFormat="1">
      <c r="A680" s="777"/>
      <c r="B680" s="740"/>
      <c r="C680" s="740"/>
      <c r="D680" s="1265"/>
      <c r="E680" s="1265"/>
      <c r="F680" s="1265"/>
      <c r="G680" s="1265"/>
      <c r="H680" s="1265"/>
      <c r="I680" s="1265"/>
      <c r="J680" s="1265"/>
      <c r="K680" s="740"/>
      <c r="L680" s="740"/>
      <c r="M680" s="740"/>
      <c r="N680" s="740"/>
      <c r="O680" s="740"/>
    </row>
    <row r="681" spans="1:15" s="778" customFormat="1">
      <c r="A681" s="777"/>
      <c r="B681" s="740"/>
      <c r="C681" s="740"/>
      <c r="D681" s="1265"/>
      <c r="E681" s="1265"/>
      <c r="F681" s="1265"/>
      <c r="G681" s="1265"/>
      <c r="H681" s="1265"/>
      <c r="I681" s="1265"/>
      <c r="J681" s="1265"/>
      <c r="K681" s="740"/>
      <c r="L681" s="740"/>
      <c r="M681" s="740"/>
      <c r="N681" s="740"/>
      <c r="O681" s="740"/>
    </row>
    <row r="682" spans="1:15" s="778" customFormat="1">
      <c r="A682" s="777"/>
      <c r="B682" s="740"/>
      <c r="C682" s="740"/>
      <c r="D682" s="1265"/>
      <c r="E682" s="1265"/>
      <c r="F682" s="1265"/>
      <c r="G682" s="1265"/>
      <c r="H682" s="1265"/>
      <c r="I682" s="1265"/>
      <c r="J682" s="1265"/>
      <c r="K682" s="740"/>
      <c r="L682" s="740"/>
      <c r="M682" s="740"/>
      <c r="N682" s="740"/>
      <c r="O682" s="740"/>
    </row>
    <row r="683" spans="1:15" s="778" customFormat="1">
      <c r="A683" s="777"/>
      <c r="B683" s="740"/>
      <c r="C683" s="740"/>
      <c r="D683" s="1265"/>
      <c r="E683" s="1265"/>
      <c r="F683" s="1265"/>
      <c r="G683" s="1265"/>
      <c r="H683" s="1265"/>
      <c r="I683" s="1265"/>
      <c r="J683" s="1265"/>
      <c r="K683" s="740"/>
      <c r="L683" s="740"/>
      <c r="M683" s="740"/>
      <c r="N683" s="740"/>
      <c r="O683" s="740"/>
    </row>
    <row r="684" spans="1:15" s="778" customFormat="1">
      <c r="A684" s="777"/>
      <c r="B684" s="740"/>
      <c r="C684" s="740"/>
      <c r="D684" s="1265"/>
      <c r="E684" s="1265"/>
      <c r="F684" s="1265"/>
      <c r="G684" s="1265"/>
      <c r="H684" s="1265"/>
      <c r="I684" s="1265"/>
      <c r="J684" s="1265"/>
      <c r="K684" s="740"/>
      <c r="L684" s="740"/>
      <c r="M684" s="740"/>
      <c r="N684" s="740"/>
      <c r="O684" s="740"/>
    </row>
    <row r="685" spans="1:15" s="778" customFormat="1">
      <c r="A685" s="777"/>
      <c r="B685" s="740"/>
      <c r="C685" s="740"/>
      <c r="D685" s="1265"/>
      <c r="E685" s="1265"/>
      <c r="F685" s="1265"/>
      <c r="G685" s="1265"/>
      <c r="H685" s="1265"/>
      <c r="I685" s="1265"/>
      <c r="J685" s="1265"/>
      <c r="K685" s="740"/>
      <c r="L685" s="740"/>
      <c r="M685" s="740"/>
      <c r="N685" s="740"/>
      <c r="O685" s="740"/>
    </row>
    <row r="686" spans="1:15" s="778" customFormat="1">
      <c r="A686" s="777"/>
      <c r="B686" s="740"/>
      <c r="C686" s="740"/>
      <c r="D686" s="1265"/>
      <c r="E686" s="1265"/>
      <c r="F686" s="1265"/>
      <c r="G686" s="1265"/>
      <c r="H686" s="1265"/>
      <c r="I686" s="1265"/>
      <c r="J686" s="1265"/>
      <c r="K686" s="740"/>
      <c r="L686" s="740"/>
      <c r="M686" s="740"/>
      <c r="N686" s="740"/>
      <c r="O686" s="740"/>
    </row>
    <row r="687" spans="1:15" s="778" customFormat="1">
      <c r="A687" s="777"/>
      <c r="B687" s="740"/>
      <c r="C687" s="740"/>
      <c r="D687" s="1265"/>
      <c r="E687" s="1265"/>
      <c r="F687" s="1265"/>
      <c r="G687" s="1265"/>
      <c r="H687" s="1265"/>
      <c r="I687" s="1265"/>
      <c r="J687" s="1265"/>
      <c r="K687" s="740"/>
      <c r="L687" s="740"/>
      <c r="M687" s="740"/>
      <c r="N687" s="740"/>
      <c r="O687" s="740"/>
    </row>
    <row r="688" spans="1:15" s="778" customFormat="1">
      <c r="A688" s="777"/>
      <c r="B688" s="740"/>
      <c r="C688" s="740"/>
      <c r="D688" s="1265"/>
      <c r="E688" s="1265"/>
      <c r="F688" s="1265"/>
      <c r="G688" s="1265"/>
      <c r="H688" s="1265"/>
      <c r="I688" s="1265"/>
      <c r="J688" s="1265"/>
      <c r="K688" s="740"/>
      <c r="L688" s="740"/>
      <c r="M688" s="740"/>
      <c r="N688" s="740"/>
      <c r="O688" s="740"/>
    </row>
    <row r="689" spans="1:15" s="778" customFormat="1">
      <c r="A689" s="777"/>
      <c r="B689" s="740"/>
      <c r="C689" s="740"/>
      <c r="D689" s="1265"/>
      <c r="E689" s="1265"/>
      <c r="F689" s="1265"/>
      <c r="G689" s="1265"/>
      <c r="H689" s="1265"/>
      <c r="I689" s="1265"/>
      <c r="J689" s="1265"/>
      <c r="K689" s="740"/>
      <c r="L689" s="740"/>
      <c r="M689" s="740"/>
      <c r="N689" s="740"/>
      <c r="O689" s="740"/>
    </row>
    <row r="690" spans="1:15" s="778" customFormat="1">
      <c r="A690" s="777"/>
      <c r="B690" s="740"/>
      <c r="C690" s="740"/>
      <c r="D690" s="1265"/>
      <c r="E690" s="1265"/>
      <c r="F690" s="1265"/>
      <c r="G690" s="1265"/>
      <c r="H690" s="1265"/>
      <c r="I690" s="1265"/>
      <c r="J690" s="1265"/>
      <c r="K690" s="740"/>
      <c r="L690" s="740"/>
      <c r="M690" s="740"/>
      <c r="N690" s="740"/>
      <c r="O690" s="740"/>
    </row>
    <row r="691" spans="1:15" s="778" customFormat="1">
      <c r="A691" s="777"/>
      <c r="B691" s="740"/>
      <c r="C691" s="740"/>
      <c r="D691" s="1265"/>
      <c r="E691" s="1265"/>
      <c r="F691" s="1265"/>
      <c r="G691" s="1265"/>
      <c r="H691" s="1265"/>
      <c r="I691" s="1265"/>
      <c r="J691" s="1265"/>
      <c r="K691" s="740"/>
      <c r="L691" s="740"/>
      <c r="M691" s="740"/>
      <c r="N691" s="740"/>
      <c r="O691" s="740"/>
    </row>
    <row r="692" spans="1:15" s="778" customFormat="1">
      <c r="A692" s="777"/>
      <c r="B692" s="740"/>
      <c r="C692" s="740"/>
      <c r="D692" s="1265"/>
      <c r="E692" s="1265"/>
      <c r="F692" s="1265"/>
      <c r="G692" s="1265"/>
      <c r="H692" s="1265"/>
      <c r="I692" s="1265"/>
      <c r="J692" s="1265"/>
      <c r="K692" s="740"/>
      <c r="L692" s="740"/>
      <c r="M692" s="740"/>
      <c r="N692" s="740"/>
      <c r="O692" s="740"/>
    </row>
    <row r="693" spans="1:15" s="778" customFormat="1">
      <c r="A693" s="777"/>
      <c r="B693" s="740"/>
      <c r="C693" s="740"/>
      <c r="D693" s="1265"/>
      <c r="E693" s="1265"/>
      <c r="F693" s="1265"/>
      <c r="G693" s="1265"/>
      <c r="H693" s="1265"/>
      <c r="I693" s="1265"/>
      <c r="J693" s="1265"/>
      <c r="K693" s="740"/>
      <c r="L693" s="740"/>
      <c r="M693" s="740"/>
      <c r="N693" s="740"/>
      <c r="O693" s="740"/>
    </row>
    <row r="694" spans="1:15" s="778" customFormat="1">
      <c r="A694" s="777"/>
      <c r="B694" s="740"/>
      <c r="C694" s="740"/>
      <c r="D694" s="1265"/>
      <c r="E694" s="1265"/>
      <c r="F694" s="1265"/>
      <c r="G694" s="1265"/>
      <c r="H694" s="1265"/>
      <c r="I694" s="1265"/>
      <c r="J694" s="1265"/>
      <c r="K694" s="740"/>
      <c r="L694" s="740"/>
      <c r="M694" s="740"/>
      <c r="N694" s="740"/>
      <c r="O694" s="740"/>
    </row>
    <row r="695" spans="1:15" s="778" customFormat="1">
      <c r="A695" s="777"/>
      <c r="B695" s="740"/>
      <c r="C695" s="740"/>
      <c r="D695" s="1265"/>
      <c r="E695" s="1265"/>
      <c r="F695" s="1265"/>
      <c r="G695" s="1265"/>
      <c r="H695" s="1265"/>
      <c r="I695" s="1265"/>
      <c r="J695" s="1265"/>
      <c r="K695" s="740"/>
      <c r="L695" s="740"/>
      <c r="M695" s="740"/>
      <c r="N695" s="740"/>
      <c r="O695" s="740"/>
    </row>
    <row r="696" spans="1:15" s="778" customFormat="1">
      <c r="A696" s="777"/>
      <c r="B696" s="740"/>
      <c r="C696" s="740"/>
      <c r="D696" s="1265"/>
      <c r="E696" s="1265"/>
      <c r="F696" s="1265"/>
      <c r="G696" s="1265"/>
      <c r="H696" s="1265"/>
      <c r="I696" s="1265"/>
      <c r="J696" s="1265"/>
      <c r="K696" s="740"/>
      <c r="L696" s="740"/>
      <c r="M696" s="740"/>
      <c r="N696" s="740"/>
      <c r="O696" s="740"/>
    </row>
    <row r="697" spans="1:15" s="778" customFormat="1">
      <c r="A697" s="777"/>
      <c r="B697" s="740"/>
      <c r="C697" s="740"/>
      <c r="D697" s="1265"/>
      <c r="E697" s="1265"/>
      <c r="F697" s="1265"/>
      <c r="G697" s="1265"/>
      <c r="H697" s="1265"/>
      <c r="I697" s="1265"/>
      <c r="J697" s="1265"/>
      <c r="K697" s="740"/>
      <c r="L697" s="740"/>
      <c r="M697" s="740"/>
      <c r="N697" s="740"/>
      <c r="O697" s="740"/>
    </row>
    <row r="698" spans="1:15" s="778" customFormat="1">
      <c r="A698" s="777"/>
      <c r="B698" s="740"/>
      <c r="C698" s="740"/>
      <c r="D698" s="1265"/>
      <c r="E698" s="1265"/>
      <c r="F698" s="1265"/>
      <c r="G698" s="1265"/>
      <c r="H698" s="1265"/>
      <c r="I698" s="1265"/>
      <c r="J698" s="1265"/>
      <c r="K698" s="740"/>
      <c r="L698" s="740"/>
      <c r="M698" s="740"/>
      <c r="N698" s="740"/>
      <c r="O698" s="740"/>
    </row>
    <row r="699" spans="1:15" s="778" customFormat="1">
      <c r="A699" s="777"/>
      <c r="B699" s="740"/>
      <c r="C699" s="740"/>
      <c r="D699" s="1265"/>
      <c r="E699" s="1265"/>
      <c r="F699" s="1265"/>
      <c r="G699" s="1265"/>
      <c r="H699" s="1265"/>
      <c r="I699" s="1265"/>
      <c r="J699" s="1265"/>
      <c r="K699" s="740"/>
      <c r="L699" s="740"/>
      <c r="M699" s="740"/>
      <c r="N699" s="740"/>
      <c r="O699" s="740"/>
    </row>
    <row r="700" spans="1:15" s="778" customFormat="1">
      <c r="A700" s="777"/>
      <c r="B700" s="740"/>
      <c r="C700" s="740"/>
      <c r="D700" s="1265"/>
      <c r="E700" s="1265"/>
      <c r="F700" s="1265"/>
      <c r="G700" s="1265"/>
      <c r="H700" s="1265"/>
      <c r="I700" s="1265"/>
      <c r="J700" s="1265"/>
      <c r="K700" s="740"/>
      <c r="L700" s="740"/>
      <c r="M700" s="740"/>
      <c r="N700" s="740"/>
      <c r="O700" s="740"/>
    </row>
    <row r="701" spans="1:15" s="778" customFormat="1">
      <c r="A701" s="777"/>
      <c r="B701" s="740"/>
      <c r="C701" s="740"/>
      <c r="D701" s="1265"/>
      <c r="E701" s="1265"/>
      <c r="F701" s="1265"/>
      <c r="G701" s="1265"/>
      <c r="H701" s="1265"/>
      <c r="I701" s="1265"/>
      <c r="J701" s="1265"/>
      <c r="K701" s="740"/>
      <c r="L701" s="740"/>
      <c r="M701" s="740"/>
      <c r="N701" s="740"/>
      <c r="O701" s="740"/>
    </row>
    <row r="702" spans="1:15" s="778" customFormat="1">
      <c r="A702" s="777"/>
      <c r="B702" s="740"/>
      <c r="C702" s="740"/>
      <c r="D702" s="1265"/>
      <c r="E702" s="1265"/>
      <c r="F702" s="1265"/>
      <c r="G702" s="1265"/>
      <c r="H702" s="1265"/>
      <c r="I702" s="1265"/>
      <c r="J702" s="1265"/>
      <c r="K702" s="740"/>
      <c r="L702" s="740"/>
      <c r="M702" s="740"/>
      <c r="N702" s="740"/>
      <c r="O702" s="740"/>
    </row>
    <row r="703" spans="1:15" s="778" customFormat="1">
      <c r="A703" s="777"/>
      <c r="B703" s="740"/>
      <c r="C703" s="740"/>
      <c r="D703" s="1265"/>
      <c r="E703" s="1265"/>
      <c r="F703" s="1265"/>
      <c r="G703" s="1265"/>
      <c r="H703" s="1265"/>
      <c r="I703" s="1265"/>
      <c r="J703" s="1265"/>
      <c r="K703" s="740"/>
      <c r="L703" s="740"/>
      <c r="M703" s="740"/>
      <c r="N703" s="740"/>
      <c r="O703" s="740"/>
    </row>
    <row r="704" spans="1:15" s="778" customFormat="1">
      <c r="A704" s="777"/>
      <c r="B704" s="740"/>
      <c r="C704" s="740"/>
      <c r="D704" s="1265"/>
      <c r="E704" s="1265"/>
      <c r="F704" s="1265"/>
      <c r="G704" s="1265"/>
      <c r="H704" s="1265"/>
      <c r="I704" s="1265"/>
      <c r="J704" s="1265"/>
      <c r="K704" s="740"/>
      <c r="L704" s="740"/>
      <c r="M704" s="740"/>
      <c r="N704" s="740"/>
      <c r="O704" s="740"/>
    </row>
    <row r="705" spans="1:15" s="778" customFormat="1">
      <c r="A705" s="777"/>
      <c r="B705" s="740"/>
      <c r="C705" s="740"/>
      <c r="D705" s="1265"/>
      <c r="E705" s="1265"/>
      <c r="F705" s="1265"/>
      <c r="G705" s="1265"/>
      <c r="H705" s="1265"/>
      <c r="I705" s="1265"/>
      <c r="J705" s="1265"/>
      <c r="K705" s="740"/>
      <c r="L705" s="740"/>
      <c r="M705" s="740"/>
      <c r="N705" s="740"/>
      <c r="O705" s="740"/>
    </row>
    <row r="706" spans="1:15" s="778" customFormat="1">
      <c r="A706" s="777"/>
      <c r="B706" s="740"/>
      <c r="C706" s="740"/>
      <c r="D706" s="1265"/>
      <c r="E706" s="1265"/>
      <c r="F706" s="1265"/>
      <c r="G706" s="1265"/>
      <c r="H706" s="1265"/>
      <c r="I706" s="1265"/>
      <c r="J706" s="1265"/>
      <c r="K706" s="740"/>
      <c r="L706" s="740"/>
      <c r="M706" s="740"/>
      <c r="N706" s="740"/>
      <c r="O706" s="740"/>
    </row>
    <row r="707" spans="1:15" s="778" customFormat="1">
      <c r="A707" s="777"/>
      <c r="B707" s="740"/>
      <c r="C707" s="740"/>
      <c r="D707" s="1265"/>
      <c r="E707" s="1265"/>
      <c r="F707" s="1265"/>
      <c r="G707" s="1265"/>
      <c r="H707" s="1265"/>
      <c r="I707" s="1265"/>
      <c r="J707" s="1265"/>
      <c r="K707" s="740"/>
      <c r="L707" s="740"/>
      <c r="M707" s="740"/>
      <c r="N707" s="740"/>
      <c r="O707" s="740"/>
    </row>
    <row r="708" spans="1:15" s="778" customFormat="1">
      <c r="A708" s="777"/>
      <c r="B708" s="740"/>
      <c r="C708" s="740"/>
      <c r="D708" s="1265"/>
      <c r="E708" s="1265"/>
      <c r="F708" s="1265"/>
      <c r="G708" s="1265"/>
      <c r="H708" s="1265"/>
      <c r="I708" s="1265"/>
      <c r="J708" s="1265"/>
      <c r="K708" s="740"/>
      <c r="L708" s="740"/>
      <c r="M708" s="740"/>
      <c r="N708" s="740"/>
      <c r="O708" s="740"/>
    </row>
    <row r="709" spans="1:15" s="778" customFormat="1">
      <c r="A709" s="777"/>
      <c r="B709" s="740"/>
      <c r="C709" s="740"/>
      <c r="D709" s="1265"/>
      <c r="E709" s="1265"/>
      <c r="F709" s="1265"/>
      <c r="G709" s="1265"/>
      <c r="H709" s="1265"/>
      <c r="I709" s="1265"/>
      <c r="J709" s="1265"/>
      <c r="K709" s="740"/>
      <c r="L709" s="740"/>
      <c r="M709" s="740"/>
      <c r="N709" s="740"/>
      <c r="O709" s="740"/>
    </row>
    <row r="710" spans="1:15" s="778" customFormat="1">
      <c r="A710" s="777"/>
      <c r="B710" s="740"/>
      <c r="C710" s="740"/>
      <c r="D710" s="1265"/>
      <c r="E710" s="1265"/>
      <c r="F710" s="1265"/>
      <c r="G710" s="1265"/>
      <c r="H710" s="1265"/>
      <c r="I710" s="1265"/>
      <c r="J710" s="1265"/>
      <c r="K710" s="740"/>
      <c r="L710" s="740"/>
      <c r="M710" s="740"/>
      <c r="N710" s="740"/>
      <c r="O710" s="740"/>
    </row>
    <row r="711" spans="1:15" s="778" customFormat="1">
      <c r="A711" s="777"/>
      <c r="B711" s="740"/>
      <c r="C711" s="740"/>
      <c r="D711" s="1265"/>
      <c r="E711" s="1265"/>
      <c r="F711" s="1265"/>
      <c r="G711" s="1265"/>
      <c r="H711" s="1265"/>
      <c r="I711" s="1265"/>
      <c r="J711" s="1265"/>
      <c r="K711" s="740"/>
      <c r="L711" s="740"/>
      <c r="M711" s="740"/>
      <c r="N711" s="740"/>
      <c r="O711" s="740"/>
    </row>
    <row r="712" spans="1:15" s="778" customFormat="1">
      <c r="A712" s="777"/>
      <c r="B712" s="740"/>
      <c r="C712" s="740"/>
      <c r="D712" s="1265"/>
      <c r="E712" s="1265"/>
      <c r="F712" s="1265"/>
      <c r="G712" s="1265"/>
      <c r="H712" s="1265"/>
      <c r="I712" s="1265"/>
      <c r="J712" s="1265"/>
      <c r="K712" s="740"/>
      <c r="L712" s="740"/>
      <c r="M712" s="740"/>
      <c r="N712" s="740"/>
      <c r="O712" s="740"/>
    </row>
    <row r="713" spans="1:15" s="778" customFormat="1">
      <c r="A713" s="777"/>
      <c r="B713" s="740"/>
      <c r="C713" s="740"/>
      <c r="D713" s="1265"/>
      <c r="E713" s="1265"/>
      <c r="F713" s="1265"/>
      <c r="G713" s="1265"/>
      <c r="H713" s="1265"/>
      <c r="I713" s="1265"/>
      <c r="J713" s="1265"/>
      <c r="K713" s="740"/>
      <c r="L713" s="740"/>
      <c r="M713" s="740"/>
      <c r="N713" s="740"/>
      <c r="O713" s="740"/>
    </row>
    <row r="714" spans="1:15" s="778" customFormat="1">
      <c r="A714" s="777"/>
      <c r="B714" s="740"/>
      <c r="C714" s="740"/>
      <c r="D714" s="1265"/>
      <c r="E714" s="1265"/>
      <c r="F714" s="1265"/>
      <c r="G714" s="1265"/>
      <c r="H714" s="1265"/>
      <c r="I714" s="1265"/>
      <c r="J714" s="1265"/>
      <c r="K714" s="740"/>
      <c r="L714" s="740"/>
      <c r="M714" s="740"/>
      <c r="N714" s="740"/>
      <c r="O714" s="740"/>
    </row>
    <row r="715" spans="1:15" s="778" customFormat="1">
      <c r="A715" s="777"/>
      <c r="B715" s="740"/>
      <c r="C715" s="740"/>
      <c r="D715" s="1265"/>
      <c r="E715" s="1265"/>
      <c r="F715" s="1265"/>
      <c r="G715" s="1265"/>
      <c r="H715" s="1265"/>
      <c r="I715" s="1265"/>
      <c r="J715" s="1265"/>
      <c r="K715" s="740"/>
      <c r="L715" s="740"/>
      <c r="M715" s="740"/>
      <c r="N715" s="740"/>
      <c r="O715" s="740"/>
    </row>
    <row r="716" spans="1:15" s="778" customFormat="1">
      <c r="A716" s="777"/>
      <c r="B716" s="740"/>
      <c r="C716" s="740"/>
      <c r="D716" s="1265"/>
      <c r="E716" s="1265"/>
      <c r="F716" s="1265"/>
      <c r="G716" s="1265"/>
      <c r="H716" s="1265"/>
      <c r="I716" s="1265"/>
      <c r="J716" s="1265"/>
      <c r="K716" s="740"/>
      <c r="L716" s="740"/>
      <c r="M716" s="740"/>
      <c r="N716" s="740"/>
      <c r="O716" s="740"/>
    </row>
    <row r="717" spans="1:15" s="778" customFormat="1">
      <c r="A717" s="777"/>
      <c r="B717" s="740"/>
      <c r="C717" s="740"/>
      <c r="D717" s="1265"/>
      <c r="E717" s="1265"/>
      <c r="F717" s="1265"/>
      <c r="G717" s="1265"/>
      <c r="H717" s="1265"/>
      <c r="I717" s="1265"/>
      <c r="J717" s="1265"/>
      <c r="K717" s="740"/>
      <c r="L717" s="740"/>
      <c r="M717" s="740"/>
      <c r="N717" s="740"/>
      <c r="O717" s="740"/>
    </row>
    <row r="718" spans="1:15" s="778" customFormat="1">
      <c r="A718" s="777"/>
      <c r="B718" s="740"/>
      <c r="C718" s="740"/>
      <c r="D718" s="1265"/>
      <c r="E718" s="1265"/>
      <c r="F718" s="1265"/>
      <c r="G718" s="1265"/>
      <c r="H718" s="1265"/>
      <c r="I718" s="1265"/>
      <c r="J718" s="1265"/>
      <c r="K718" s="740"/>
      <c r="L718" s="740"/>
      <c r="M718" s="740"/>
      <c r="N718" s="740"/>
      <c r="O718" s="740"/>
    </row>
    <row r="719" spans="1:15" s="778" customFormat="1">
      <c r="A719" s="777"/>
      <c r="B719" s="740"/>
      <c r="C719" s="740"/>
      <c r="D719" s="1265"/>
      <c r="E719" s="1265"/>
      <c r="F719" s="1265"/>
      <c r="G719" s="1265"/>
      <c r="H719" s="1265"/>
      <c r="I719" s="1265"/>
      <c r="J719" s="1265"/>
      <c r="K719" s="740"/>
      <c r="L719" s="740"/>
      <c r="M719" s="740"/>
      <c r="N719" s="740"/>
      <c r="O719" s="740"/>
    </row>
    <row r="720" spans="1:15" s="778" customFormat="1">
      <c r="A720" s="777"/>
      <c r="B720" s="740"/>
      <c r="C720" s="740"/>
      <c r="D720" s="1265"/>
      <c r="E720" s="1265"/>
      <c r="F720" s="1265"/>
      <c r="G720" s="1265"/>
      <c r="H720" s="1265"/>
      <c r="I720" s="1265"/>
      <c r="J720" s="1265"/>
      <c r="K720" s="740"/>
      <c r="L720" s="740"/>
      <c r="M720" s="740"/>
      <c r="N720" s="740"/>
      <c r="O720" s="740"/>
    </row>
    <row r="721" spans="1:15" s="778" customFormat="1">
      <c r="A721" s="777"/>
      <c r="B721" s="740"/>
      <c r="C721" s="740"/>
      <c r="D721" s="1265"/>
      <c r="E721" s="1265"/>
      <c r="F721" s="1265"/>
      <c r="G721" s="1265"/>
      <c r="H721" s="1265"/>
      <c r="I721" s="1265"/>
      <c r="J721" s="1265"/>
      <c r="K721" s="740"/>
      <c r="L721" s="740"/>
      <c r="M721" s="740"/>
      <c r="N721" s="740"/>
      <c r="O721" s="740"/>
    </row>
    <row r="722" spans="1:15" s="778" customFormat="1">
      <c r="A722" s="777"/>
      <c r="B722" s="740"/>
      <c r="C722" s="740"/>
      <c r="D722" s="1265"/>
      <c r="E722" s="1265"/>
      <c r="F722" s="1265"/>
      <c r="G722" s="1265"/>
      <c r="H722" s="1265"/>
      <c r="I722" s="1265"/>
      <c r="J722" s="1265"/>
      <c r="K722" s="740"/>
      <c r="L722" s="740"/>
      <c r="M722" s="740"/>
      <c r="N722" s="740"/>
      <c r="O722" s="740"/>
    </row>
    <row r="723" spans="1:15" s="778" customFormat="1">
      <c r="A723" s="777"/>
      <c r="B723" s="740"/>
      <c r="C723" s="740"/>
      <c r="D723" s="1265"/>
      <c r="E723" s="1265"/>
      <c r="F723" s="1265"/>
      <c r="G723" s="1265"/>
      <c r="H723" s="1265"/>
      <c r="I723" s="1265"/>
      <c r="J723" s="1265"/>
      <c r="K723" s="740"/>
      <c r="L723" s="740"/>
      <c r="M723" s="740"/>
      <c r="N723" s="740"/>
      <c r="O723" s="740"/>
    </row>
    <row r="724" spans="1:15" s="778" customFormat="1">
      <c r="A724" s="777"/>
      <c r="B724" s="740"/>
      <c r="C724" s="740"/>
      <c r="D724" s="1265"/>
      <c r="E724" s="1265"/>
      <c r="F724" s="1265"/>
      <c r="G724" s="1265"/>
      <c r="H724" s="1265"/>
      <c r="I724" s="1265"/>
      <c r="J724" s="1265"/>
      <c r="K724" s="740"/>
      <c r="L724" s="740"/>
      <c r="M724" s="740"/>
      <c r="N724" s="740"/>
      <c r="O724" s="740"/>
    </row>
    <row r="725" spans="1:15" s="778" customFormat="1">
      <c r="A725" s="777"/>
      <c r="B725" s="740"/>
      <c r="C725" s="740"/>
      <c r="D725" s="1265"/>
      <c r="E725" s="1265"/>
      <c r="F725" s="1265"/>
      <c r="G725" s="1265"/>
      <c r="H725" s="1265"/>
      <c r="I725" s="1265"/>
      <c r="J725" s="1265"/>
      <c r="K725" s="740"/>
      <c r="L725" s="740"/>
      <c r="M725" s="740"/>
      <c r="N725" s="740"/>
      <c r="O725" s="740"/>
    </row>
    <row r="726" spans="1:15" s="778" customFormat="1">
      <c r="A726" s="777"/>
      <c r="B726" s="740"/>
      <c r="C726" s="740"/>
      <c r="D726" s="1265"/>
      <c r="E726" s="1265"/>
      <c r="F726" s="1265"/>
      <c r="G726" s="1265"/>
      <c r="H726" s="1265"/>
      <c r="I726" s="1265"/>
      <c r="J726" s="1265"/>
      <c r="K726" s="740"/>
      <c r="L726" s="740"/>
      <c r="M726" s="740"/>
      <c r="N726" s="740"/>
      <c r="O726" s="740"/>
    </row>
    <row r="727" spans="1:15" s="778" customFormat="1">
      <c r="A727" s="777"/>
      <c r="B727" s="740"/>
      <c r="C727" s="740"/>
      <c r="D727" s="1265"/>
      <c r="E727" s="1265"/>
      <c r="F727" s="1265"/>
      <c r="G727" s="1265"/>
      <c r="H727" s="1265"/>
      <c r="I727" s="1265"/>
      <c r="J727" s="1265"/>
      <c r="K727" s="740"/>
      <c r="L727" s="740"/>
      <c r="M727" s="740"/>
      <c r="N727" s="740"/>
      <c r="O727" s="740"/>
    </row>
    <row r="728" spans="1:15" s="778" customFormat="1">
      <c r="A728" s="777"/>
      <c r="B728" s="740"/>
      <c r="C728" s="740"/>
      <c r="D728" s="1265"/>
      <c r="E728" s="1265"/>
      <c r="F728" s="1265"/>
      <c r="G728" s="1265"/>
      <c r="H728" s="1265"/>
      <c r="I728" s="1265"/>
      <c r="J728" s="1265"/>
      <c r="K728" s="740"/>
      <c r="L728" s="740"/>
      <c r="M728" s="740"/>
      <c r="N728" s="740"/>
      <c r="O728" s="740"/>
    </row>
    <row r="729" spans="1:15" s="778" customFormat="1">
      <c r="A729" s="777"/>
      <c r="B729" s="740"/>
      <c r="C729" s="740"/>
      <c r="D729" s="1265"/>
      <c r="E729" s="1265"/>
      <c r="F729" s="1265"/>
      <c r="G729" s="1265"/>
      <c r="H729" s="1265"/>
      <c r="I729" s="1265"/>
      <c r="J729" s="1265"/>
      <c r="K729" s="740"/>
      <c r="L729" s="740"/>
      <c r="M729" s="740"/>
      <c r="N729" s="740"/>
      <c r="O729" s="740"/>
    </row>
    <row r="730" spans="1:15" s="778" customFormat="1">
      <c r="A730" s="777"/>
      <c r="B730" s="740"/>
      <c r="C730" s="740"/>
      <c r="D730" s="1265"/>
      <c r="E730" s="1265"/>
      <c r="F730" s="1265"/>
      <c r="G730" s="1265"/>
      <c r="H730" s="1265"/>
      <c r="I730" s="1265"/>
      <c r="J730" s="1265"/>
      <c r="K730" s="740"/>
      <c r="L730" s="740"/>
      <c r="M730" s="740"/>
      <c r="N730" s="740"/>
      <c r="O730" s="740"/>
    </row>
    <row r="731" spans="1:15" s="778" customFormat="1">
      <c r="A731" s="777"/>
      <c r="B731" s="740"/>
      <c r="C731" s="740"/>
      <c r="D731" s="1265"/>
      <c r="E731" s="1265"/>
      <c r="F731" s="1265"/>
      <c r="G731" s="1265"/>
      <c r="H731" s="1265"/>
      <c r="I731" s="1265"/>
      <c r="J731" s="1265"/>
      <c r="K731" s="740"/>
      <c r="L731" s="740"/>
      <c r="M731" s="740"/>
      <c r="N731" s="740"/>
      <c r="O731" s="740"/>
    </row>
    <row r="732" spans="1:15" s="778" customFormat="1">
      <c r="A732" s="777"/>
      <c r="B732" s="740"/>
      <c r="C732" s="740"/>
      <c r="D732" s="1265"/>
      <c r="E732" s="1265"/>
      <c r="F732" s="1265"/>
      <c r="G732" s="1265"/>
      <c r="H732" s="1265"/>
      <c r="I732" s="1265"/>
      <c r="J732" s="1265"/>
      <c r="K732" s="740"/>
      <c r="L732" s="740"/>
      <c r="M732" s="740"/>
      <c r="N732" s="740"/>
      <c r="O732" s="740"/>
    </row>
    <row r="733" spans="1:15" s="778" customFormat="1">
      <c r="A733" s="777"/>
      <c r="B733" s="740"/>
      <c r="C733" s="740"/>
      <c r="D733" s="1265"/>
      <c r="E733" s="1265"/>
      <c r="F733" s="1265"/>
      <c r="G733" s="1265"/>
      <c r="H733" s="1265"/>
      <c r="I733" s="1265"/>
      <c r="J733" s="1265"/>
      <c r="K733" s="740"/>
      <c r="L733" s="740"/>
      <c r="M733" s="740"/>
      <c r="N733" s="740"/>
      <c r="O733" s="740"/>
    </row>
    <row r="734" spans="1:15" s="778" customFormat="1">
      <c r="A734" s="777"/>
      <c r="B734" s="740"/>
      <c r="C734" s="740"/>
      <c r="D734" s="1265"/>
      <c r="E734" s="1265"/>
      <c r="F734" s="1265"/>
      <c r="G734" s="1265"/>
      <c r="H734" s="1265"/>
      <c r="I734" s="1265"/>
      <c r="J734" s="1265"/>
      <c r="K734" s="740"/>
      <c r="L734" s="740"/>
      <c r="M734" s="740"/>
      <c r="N734" s="740"/>
      <c r="O734" s="740"/>
    </row>
    <row r="735" spans="1:15" s="778" customFormat="1">
      <c r="A735" s="777"/>
      <c r="B735" s="740"/>
      <c r="C735" s="740"/>
      <c r="D735" s="1265"/>
      <c r="E735" s="1265"/>
      <c r="F735" s="1265"/>
      <c r="G735" s="1265"/>
      <c r="H735" s="1265"/>
      <c r="I735" s="1265"/>
      <c r="J735" s="1265"/>
      <c r="K735" s="740"/>
      <c r="L735" s="740"/>
      <c r="M735" s="740"/>
      <c r="N735" s="740"/>
      <c r="O735" s="740"/>
    </row>
    <row r="736" spans="1:15" s="778" customFormat="1">
      <c r="A736" s="777"/>
      <c r="B736" s="740"/>
      <c r="C736" s="740"/>
      <c r="D736" s="1265"/>
      <c r="E736" s="1265"/>
      <c r="F736" s="1265"/>
      <c r="G736" s="1265"/>
      <c r="H736" s="1265"/>
      <c r="I736" s="1265"/>
      <c r="J736" s="1265"/>
      <c r="K736" s="740"/>
      <c r="L736" s="740"/>
      <c r="M736" s="740"/>
      <c r="N736" s="740"/>
      <c r="O736" s="740"/>
    </row>
    <row r="737" spans="1:15" s="778" customFormat="1">
      <c r="A737" s="777"/>
      <c r="B737" s="740"/>
      <c r="C737" s="740"/>
      <c r="D737" s="1265"/>
      <c r="E737" s="1265"/>
      <c r="F737" s="1265"/>
      <c r="G737" s="1265"/>
      <c r="H737" s="1265"/>
      <c r="I737" s="1265"/>
      <c r="J737" s="1265"/>
      <c r="K737" s="740"/>
      <c r="L737" s="740"/>
      <c r="M737" s="740"/>
      <c r="N737" s="740"/>
      <c r="O737" s="740"/>
    </row>
    <row r="738" spans="1:15" s="778" customFormat="1">
      <c r="A738" s="777"/>
      <c r="B738" s="740"/>
      <c r="C738" s="740"/>
      <c r="D738" s="1265"/>
      <c r="E738" s="1265"/>
      <c r="F738" s="1265"/>
      <c r="G738" s="1265"/>
      <c r="H738" s="1265"/>
      <c r="I738" s="1265"/>
      <c r="J738" s="1265"/>
      <c r="K738" s="740"/>
      <c r="L738" s="740"/>
      <c r="M738" s="740"/>
      <c r="N738" s="740"/>
      <c r="O738" s="740"/>
    </row>
    <row r="739" spans="1:15" s="778" customFormat="1">
      <c r="A739" s="777"/>
      <c r="B739" s="740"/>
      <c r="C739" s="740"/>
      <c r="D739" s="1265"/>
      <c r="E739" s="1265"/>
      <c r="F739" s="1265"/>
      <c r="G739" s="1265"/>
      <c r="H739" s="1265"/>
      <c r="I739" s="1265"/>
      <c r="J739" s="1265"/>
      <c r="K739" s="740"/>
      <c r="L739" s="740"/>
      <c r="M739" s="740"/>
      <c r="N739" s="740"/>
      <c r="O739" s="740"/>
    </row>
    <row r="740" spans="1:15" s="778" customFormat="1">
      <c r="A740" s="777"/>
      <c r="B740" s="740"/>
      <c r="C740" s="740"/>
      <c r="D740" s="1265"/>
      <c r="E740" s="1265"/>
      <c r="F740" s="1265"/>
      <c r="G740" s="1265"/>
      <c r="H740" s="1265"/>
      <c r="I740" s="1265"/>
      <c r="J740" s="1265"/>
      <c r="K740" s="740"/>
      <c r="L740" s="740"/>
      <c r="M740" s="740"/>
      <c r="N740" s="740"/>
      <c r="O740" s="740"/>
    </row>
    <row r="741" spans="1:15" s="778" customFormat="1">
      <c r="A741" s="777"/>
      <c r="B741" s="740"/>
      <c r="C741" s="740"/>
      <c r="D741" s="1265"/>
      <c r="E741" s="1265"/>
      <c r="F741" s="1265"/>
      <c r="G741" s="1265"/>
      <c r="H741" s="1265"/>
      <c r="I741" s="1265"/>
      <c r="J741" s="1265"/>
      <c r="K741" s="740"/>
      <c r="L741" s="740"/>
      <c r="M741" s="740"/>
      <c r="N741" s="740"/>
      <c r="O741" s="740"/>
    </row>
    <row r="742" spans="1:15" s="778" customFormat="1">
      <c r="A742" s="777"/>
      <c r="B742" s="740"/>
      <c r="C742" s="740"/>
      <c r="D742" s="1265"/>
      <c r="E742" s="1265"/>
      <c r="F742" s="1265"/>
      <c r="G742" s="1265"/>
      <c r="H742" s="1265"/>
      <c r="I742" s="1265"/>
      <c r="J742" s="1265"/>
      <c r="K742" s="740"/>
      <c r="L742" s="740"/>
      <c r="M742" s="740"/>
      <c r="N742" s="740"/>
      <c r="O742" s="740"/>
    </row>
    <row r="743" spans="1:15" s="778" customFormat="1">
      <c r="A743" s="777"/>
      <c r="B743" s="740"/>
      <c r="C743" s="740"/>
      <c r="D743" s="1265"/>
      <c r="E743" s="1265"/>
      <c r="F743" s="1265"/>
      <c r="G743" s="1265"/>
      <c r="H743" s="1265"/>
      <c r="I743" s="1265"/>
      <c r="J743" s="1265"/>
      <c r="K743" s="740"/>
      <c r="L743" s="740"/>
      <c r="M743" s="740"/>
      <c r="N743" s="740"/>
      <c r="O743" s="740"/>
    </row>
    <row r="744" spans="1:15" s="778" customFormat="1">
      <c r="A744" s="777"/>
      <c r="B744" s="740"/>
      <c r="C744" s="740"/>
      <c r="D744" s="1265"/>
      <c r="E744" s="1265"/>
      <c r="F744" s="1265"/>
      <c r="G744" s="1265"/>
      <c r="H744" s="1265"/>
      <c r="I744" s="1265"/>
      <c r="J744" s="1265"/>
      <c r="K744" s="740"/>
      <c r="L744" s="740"/>
      <c r="M744" s="740"/>
      <c r="N744" s="740"/>
      <c r="O744" s="740"/>
    </row>
    <row r="745" spans="1:15" s="778" customFormat="1">
      <c r="A745" s="777"/>
      <c r="B745" s="740"/>
      <c r="C745" s="740"/>
      <c r="D745" s="1265"/>
      <c r="E745" s="1265"/>
      <c r="F745" s="1265"/>
      <c r="G745" s="1265"/>
      <c r="H745" s="1265"/>
      <c r="I745" s="1265"/>
      <c r="J745" s="1265"/>
      <c r="K745" s="740"/>
      <c r="L745" s="740"/>
      <c r="M745" s="740"/>
      <c r="N745" s="740"/>
      <c r="O745" s="740"/>
    </row>
    <row r="746" spans="1:15" s="778" customFormat="1">
      <c r="A746" s="777"/>
      <c r="B746" s="740"/>
      <c r="C746" s="740"/>
      <c r="D746" s="1265"/>
      <c r="E746" s="1265"/>
      <c r="F746" s="1265"/>
      <c r="G746" s="1265"/>
      <c r="H746" s="1265"/>
      <c r="I746" s="1265"/>
      <c r="J746" s="1265"/>
      <c r="K746" s="740"/>
      <c r="L746" s="740"/>
      <c r="M746" s="740"/>
      <c r="N746" s="740"/>
      <c r="O746" s="740"/>
    </row>
    <row r="747" spans="1:15" s="778" customFormat="1">
      <c r="A747" s="777"/>
      <c r="B747" s="740"/>
      <c r="C747" s="740"/>
      <c r="D747" s="1265"/>
      <c r="E747" s="1265"/>
      <c r="F747" s="1265"/>
      <c r="G747" s="1265"/>
      <c r="H747" s="1265"/>
      <c r="I747" s="1265"/>
      <c r="J747" s="1265"/>
      <c r="K747" s="740"/>
      <c r="L747" s="740"/>
      <c r="M747" s="740"/>
      <c r="N747" s="740"/>
      <c r="O747" s="740"/>
    </row>
    <row r="748" spans="1:15" s="778" customFormat="1">
      <c r="A748" s="777"/>
      <c r="B748" s="740"/>
      <c r="C748" s="740"/>
      <c r="D748" s="1265"/>
      <c r="E748" s="1265"/>
      <c r="F748" s="1265"/>
      <c r="G748" s="1265"/>
      <c r="H748" s="1265"/>
      <c r="I748" s="1265"/>
      <c r="J748" s="1265"/>
      <c r="K748" s="740"/>
      <c r="L748" s="740"/>
      <c r="M748" s="740"/>
      <c r="N748" s="740"/>
      <c r="O748" s="740"/>
    </row>
    <row r="749" spans="1:15" s="778" customFormat="1">
      <c r="A749" s="777"/>
      <c r="B749" s="740"/>
      <c r="C749" s="740"/>
      <c r="D749" s="1265"/>
      <c r="E749" s="1265"/>
      <c r="F749" s="1265"/>
      <c r="G749" s="1265"/>
      <c r="H749" s="1265"/>
      <c r="I749" s="1265"/>
      <c r="J749" s="1265"/>
      <c r="K749" s="740"/>
      <c r="L749" s="740"/>
      <c r="M749" s="740"/>
      <c r="N749" s="740"/>
      <c r="O749" s="740"/>
    </row>
    <row r="750" spans="1:15" s="778" customFormat="1">
      <c r="A750" s="777"/>
      <c r="B750" s="740"/>
      <c r="C750" s="740"/>
      <c r="D750" s="1265"/>
      <c r="E750" s="1265"/>
      <c r="F750" s="1265"/>
      <c r="G750" s="1265"/>
      <c r="H750" s="1265"/>
      <c r="I750" s="1265"/>
      <c r="J750" s="1265"/>
      <c r="K750" s="740"/>
      <c r="L750" s="740"/>
      <c r="M750" s="740"/>
      <c r="N750" s="740"/>
      <c r="O750" s="740"/>
    </row>
    <row r="751" spans="1:15" s="778" customFormat="1">
      <c r="A751" s="777"/>
      <c r="B751" s="740"/>
      <c r="C751" s="740"/>
      <c r="D751" s="1265"/>
      <c r="E751" s="1265"/>
      <c r="F751" s="1265"/>
      <c r="G751" s="1265"/>
      <c r="H751" s="1265"/>
      <c r="I751" s="1265"/>
      <c r="J751" s="1265"/>
      <c r="K751" s="740"/>
      <c r="L751" s="740"/>
      <c r="M751" s="740"/>
      <c r="N751" s="740"/>
      <c r="O751" s="740"/>
    </row>
    <row r="752" spans="1:15" s="778" customFormat="1">
      <c r="A752" s="777"/>
      <c r="B752" s="740"/>
      <c r="C752" s="740"/>
      <c r="D752" s="1265"/>
      <c r="E752" s="1265"/>
      <c r="F752" s="1265"/>
      <c r="G752" s="1265"/>
      <c r="H752" s="1265"/>
      <c r="I752" s="1265"/>
      <c r="J752" s="1265"/>
      <c r="K752" s="740"/>
      <c r="L752" s="740"/>
      <c r="M752" s="740"/>
      <c r="N752" s="740"/>
      <c r="O752" s="740"/>
    </row>
    <row r="753" spans="1:15" s="778" customFormat="1">
      <c r="A753" s="777"/>
      <c r="B753" s="740"/>
      <c r="C753" s="740"/>
      <c r="D753" s="1265"/>
      <c r="E753" s="1265"/>
      <c r="F753" s="1265"/>
      <c r="G753" s="1265"/>
      <c r="H753" s="1265"/>
      <c r="I753" s="1265"/>
      <c r="J753" s="1265"/>
      <c r="K753" s="740"/>
      <c r="L753" s="740"/>
      <c r="M753" s="740"/>
      <c r="N753" s="740"/>
      <c r="O753" s="740"/>
    </row>
    <row r="754" spans="1:15" s="778" customFormat="1">
      <c r="A754" s="777"/>
      <c r="B754" s="740"/>
      <c r="C754" s="740"/>
      <c r="D754" s="1265"/>
      <c r="E754" s="1265"/>
      <c r="F754" s="1265"/>
      <c r="G754" s="1265"/>
      <c r="H754" s="1265"/>
      <c r="I754" s="1265"/>
      <c r="J754" s="1265"/>
      <c r="K754" s="740"/>
      <c r="L754" s="740"/>
      <c r="M754" s="740"/>
      <c r="N754" s="740"/>
      <c r="O754" s="740"/>
    </row>
    <row r="755" spans="1:15" s="778" customFormat="1">
      <c r="A755" s="777"/>
      <c r="B755" s="740"/>
      <c r="C755" s="740"/>
      <c r="D755" s="1265"/>
      <c r="E755" s="1265"/>
      <c r="F755" s="1265"/>
      <c r="G755" s="1265"/>
      <c r="H755" s="1265"/>
      <c r="I755" s="1265"/>
      <c r="J755" s="1265"/>
      <c r="K755" s="740"/>
      <c r="L755" s="740"/>
      <c r="M755" s="740"/>
      <c r="N755" s="740"/>
      <c r="O755" s="740"/>
    </row>
    <row r="756" spans="1:15" s="778" customFormat="1">
      <c r="A756" s="777"/>
      <c r="B756" s="740"/>
      <c r="C756" s="740"/>
      <c r="D756" s="1265"/>
      <c r="E756" s="1265"/>
      <c r="F756" s="1265"/>
      <c r="G756" s="1265"/>
      <c r="H756" s="1265"/>
      <c r="I756" s="1265"/>
      <c r="J756" s="1265"/>
      <c r="K756" s="740"/>
      <c r="L756" s="740"/>
      <c r="M756" s="740"/>
      <c r="N756" s="740"/>
      <c r="O756" s="740"/>
    </row>
    <row r="757" spans="1:15" s="778" customFormat="1">
      <c r="A757" s="777"/>
      <c r="B757" s="740"/>
      <c r="C757" s="740"/>
      <c r="D757" s="1265"/>
      <c r="E757" s="1265"/>
      <c r="F757" s="1265"/>
      <c r="G757" s="1265"/>
      <c r="H757" s="1265"/>
      <c r="I757" s="1265"/>
      <c r="J757" s="1265"/>
      <c r="K757" s="740"/>
      <c r="L757" s="740"/>
      <c r="M757" s="740"/>
      <c r="N757" s="740"/>
      <c r="O757" s="740"/>
    </row>
    <row r="758" spans="1:15" s="778" customFormat="1">
      <c r="A758" s="777"/>
      <c r="B758" s="740"/>
      <c r="C758" s="740"/>
      <c r="D758" s="1265"/>
      <c r="E758" s="1265"/>
      <c r="F758" s="1265"/>
      <c r="G758" s="1265"/>
      <c r="H758" s="1265"/>
      <c r="I758" s="1265"/>
      <c r="J758" s="1265"/>
      <c r="K758" s="740"/>
      <c r="L758" s="740"/>
      <c r="M758" s="740"/>
      <c r="N758" s="740"/>
      <c r="O758" s="740"/>
    </row>
    <row r="759" spans="1:15" s="778" customFormat="1">
      <c r="A759" s="777"/>
      <c r="B759" s="740"/>
      <c r="C759" s="740"/>
      <c r="D759" s="1265"/>
      <c r="E759" s="1265"/>
      <c r="F759" s="1265"/>
      <c r="G759" s="1265"/>
      <c r="H759" s="1265"/>
      <c r="I759" s="1265"/>
      <c r="J759" s="1265"/>
      <c r="K759" s="740"/>
      <c r="L759" s="740"/>
      <c r="M759" s="740"/>
      <c r="N759" s="740"/>
      <c r="O759" s="740"/>
    </row>
    <row r="760" spans="1:15" s="778" customFormat="1">
      <c r="A760" s="777"/>
      <c r="B760" s="740"/>
      <c r="C760" s="740"/>
      <c r="D760" s="1265"/>
      <c r="E760" s="1265"/>
      <c r="F760" s="1265"/>
      <c r="G760" s="1265"/>
      <c r="H760" s="1265"/>
      <c r="I760" s="1265"/>
      <c r="J760" s="1265"/>
      <c r="K760" s="740"/>
      <c r="L760" s="740"/>
      <c r="M760" s="740"/>
      <c r="N760" s="740"/>
      <c r="O760" s="740"/>
    </row>
    <row r="761" spans="1:15" s="778" customFormat="1">
      <c r="A761" s="777"/>
      <c r="B761" s="740"/>
      <c r="C761" s="740"/>
      <c r="D761" s="1265"/>
      <c r="E761" s="1265"/>
      <c r="F761" s="1265"/>
      <c r="G761" s="1265"/>
      <c r="H761" s="1265"/>
      <c r="I761" s="1265"/>
      <c r="J761" s="1265"/>
      <c r="K761" s="740"/>
      <c r="L761" s="740"/>
      <c r="M761" s="740"/>
      <c r="N761" s="740"/>
      <c r="O761" s="740"/>
    </row>
    <row r="762" spans="1:15" s="778" customFormat="1">
      <c r="A762" s="777"/>
      <c r="B762" s="740"/>
      <c r="C762" s="740"/>
      <c r="D762" s="1265"/>
      <c r="E762" s="1265"/>
      <c r="F762" s="1265"/>
      <c r="G762" s="1265"/>
      <c r="H762" s="1265"/>
      <c r="I762" s="1265"/>
      <c r="J762" s="1265"/>
      <c r="K762" s="740"/>
      <c r="L762" s="740"/>
      <c r="M762" s="740"/>
      <c r="N762" s="740"/>
      <c r="O762" s="740"/>
    </row>
    <row r="763" spans="1:15" s="778" customFormat="1">
      <c r="A763" s="777"/>
      <c r="B763" s="740"/>
      <c r="C763" s="740"/>
      <c r="D763" s="1265"/>
      <c r="E763" s="1265"/>
      <c r="F763" s="1265"/>
      <c r="G763" s="1265"/>
      <c r="H763" s="1265"/>
      <c r="I763" s="1265"/>
      <c r="J763" s="1265"/>
      <c r="K763" s="740"/>
      <c r="L763" s="740"/>
      <c r="M763" s="740"/>
      <c r="N763" s="740"/>
      <c r="O763" s="740"/>
    </row>
    <row r="764" spans="1:15" s="778" customFormat="1">
      <c r="A764" s="777"/>
      <c r="B764" s="740"/>
      <c r="C764" s="740"/>
      <c r="D764" s="1265"/>
      <c r="E764" s="1265"/>
      <c r="F764" s="1265"/>
      <c r="G764" s="1265"/>
      <c r="H764" s="1265"/>
      <c r="I764" s="1265"/>
      <c r="J764" s="1265"/>
      <c r="K764" s="740"/>
      <c r="L764" s="740"/>
      <c r="M764" s="740"/>
      <c r="N764" s="740"/>
      <c r="O764" s="740"/>
    </row>
    <row r="765" spans="1:15" s="778" customFormat="1">
      <c r="A765" s="777"/>
      <c r="B765" s="740"/>
      <c r="C765" s="740"/>
      <c r="D765" s="1265"/>
      <c r="E765" s="1265"/>
      <c r="F765" s="1265"/>
      <c r="G765" s="1265"/>
      <c r="H765" s="1265"/>
      <c r="I765" s="1265"/>
      <c r="J765" s="1265"/>
      <c r="K765" s="740"/>
      <c r="L765" s="740"/>
      <c r="M765" s="740"/>
      <c r="N765" s="740"/>
      <c r="O765" s="740"/>
    </row>
    <row r="766" spans="1:15" s="778" customFormat="1">
      <c r="A766" s="777"/>
      <c r="B766" s="740"/>
      <c r="C766" s="740"/>
      <c r="D766" s="1265"/>
      <c r="E766" s="1265"/>
      <c r="F766" s="1265"/>
      <c r="G766" s="1265"/>
      <c r="H766" s="1265"/>
      <c r="I766" s="1265"/>
      <c r="J766" s="1265"/>
      <c r="K766" s="740"/>
      <c r="L766" s="740"/>
      <c r="M766" s="740"/>
      <c r="N766" s="740"/>
      <c r="O766" s="740"/>
    </row>
    <row r="767" spans="1:15" s="778" customFormat="1">
      <c r="A767" s="777"/>
      <c r="B767" s="740"/>
      <c r="C767" s="740"/>
      <c r="D767" s="1265"/>
      <c r="E767" s="1265"/>
      <c r="F767" s="1265"/>
      <c r="G767" s="1265"/>
      <c r="H767" s="1265"/>
      <c r="I767" s="1265"/>
      <c r="J767" s="1265"/>
      <c r="K767" s="740"/>
      <c r="L767" s="740"/>
      <c r="M767" s="740"/>
      <c r="N767" s="740"/>
      <c r="O767" s="740"/>
    </row>
    <row r="768" spans="1:15" s="778" customFormat="1">
      <c r="A768" s="777"/>
      <c r="B768" s="740"/>
      <c r="C768" s="740"/>
      <c r="D768" s="1265"/>
      <c r="E768" s="1265"/>
      <c r="F768" s="1265"/>
      <c r="G768" s="1265"/>
      <c r="H768" s="1265"/>
      <c r="I768" s="1265"/>
      <c r="J768" s="1265"/>
      <c r="K768" s="740"/>
      <c r="L768" s="740"/>
      <c r="M768" s="740"/>
      <c r="N768" s="740"/>
      <c r="O768" s="740"/>
    </row>
    <row r="769" spans="1:15" s="778" customFormat="1">
      <c r="A769" s="777"/>
      <c r="B769" s="740"/>
      <c r="C769" s="740"/>
      <c r="D769" s="1265"/>
      <c r="E769" s="1265"/>
      <c r="F769" s="1265"/>
      <c r="G769" s="1265"/>
      <c r="H769" s="1265"/>
      <c r="I769" s="1265"/>
      <c r="J769" s="1265"/>
      <c r="K769" s="740"/>
      <c r="L769" s="740"/>
      <c r="M769" s="740"/>
      <c r="N769" s="740"/>
      <c r="O769" s="740"/>
    </row>
    <row r="770" spans="1:15" s="778" customFormat="1">
      <c r="A770" s="777"/>
      <c r="B770" s="740"/>
      <c r="C770" s="740"/>
      <c r="D770" s="1265"/>
      <c r="E770" s="1265"/>
      <c r="F770" s="1265"/>
      <c r="G770" s="1265"/>
      <c r="H770" s="1265"/>
      <c r="I770" s="1265"/>
      <c r="J770" s="1265"/>
      <c r="K770" s="740"/>
      <c r="L770" s="740"/>
      <c r="M770" s="740"/>
      <c r="N770" s="740"/>
      <c r="O770" s="740"/>
    </row>
    <row r="771" spans="1:15" s="778" customFormat="1">
      <c r="A771" s="777"/>
      <c r="B771" s="740"/>
      <c r="C771" s="740"/>
      <c r="D771" s="1265"/>
      <c r="E771" s="1265"/>
      <c r="F771" s="1265"/>
      <c r="G771" s="1265"/>
      <c r="H771" s="1265"/>
      <c r="I771" s="1265"/>
      <c r="J771" s="1265"/>
      <c r="K771" s="740"/>
      <c r="L771" s="740"/>
      <c r="M771" s="740"/>
      <c r="N771" s="740"/>
      <c r="O771" s="740"/>
    </row>
    <row r="772" spans="1:15" s="778" customFormat="1">
      <c r="A772" s="777"/>
      <c r="B772" s="740"/>
      <c r="C772" s="740"/>
      <c r="D772" s="1265"/>
      <c r="E772" s="1265"/>
      <c r="F772" s="1265"/>
      <c r="G772" s="1265"/>
      <c r="H772" s="1265"/>
      <c r="I772" s="1265"/>
      <c r="J772" s="1265"/>
      <c r="K772" s="740"/>
      <c r="L772" s="740"/>
      <c r="M772" s="740"/>
      <c r="N772" s="740"/>
      <c r="O772" s="740"/>
    </row>
    <row r="773" spans="1:15" s="778" customFormat="1">
      <c r="A773" s="777"/>
      <c r="B773" s="740"/>
      <c r="C773" s="740"/>
      <c r="D773" s="1265"/>
      <c r="E773" s="1265"/>
      <c r="F773" s="1265"/>
      <c r="G773" s="1265"/>
      <c r="H773" s="1265"/>
      <c r="I773" s="1265"/>
      <c r="J773" s="1265"/>
      <c r="K773" s="740"/>
      <c r="L773" s="740"/>
      <c r="M773" s="740"/>
      <c r="N773" s="740"/>
      <c r="O773" s="740"/>
    </row>
    <row r="774" spans="1:15" s="778" customFormat="1">
      <c r="A774" s="777"/>
      <c r="B774" s="740"/>
      <c r="C774" s="740"/>
      <c r="D774" s="1265"/>
      <c r="E774" s="1265"/>
      <c r="F774" s="1265"/>
      <c r="G774" s="1265"/>
      <c r="H774" s="1265"/>
      <c r="I774" s="1265"/>
      <c r="J774" s="1265"/>
      <c r="K774" s="740"/>
      <c r="L774" s="740"/>
      <c r="M774" s="740"/>
      <c r="N774" s="740"/>
      <c r="O774" s="740"/>
    </row>
    <row r="775" spans="1:15" s="778" customFormat="1">
      <c r="A775" s="777"/>
      <c r="B775" s="740"/>
      <c r="C775" s="740"/>
      <c r="D775" s="1265"/>
      <c r="E775" s="1265"/>
      <c r="F775" s="1265"/>
      <c r="G775" s="1265"/>
      <c r="H775" s="1265"/>
      <c r="I775" s="1265"/>
      <c r="J775" s="1265"/>
      <c r="K775" s="740"/>
      <c r="L775" s="740"/>
      <c r="M775" s="740"/>
      <c r="N775" s="740"/>
      <c r="O775" s="740"/>
    </row>
    <row r="776" spans="1:15" s="778" customFormat="1">
      <c r="A776" s="777"/>
      <c r="B776" s="740"/>
      <c r="C776" s="740"/>
      <c r="D776" s="1265"/>
      <c r="E776" s="1265"/>
      <c r="F776" s="1265"/>
      <c r="G776" s="1265"/>
      <c r="H776" s="1265"/>
      <c r="I776" s="1265"/>
      <c r="J776" s="1265"/>
      <c r="K776" s="740"/>
      <c r="L776" s="740"/>
      <c r="M776" s="740"/>
      <c r="N776" s="740"/>
      <c r="O776" s="740"/>
    </row>
    <row r="777" spans="1:15" s="778" customFormat="1">
      <c r="A777" s="777"/>
      <c r="B777" s="740"/>
      <c r="C777" s="740"/>
      <c r="D777" s="1265"/>
      <c r="E777" s="1265"/>
      <c r="F777" s="1265"/>
      <c r="G777" s="1265"/>
      <c r="H777" s="1265"/>
      <c r="I777" s="1265"/>
      <c r="J777" s="1265"/>
      <c r="K777" s="740"/>
      <c r="L777" s="740"/>
      <c r="M777" s="740"/>
      <c r="N777" s="740"/>
      <c r="O777" s="740"/>
    </row>
    <row r="778" spans="1:15" s="778" customFormat="1">
      <c r="A778" s="777"/>
      <c r="B778" s="740"/>
      <c r="C778" s="740"/>
      <c r="D778" s="1265"/>
      <c r="E778" s="1265"/>
      <c r="F778" s="1265"/>
      <c r="G778" s="1265"/>
      <c r="H778" s="1265"/>
      <c r="I778" s="1265"/>
      <c r="J778" s="1265"/>
      <c r="K778" s="740"/>
      <c r="L778" s="740"/>
      <c r="M778" s="740"/>
      <c r="N778" s="740"/>
      <c r="O778" s="740"/>
    </row>
    <row r="779" spans="1:15" s="778" customFormat="1">
      <c r="A779" s="777"/>
      <c r="B779" s="740"/>
      <c r="C779" s="740"/>
      <c r="D779" s="1265"/>
      <c r="E779" s="1265"/>
      <c r="F779" s="1265"/>
      <c r="G779" s="1265"/>
      <c r="H779" s="1265"/>
      <c r="I779" s="1265"/>
      <c r="J779" s="1265"/>
      <c r="K779" s="740"/>
      <c r="L779" s="740"/>
      <c r="M779" s="740"/>
      <c r="N779" s="740"/>
      <c r="O779" s="740"/>
    </row>
    <row r="780" spans="1:15" s="778" customFormat="1">
      <c r="A780" s="777"/>
      <c r="B780" s="740"/>
      <c r="C780" s="740"/>
      <c r="D780" s="1265"/>
      <c r="E780" s="1265"/>
      <c r="F780" s="1265"/>
      <c r="G780" s="1265"/>
      <c r="H780" s="1265"/>
      <c r="I780" s="1265"/>
      <c r="J780" s="1265"/>
      <c r="K780" s="740"/>
      <c r="L780" s="740"/>
      <c r="M780" s="740"/>
      <c r="N780" s="740"/>
      <c r="O780" s="740"/>
    </row>
    <row r="781" spans="1:15" s="778" customFormat="1">
      <c r="A781" s="777"/>
      <c r="B781" s="740"/>
      <c r="C781" s="740"/>
      <c r="D781" s="1265"/>
      <c r="E781" s="1265"/>
      <c r="F781" s="1265"/>
      <c r="G781" s="1265"/>
      <c r="H781" s="1265"/>
      <c r="I781" s="1265"/>
      <c r="J781" s="1265"/>
      <c r="K781" s="740"/>
      <c r="L781" s="740"/>
      <c r="M781" s="740"/>
      <c r="N781" s="740"/>
      <c r="O781" s="740"/>
    </row>
    <row r="782" spans="1:15" s="778" customFormat="1">
      <c r="A782" s="777"/>
      <c r="B782" s="740"/>
      <c r="C782" s="740"/>
      <c r="D782" s="1265"/>
      <c r="E782" s="1265"/>
      <c r="F782" s="1265"/>
      <c r="G782" s="1265"/>
      <c r="H782" s="1265"/>
      <c r="I782" s="1265"/>
      <c r="J782" s="1265"/>
      <c r="K782" s="740"/>
      <c r="L782" s="740"/>
      <c r="M782" s="740"/>
      <c r="N782" s="740"/>
      <c r="O782" s="740"/>
    </row>
    <row r="783" spans="1:15" s="778" customFormat="1">
      <c r="A783" s="777"/>
      <c r="B783" s="740"/>
      <c r="C783" s="740"/>
      <c r="D783" s="1265"/>
      <c r="E783" s="1265"/>
      <c r="F783" s="1265"/>
      <c r="G783" s="1265"/>
      <c r="H783" s="1265"/>
      <c r="I783" s="1265"/>
      <c r="J783" s="1265"/>
      <c r="K783" s="740"/>
      <c r="L783" s="740"/>
      <c r="M783" s="740"/>
      <c r="N783" s="740"/>
      <c r="O783" s="740"/>
    </row>
    <row r="784" spans="1:15" s="778" customFormat="1">
      <c r="A784" s="777"/>
      <c r="B784" s="740"/>
      <c r="C784" s="740"/>
      <c r="D784" s="1265"/>
      <c r="E784" s="1265"/>
      <c r="F784" s="1265"/>
      <c r="G784" s="1265"/>
      <c r="H784" s="1265"/>
      <c r="I784" s="1265"/>
      <c r="J784" s="1265"/>
      <c r="K784" s="740"/>
      <c r="L784" s="740"/>
      <c r="M784" s="740"/>
      <c r="N784" s="740"/>
      <c r="O784" s="740"/>
    </row>
    <row r="785" spans="1:15" s="778" customFormat="1">
      <c r="A785" s="777"/>
      <c r="B785" s="740"/>
      <c r="C785" s="740"/>
      <c r="D785" s="1265"/>
      <c r="E785" s="1265"/>
      <c r="F785" s="1265"/>
      <c r="G785" s="1265"/>
      <c r="H785" s="1265"/>
      <c r="I785" s="1265"/>
      <c r="J785" s="1265"/>
      <c r="K785" s="740"/>
      <c r="L785" s="740"/>
      <c r="M785" s="740"/>
      <c r="N785" s="740"/>
      <c r="O785" s="740"/>
    </row>
    <row r="786" spans="1:15" s="778" customFormat="1">
      <c r="A786" s="777"/>
      <c r="B786" s="740"/>
      <c r="C786" s="740"/>
      <c r="D786" s="1265"/>
      <c r="E786" s="1265"/>
      <c r="F786" s="1265"/>
      <c r="G786" s="1265"/>
      <c r="H786" s="1265"/>
      <c r="I786" s="1265"/>
      <c r="J786" s="1265"/>
      <c r="K786" s="740"/>
      <c r="L786" s="740"/>
      <c r="M786" s="740"/>
      <c r="N786" s="740"/>
      <c r="O786" s="740"/>
    </row>
    <row r="787" spans="1:15" s="778" customFormat="1">
      <c r="A787" s="777"/>
      <c r="B787" s="740"/>
      <c r="C787" s="740"/>
      <c r="D787" s="1265"/>
      <c r="E787" s="1265"/>
      <c r="F787" s="1265"/>
      <c r="G787" s="1265"/>
      <c r="H787" s="1265"/>
      <c r="I787" s="1265"/>
      <c r="J787" s="1265"/>
      <c r="K787" s="740"/>
      <c r="L787" s="740"/>
      <c r="M787" s="740"/>
      <c r="N787" s="740"/>
      <c r="O787" s="740"/>
    </row>
    <row r="788" spans="1:15" s="778" customFormat="1">
      <c r="A788" s="777"/>
      <c r="B788" s="740"/>
      <c r="C788" s="740"/>
      <c r="D788" s="1265"/>
      <c r="E788" s="1265"/>
      <c r="F788" s="1265"/>
      <c r="G788" s="1265"/>
      <c r="H788" s="1265"/>
      <c r="I788" s="1265"/>
      <c r="J788" s="1265"/>
      <c r="K788" s="740"/>
      <c r="L788" s="740"/>
      <c r="M788" s="740"/>
      <c r="N788" s="740"/>
      <c r="O788" s="740"/>
    </row>
    <row r="789" spans="1:15" s="778" customFormat="1">
      <c r="A789" s="777"/>
      <c r="B789" s="740"/>
      <c r="C789" s="740"/>
      <c r="D789" s="1265"/>
      <c r="E789" s="1265"/>
      <c r="F789" s="1265"/>
      <c r="G789" s="1265"/>
      <c r="H789" s="1265"/>
      <c r="I789" s="1265"/>
      <c r="J789" s="1265"/>
      <c r="K789" s="740"/>
      <c r="L789" s="740"/>
      <c r="M789" s="740"/>
      <c r="N789" s="740"/>
      <c r="O789" s="740"/>
    </row>
    <row r="790" spans="1:15" s="778" customFormat="1">
      <c r="A790" s="777"/>
      <c r="B790" s="740"/>
      <c r="C790" s="740"/>
      <c r="D790" s="1265"/>
      <c r="E790" s="1265"/>
      <c r="F790" s="1265"/>
      <c r="G790" s="1265"/>
      <c r="H790" s="1265"/>
      <c r="I790" s="1265"/>
      <c r="J790" s="1265"/>
      <c r="K790" s="740"/>
      <c r="L790" s="740"/>
      <c r="M790" s="740"/>
      <c r="N790" s="740"/>
      <c r="O790" s="740"/>
    </row>
    <row r="791" spans="1:15" s="778" customFormat="1">
      <c r="A791" s="777"/>
      <c r="B791" s="740"/>
      <c r="C791" s="740"/>
      <c r="D791" s="1265"/>
      <c r="E791" s="1265"/>
      <c r="F791" s="1265"/>
      <c r="G791" s="1265"/>
      <c r="H791" s="1265"/>
      <c r="I791" s="1265"/>
      <c r="J791" s="1265"/>
      <c r="K791" s="740"/>
      <c r="L791" s="740"/>
      <c r="M791" s="740"/>
      <c r="N791" s="740"/>
      <c r="O791" s="740"/>
    </row>
    <row r="792" spans="1:15" s="778" customFormat="1">
      <c r="A792" s="777"/>
      <c r="B792" s="740"/>
      <c r="C792" s="740"/>
      <c r="D792" s="1265"/>
      <c r="E792" s="1265"/>
      <c r="F792" s="1265"/>
      <c r="G792" s="1265"/>
      <c r="H792" s="1265"/>
      <c r="I792" s="1265"/>
      <c r="J792" s="1265"/>
      <c r="K792" s="740"/>
      <c r="L792" s="740"/>
      <c r="M792" s="740"/>
      <c r="N792" s="740"/>
      <c r="O792" s="740"/>
    </row>
    <row r="793" spans="1:15" s="778" customFormat="1">
      <c r="A793" s="777"/>
      <c r="B793" s="740"/>
      <c r="C793" s="740"/>
      <c r="D793" s="1265"/>
      <c r="E793" s="1265"/>
      <c r="F793" s="1265"/>
      <c r="G793" s="1265"/>
      <c r="H793" s="1265"/>
      <c r="I793" s="1265"/>
      <c r="J793" s="1265"/>
      <c r="K793" s="740"/>
      <c r="L793" s="740"/>
      <c r="M793" s="740"/>
      <c r="N793" s="740"/>
      <c r="O793" s="740"/>
    </row>
    <row r="794" spans="1:15" s="778" customFormat="1">
      <c r="A794" s="777"/>
      <c r="B794" s="740"/>
      <c r="C794" s="740"/>
      <c r="D794" s="1265"/>
      <c r="E794" s="1265"/>
      <c r="F794" s="1265"/>
      <c r="G794" s="1265"/>
      <c r="H794" s="1265"/>
      <c r="I794" s="1265"/>
      <c r="J794" s="1265"/>
      <c r="K794" s="740"/>
      <c r="L794" s="740"/>
      <c r="M794" s="740"/>
      <c r="N794" s="740"/>
      <c r="O794" s="740"/>
    </row>
    <row r="795" spans="1:15" s="778" customFormat="1">
      <c r="A795" s="777"/>
      <c r="B795" s="740"/>
      <c r="C795" s="740"/>
      <c r="D795" s="1265"/>
      <c r="E795" s="1265"/>
      <c r="F795" s="1265"/>
      <c r="G795" s="1265"/>
      <c r="H795" s="1265"/>
      <c r="I795" s="1265"/>
      <c r="J795" s="1265"/>
      <c r="K795" s="740"/>
      <c r="L795" s="740"/>
      <c r="M795" s="740"/>
      <c r="N795" s="740"/>
      <c r="O795" s="740"/>
    </row>
    <row r="796" spans="1:15" s="778" customFormat="1">
      <c r="A796" s="777"/>
      <c r="B796" s="740"/>
      <c r="C796" s="740"/>
      <c r="D796" s="1265"/>
      <c r="E796" s="1265"/>
      <c r="F796" s="1265"/>
      <c r="G796" s="1265"/>
      <c r="H796" s="1265"/>
      <c r="I796" s="1265"/>
      <c r="J796" s="1265"/>
      <c r="K796" s="740"/>
      <c r="L796" s="740"/>
      <c r="M796" s="740"/>
      <c r="N796" s="740"/>
      <c r="O796" s="740"/>
    </row>
    <row r="797" spans="1:15" s="778" customFormat="1">
      <c r="A797" s="777"/>
      <c r="B797" s="740"/>
      <c r="C797" s="740"/>
      <c r="D797" s="1265"/>
      <c r="E797" s="1265"/>
      <c r="F797" s="1265"/>
      <c r="G797" s="1265"/>
      <c r="H797" s="1265"/>
      <c r="I797" s="1265"/>
      <c r="J797" s="1265"/>
      <c r="K797" s="740"/>
      <c r="L797" s="740"/>
      <c r="M797" s="740"/>
      <c r="N797" s="740"/>
      <c r="O797" s="740"/>
    </row>
    <row r="798" spans="1:15" s="778" customFormat="1">
      <c r="A798" s="777"/>
      <c r="B798" s="740"/>
      <c r="C798" s="740"/>
      <c r="D798" s="1265"/>
      <c r="E798" s="1265"/>
      <c r="F798" s="1265"/>
      <c r="G798" s="1265"/>
      <c r="H798" s="1265"/>
      <c r="I798" s="1265"/>
      <c r="J798" s="1265"/>
      <c r="K798" s="740"/>
      <c r="L798" s="740"/>
      <c r="M798" s="740"/>
      <c r="N798" s="740"/>
      <c r="O798" s="740"/>
    </row>
    <row r="799" spans="1:15" s="778" customFormat="1">
      <c r="A799" s="777"/>
      <c r="B799" s="740"/>
      <c r="C799" s="740"/>
      <c r="D799" s="1265"/>
      <c r="E799" s="1265"/>
      <c r="F799" s="1265"/>
      <c r="G799" s="1265"/>
      <c r="H799" s="1265"/>
      <c r="I799" s="1265"/>
      <c r="J799" s="1265"/>
      <c r="K799" s="740"/>
      <c r="L799" s="740"/>
      <c r="M799" s="740"/>
      <c r="N799" s="740"/>
      <c r="O799" s="740"/>
    </row>
    <row r="800" spans="1:15" s="778" customFormat="1">
      <c r="A800" s="777"/>
      <c r="B800" s="740"/>
      <c r="C800" s="740"/>
      <c r="D800" s="1265"/>
      <c r="E800" s="1265"/>
      <c r="F800" s="1265"/>
      <c r="G800" s="1265"/>
      <c r="H800" s="1265"/>
      <c r="I800" s="1265"/>
      <c r="J800" s="1265"/>
      <c r="K800" s="740"/>
      <c r="L800" s="740"/>
      <c r="M800" s="740"/>
      <c r="N800" s="740"/>
      <c r="O800" s="740"/>
    </row>
    <row r="801" spans="1:15" s="778" customFormat="1">
      <c r="A801" s="777"/>
      <c r="B801" s="740"/>
      <c r="C801" s="740"/>
      <c r="D801" s="1265"/>
      <c r="E801" s="1265"/>
      <c r="F801" s="1265"/>
      <c r="G801" s="1265"/>
      <c r="H801" s="1265"/>
      <c r="I801" s="1265"/>
      <c r="J801" s="1265"/>
      <c r="K801" s="740"/>
      <c r="L801" s="740"/>
      <c r="M801" s="740"/>
      <c r="N801" s="740"/>
      <c r="O801" s="740"/>
    </row>
    <row r="802" spans="1:15" s="778" customFormat="1">
      <c r="A802" s="777"/>
      <c r="B802" s="740"/>
      <c r="C802" s="740"/>
      <c r="D802" s="1265"/>
      <c r="E802" s="1265"/>
      <c r="F802" s="1265"/>
      <c r="G802" s="1265"/>
      <c r="H802" s="1265"/>
      <c r="I802" s="1265"/>
      <c r="J802" s="1265"/>
      <c r="K802" s="740"/>
      <c r="L802" s="740"/>
      <c r="M802" s="740"/>
      <c r="N802" s="740"/>
      <c r="O802" s="740"/>
    </row>
    <row r="803" spans="1:15" s="778" customFormat="1">
      <c r="A803" s="777"/>
      <c r="B803" s="740"/>
      <c r="C803" s="740"/>
      <c r="D803" s="1265"/>
      <c r="E803" s="1265"/>
      <c r="F803" s="1265"/>
      <c r="G803" s="1265"/>
      <c r="H803" s="1265"/>
      <c r="I803" s="1265"/>
      <c r="J803" s="1265"/>
      <c r="K803" s="740"/>
      <c r="L803" s="740"/>
      <c r="M803" s="740"/>
      <c r="N803" s="740"/>
      <c r="O803" s="740"/>
    </row>
    <row r="804" spans="1:15" s="778" customFormat="1">
      <c r="A804" s="777"/>
      <c r="B804" s="740"/>
      <c r="C804" s="740"/>
      <c r="D804" s="1265"/>
      <c r="E804" s="1265"/>
      <c r="F804" s="1265"/>
      <c r="G804" s="1265"/>
      <c r="H804" s="1265"/>
      <c r="I804" s="1265"/>
      <c r="J804" s="1265"/>
      <c r="K804" s="740"/>
      <c r="L804" s="740"/>
      <c r="M804" s="740"/>
      <c r="N804" s="740"/>
      <c r="O804" s="740"/>
    </row>
    <row r="805" spans="1:15" s="778" customFormat="1">
      <c r="A805" s="777"/>
      <c r="B805" s="740"/>
      <c r="C805" s="740"/>
      <c r="D805" s="1265"/>
      <c r="E805" s="1265"/>
      <c r="F805" s="1265"/>
      <c r="G805" s="1265"/>
      <c r="H805" s="1265"/>
      <c r="I805" s="1265"/>
      <c r="J805" s="1265"/>
      <c r="K805" s="740"/>
      <c r="L805" s="740"/>
      <c r="M805" s="740"/>
      <c r="N805" s="740"/>
      <c r="O805" s="740"/>
    </row>
    <row r="806" spans="1:15" s="778" customFormat="1">
      <c r="A806" s="777"/>
      <c r="B806" s="740"/>
      <c r="C806" s="740"/>
      <c r="D806" s="1265"/>
      <c r="E806" s="1265"/>
      <c r="F806" s="1265"/>
      <c r="G806" s="1265"/>
      <c r="H806" s="1265"/>
      <c r="I806" s="1265"/>
      <c r="J806" s="1265"/>
      <c r="K806" s="740"/>
      <c r="L806" s="740"/>
      <c r="M806" s="740"/>
      <c r="N806" s="740"/>
      <c r="O806" s="740"/>
    </row>
    <row r="807" spans="1:15" s="778" customFormat="1">
      <c r="A807" s="777"/>
      <c r="B807" s="740"/>
      <c r="C807" s="740"/>
      <c r="D807" s="1265"/>
      <c r="E807" s="1265"/>
      <c r="F807" s="1265"/>
      <c r="G807" s="1265"/>
      <c r="H807" s="1265"/>
      <c r="I807" s="1265"/>
      <c r="J807" s="1265"/>
      <c r="K807" s="740"/>
      <c r="L807" s="740"/>
      <c r="M807" s="740"/>
      <c r="N807" s="740"/>
      <c r="O807" s="740"/>
    </row>
    <row r="808" spans="1:15" s="778" customFormat="1">
      <c r="A808" s="777"/>
      <c r="B808" s="740"/>
      <c r="C808" s="740"/>
      <c r="D808" s="1265"/>
      <c r="E808" s="1265"/>
      <c r="F808" s="1265"/>
      <c r="G808" s="1265"/>
      <c r="H808" s="1265"/>
      <c r="I808" s="1265"/>
      <c r="J808" s="1265"/>
      <c r="K808" s="740"/>
      <c r="L808" s="740"/>
      <c r="M808" s="740"/>
      <c r="N808" s="740"/>
      <c r="O808" s="740"/>
    </row>
    <row r="809" spans="1:15" s="778" customFormat="1">
      <c r="A809" s="777"/>
      <c r="B809" s="740"/>
      <c r="C809" s="740"/>
      <c r="D809" s="1265"/>
      <c r="E809" s="1265"/>
      <c r="F809" s="1265"/>
      <c r="G809" s="1265"/>
      <c r="H809" s="1265"/>
      <c r="I809" s="1265"/>
      <c r="J809" s="1265"/>
      <c r="K809" s="740"/>
      <c r="L809" s="740"/>
      <c r="M809" s="740"/>
      <c r="N809" s="740"/>
      <c r="O809" s="740"/>
    </row>
    <row r="810" spans="1:15" s="778" customFormat="1">
      <c r="A810" s="777"/>
      <c r="B810" s="740"/>
      <c r="C810" s="740"/>
      <c r="D810" s="1265"/>
      <c r="E810" s="1265"/>
      <c r="F810" s="1265"/>
      <c r="G810" s="1265"/>
      <c r="H810" s="1265"/>
      <c r="I810" s="1265"/>
      <c r="J810" s="1265"/>
      <c r="K810" s="740"/>
      <c r="L810" s="740"/>
      <c r="M810" s="740"/>
      <c r="N810" s="740"/>
      <c r="O810" s="740"/>
    </row>
    <row r="811" spans="1:15" s="778" customFormat="1">
      <c r="A811" s="777"/>
      <c r="B811" s="740"/>
      <c r="C811" s="740"/>
      <c r="D811" s="1265"/>
      <c r="E811" s="1265"/>
      <c r="F811" s="1265"/>
      <c r="G811" s="1265"/>
      <c r="H811" s="1265"/>
      <c r="I811" s="1265"/>
      <c r="J811" s="1265"/>
      <c r="K811" s="740"/>
      <c r="L811" s="740"/>
      <c r="M811" s="740"/>
      <c r="N811" s="740"/>
      <c r="O811" s="740"/>
    </row>
    <row r="812" spans="1:15" s="778" customFormat="1">
      <c r="A812" s="777"/>
      <c r="B812" s="740"/>
      <c r="C812" s="740"/>
      <c r="D812" s="1265"/>
      <c r="E812" s="1265"/>
      <c r="F812" s="1265"/>
      <c r="G812" s="1265"/>
      <c r="H812" s="1265"/>
      <c r="I812" s="1265"/>
      <c r="J812" s="1265"/>
      <c r="K812" s="740"/>
      <c r="L812" s="740"/>
      <c r="M812" s="740"/>
      <c r="N812" s="740"/>
      <c r="O812" s="740"/>
    </row>
    <row r="813" spans="1:15" s="778" customFormat="1">
      <c r="A813" s="777"/>
      <c r="B813" s="740"/>
      <c r="C813" s="740"/>
      <c r="D813" s="1265"/>
      <c r="E813" s="1265"/>
      <c r="F813" s="1265"/>
      <c r="G813" s="1265"/>
      <c r="H813" s="1265"/>
      <c r="I813" s="1265"/>
      <c r="J813" s="1265"/>
      <c r="K813" s="740"/>
      <c r="L813" s="740"/>
      <c r="M813" s="740"/>
      <c r="N813" s="740"/>
      <c r="O813" s="740"/>
    </row>
    <row r="814" spans="1:15" s="778" customFormat="1">
      <c r="A814" s="777"/>
      <c r="B814" s="740"/>
      <c r="C814" s="740"/>
      <c r="D814" s="1265"/>
      <c r="E814" s="1265"/>
      <c r="F814" s="1265"/>
      <c r="G814" s="1265"/>
      <c r="H814" s="1265"/>
      <c r="I814" s="1265"/>
      <c r="J814" s="1265"/>
      <c r="K814" s="740"/>
      <c r="L814" s="740"/>
      <c r="M814" s="740"/>
      <c r="N814" s="740"/>
      <c r="O814" s="740"/>
    </row>
    <row r="815" spans="1:15" s="778" customFormat="1">
      <c r="A815" s="777"/>
      <c r="B815" s="740"/>
      <c r="C815" s="740"/>
      <c r="D815" s="1265"/>
      <c r="E815" s="1265"/>
      <c r="F815" s="1265"/>
      <c r="G815" s="1265"/>
      <c r="H815" s="1265"/>
      <c r="I815" s="1265"/>
      <c r="J815" s="1265"/>
      <c r="K815" s="740"/>
      <c r="L815" s="740"/>
      <c r="M815" s="740"/>
      <c r="N815" s="740"/>
      <c r="O815" s="740"/>
    </row>
    <row r="816" spans="1:15" s="778" customFormat="1">
      <c r="A816" s="777"/>
      <c r="B816" s="740"/>
      <c r="C816" s="740"/>
      <c r="D816" s="1265"/>
      <c r="E816" s="1265"/>
      <c r="F816" s="1265"/>
      <c r="G816" s="1265"/>
      <c r="H816" s="1265"/>
      <c r="I816" s="1265"/>
      <c r="J816" s="1265"/>
      <c r="K816" s="740"/>
      <c r="L816" s="740"/>
      <c r="M816" s="740"/>
      <c r="N816" s="740"/>
      <c r="O816" s="740"/>
    </row>
    <row r="817" spans="1:15" s="778" customFormat="1">
      <c r="A817" s="777"/>
      <c r="B817" s="740"/>
      <c r="C817" s="740"/>
      <c r="D817" s="1265"/>
      <c r="E817" s="1265"/>
      <c r="F817" s="1265"/>
      <c r="G817" s="1265"/>
      <c r="H817" s="1265"/>
      <c r="I817" s="1265"/>
      <c r="J817" s="1265"/>
      <c r="K817" s="740"/>
      <c r="L817" s="740"/>
      <c r="M817" s="740"/>
      <c r="N817" s="740"/>
      <c r="O817" s="740"/>
    </row>
    <row r="818" spans="1:15" s="778" customFormat="1">
      <c r="A818" s="777"/>
      <c r="B818" s="740"/>
      <c r="C818" s="740"/>
      <c r="D818" s="1265"/>
      <c r="E818" s="1265"/>
      <c r="F818" s="1265"/>
      <c r="G818" s="1265"/>
      <c r="H818" s="1265"/>
      <c r="I818" s="1265"/>
      <c r="J818" s="1265"/>
      <c r="K818" s="740"/>
      <c r="L818" s="740"/>
      <c r="M818" s="740"/>
      <c r="N818" s="740"/>
      <c r="O818" s="740"/>
    </row>
    <row r="819" spans="1:15" s="778" customFormat="1">
      <c r="A819" s="777"/>
      <c r="B819" s="740"/>
      <c r="C819" s="740"/>
      <c r="D819" s="1265"/>
      <c r="E819" s="1265"/>
      <c r="F819" s="1265"/>
      <c r="G819" s="1265"/>
      <c r="H819" s="1265"/>
      <c r="I819" s="1265"/>
      <c r="J819" s="1265"/>
      <c r="K819" s="740"/>
      <c r="L819" s="740"/>
      <c r="M819" s="740"/>
      <c r="N819" s="740"/>
      <c r="O819" s="740"/>
    </row>
    <row r="820" spans="1:15" s="778" customFormat="1">
      <c r="A820" s="777"/>
      <c r="B820" s="740"/>
      <c r="C820" s="740"/>
      <c r="D820" s="1265"/>
      <c r="E820" s="1265"/>
      <c r="F820" s="1265"/>
      <c r="G820" s="1265"/>
      <c r="H820" s="1265"/>
      <c r="I820" s="1265"/>
      <c r="J820" s="1265"/>
      <c r="K820" s="740"/>
      <c r="L820" s="740"/>
      <c r="M820" s="740"/>
      <c r="N820" s="740"/>
      <c r="O820" s="740"/>
    </row>
    <row r="821" spans="1:15" s="778" customFormat="1">
      <c r="A821" s="777"/>
      <c r="B821" s="740"/>
      <c r="C821" s="740"/>
      <c r="D821" s="1265"/>
      <c r="E821" s="1265"/>
      <c r="F821" s="1265"/>
      <c r="G821" s="1265"/>
      <c r="H821" s="1265"/>
      <c r="I821" s="1265"/>
      <c r="J821" s="1265"/>
      <c r="K821" s="740"/>
      <c r="L821" s="740"/>
      <c r="M821" s="740"/>
      <c r="N821" s="740"/>
      <c r="O821" s="740"/>
    </row>
    <row r="822" spans="1:15" s="778" customFormat="1">
      <c r="A822" s="777"/>
      <c r="B822" s="740"/>
      <c r="C822" s="740"/>
      <c r="D822" s="1265"/>
      <c r="E822" s="1265"/>
      <c r="F822" s="1265"/>
      <c r="G822" s="1265"/>
      <c r="H822" s="1265"/>
      <c r="I822" s="1265"/>
      <c r="J822" s="1265"/>
      <c r="K822" s="740"/>
      <c r="L822" s="740"/>
      <c r="M822" s="740"/>
      <c r="N822" s="740"/>
      <c r="O822" s="740"/>
    </row>
    <row r="823" spans="1:15" s="778" customFormat="1">
      <c r="A823" s="777"/>
      <c r="B823" s="740"/>
      <c r="C823" s="740"/>
      <c r="D823" s="1265"/>
      <c r="E823" s="1265"/>
      <c r="F823" s="1265"/>
      <c r="G823" s="1265"/>
      <c r="H823" s="1265"/>
      <c r="I823" s="1265"/>
      <c r="J823" s="1265"/>
      <c r="K823" s="740"/>
      <c r="L823" s="740"/>
      <c r="M823" s="740"/>
      <c r="N823" s="740"/>
      <c r="O823" s="740"/>
    </row>
    <row r="824" spans="1:15" s="778" customFormat="1">
      <c r="A824" s="777"/>
      <c r="B824" s="740"/>
      <c r="C824" s="740"/>
      <c r="D824" s="1265"/>
      <c r="E824" s="1265"/>
      <c r="F824" s="1265"/>
      <c r="G824" s="1265"/>
      <c r="H824" s="1265"/>
      <c r="I824" s="1265"/>
      <c r="J824" s="1265"/>
      <c r="K824" s="740"/>
      <c r="L824" s="740"/>
      <c r="M824" s="740"/>
      <c r="N824" s="740"/>
      <c r="O824" s="740"/>
    </row>
    <row r="825" spans="1:15" s="778" customFormat="1">
      <c r="A825" s="777"/>
      <c r="B825" s="740"/>
      <c r="C825" s="740"/>
      <c r="D825" s="1265"/>
      <c r="E825" s="1265"/>
      <c r="F825" s="1265"/>
      <c r="G825" s="1265"/>
      <c r="H825" s="1265"/>
      <c r="I825" s="1265"/>
      <c r="J825" s="1265"/>
      <c r="K825" s="740"/>
      <c r="L825" s="740"/>
      <c r="M825" s="740"/>
      <c r="N825" s="740"/>
      <c r="O825" s="740"/>
    </row>
    <row r="826" spans="1:15" s="778" customFormat="1">
      <c r="A826" s="777"/>
      <c r="B826" s="740"/>
      <c r="C826" s="740"/>
      <c r="D826" s="1265"/>
      <c r="E826" s="1265"/>
      <c r="F826" s="1265"/>
      <c r="G826" s="1265"/>
      <c r="H826" s="1265"/>
      <c r="I826" s="1265"/>
      <c r="J826" s="1265"/>
      <c r="K826" s="740"/>
      <c r="L826" s="740"/>
      <c r="M826" s="740"/>
      <c r="N826" s="740"/>
      <c r="O826" s="740"/>
    </row>
    <row r="827" spans="1:15" s="778" customFormat="1">
      <c r="A827" s="777"/>
      <c r="B827" s="740"/>
      <c r="C827" s="740"/>
      <c r="D827" s="1265"/>
      <c r="E827" s="1265"/>
      <c r="F827" s="1265"/>
      <c r="G827" s="1265"/>
      <c r="H827" s="1265"/>
      <c r="I827" s="1265"/>
      <c r="J827" s="1265"/>
      <c r="K827" s="740"/>
      <c r="L827" s="740"/>
      <c r="M827" s="740"/>
      <c r="N827" s="740"/>
      <c r="O827" s="740"/>
    </row>
    <row r="828" spans="1:15" s="778" customFormat="1">
      <c r="A828" s="777"/>
      <c r="B828" s="740"/>
      <c r="C828" s="740"/>
      <c r="D828" s="1265"/>
      <c r="E828" s="1265"/>
      <c r="F828" s="1265"/>
      <c r="G828" s="1265"/>
      <c r="H828" s="1265"/>
      <c r="I828" s="1265"/>
      <c r="J828" s="1265"/>
      <c r="K828" s="740"/>
      <c r="L828" s="740"/>
      <c r="M828" s="740"/>
      <c r="N828" s="740"/>
      <c r="O828" s="740"/>
    </row>
    <row r="829" spans="1:15" s="778" customFormat="1">
      <c r="A829" s="777"/>
      <c r="B829" s="740"/>
      <c r="C829" s="740"/>
      <c r="D829" s="1265"/>
      <c r="E829" s="1265"/>
      <c r="F829" s="1265"/>
      <c r="G829" s="1265"/>
      <c r="H829" s="1265"/>
      <c r="I829" s="1265"/>
      <c r="J829" s="1265"/>
      <c r="K829" s="740"/>
      <c r="L829" s="740"/>
      <c r="M829" s="740"/>
      <c r="N829" s="740"/>
      <c r="O829" s="740"/>
    </row>
    <row r="830" spans="1:15" s="778" customFormat="1">
      <c r="A830" s="777"/>
      <c r="B830" s="740"/>
      <c r="C830" s="740"/>
      <c r="D830" s="1265"/>
      <c r="E830" s="1265"/>
      <c r="F830" s="1265"/>
      <c r="G830" s="1265"/>
      <c r="H830" s="1265"/>
      <c r="I830" s="1265"/>
      <c r="J830" s="1265"/>
      <c r="K830" s="740"/>
      <c r="L830" s="740"/>
      <c r="M830" s="740"/>
      <c r="N830" s="740"/>
      <c r="O830" s="740"/>
    </row>
    <row r="831" spans="1:15" s="778" customFormat="1">
      <c r="A831" s="777"/>
      <c r="B831" s="740"/>
      <c r="C831" s="740"/>
      <c r="D831" s="1265"/>
      <c r="E831" s="1265"/>
      <c r="F831" s="1265"/>
      <c r="G831" s="1265"/>
      <c r="H831" s="1265"/>
      <c r="I831" s="1265"/>
      <c r="J831" s="1265"/>
      <c r="K831" s="740"/>
      <c r="L831" s="740"/>
      <c r="M831" s="740"/>
      <c r="N831" s="740"/>
      <c r="O831" s="740"/>
    </row>
    <row r="832" spans="1:15" s="778" customFormat="1">
      <c r="A832" s="777"/>
      <c r="B832" s="740"/>
      <c r="C832" s="740"/>
      <c r="D832" s="1265"/>
      <c r="E832" s="1265"/>
      <c r="F832" s="1265"/>
      <c r="G832" s="1265"/>
      <c r="H832" s="1265"/>
      <c r="I832" s="1265"/>
      <c r="J832" s="1265"/>
      <c r="K832" s="740"/>
      <c r="L832" s="740"/>
      <c r="M832" s="740"/>
      <c r="N832" s="740"/>
      <c r="O832" s="740"/>
    </row>
    <row r="833" spans="1:15" s="778" customFormat="1">
      <c r="A833" s="777"/>
      <c r="B833" s="740"/>
      <c r="C833" s="740"/>
      <c r="D833" s="1265"/>
      <c r="E833" s="1265"/>
      <c r="F833" s="1265"/>
      <c r="G833" s="1265"/>
      <c r="H833" s="1265"/>
      <c r="I833" s="1265"/>
      <c r="J833" s="1265"/>
      <c r="K833" s="740"/>
      <c r="L833" s="740"/>
      <c r="M833" s="740"/>
      <c r="N833" s="740"/>
      <c r="O833" s="740"/>
    </row>
    <row r="834" spans="1:15" s="778" customFormat="1">
      <c r="A834" s="777"/>
      <c r="B834" s="740"/>
      <c r="C834" s="740"/>
      <c r="D834" s="1265"/>
      <c r="E834" s="1265"/>
      <c r="F834" s="1265"/>
      <c r="G834" s="1265"/>
      <c r="H834" s="1265"/>
      <c r="I834" s="1265"/>
      <c r="J834" s="1265"/>
      <c r="K834" s="740"/>
      <c r="L834" s="740"/>
      <c r="M834" s="740"/>
      <c r="N834" s="740"/>
      <c r="O834" s="740"/>
    </row>
    <row r="835" spans="1:15" s="778" customFormat="1">
      <c r="A835" s="777"/>
      <c r="B835" s="740"/>
      <c r="C835" s="740"/>
      <c r="D835" s="1265"/>
      <c r="E835" s="1265"/>
      <c r="F835" s="1265"/>
      <c r="G835" s="1265"/>
      <c r="H835" s="1265"/>
      <c r="I835" s="1265"/>
      <c r="J835" s="1265"/>
      <c r="K835" s="740"/>
      <c r="L835" s="740"/>
      <c r="M835" s="740"/>
      <c r="N835" s="740"/>
      <c r="O835" s="740"/>
    </row>
    <row r="836" spans="1:15" s="778" customFormat="1">
      <c r="A836" s="777"/>
      <c r="B836" s="740"/>
      <c r="C836" s="740"/>
      <c r="D836" s="1265"/>
      <c r="E836" s="1265"/>
      <c r="F836" s="1265"/>
      <c r="G836" s="1265"/>
      <c r="H836" s="1265"/>
      <c r="I836" s="1265"/>
      <c r="J836" s="1265"/>
      <c r="K836" s="740"/>
      <c r="L836" s="740"/>
      <c r="M836" s="740"/>
      <c r="N836" s="740"/>
      <c r="O836" s="740"/>
    </row>
    <row r="837" spans="1:15" s="778" customFormat="1">
      <c r="A837" s="777"/>
      <c r="B837" s="740"/>
      <c r="C837" s="740"/>
      <c r="D837" s="1265"/>
      <c r="E837" s="1265"/>
      <c r="F837" s="1265"/>
      <c r="G837" s="1265"/>
      <c r="H837" s="1265"/>
      <c r="I837" s="1265"/>
      <c r="J837" s="1265"/>
      <c r="K837" s="740"/>
      <c r="L837" s="740"/>
      <c r="M837" s="740"/>
      <c r="N837" s="740"/>
      <c r="O837" s="740"/>
    </row>
    <row r="838" spans="1:15" s="778" customFormat="1">
      <c r="A838" s="777"/>
      <c r="B838" s="740"/>
      <c r="C838" s="740"/>
      <c r="D838" s="1265"/>
      <c r="E838" s="1265"/>
      <c r="F838" s="1265"/>
      <c r="G838" s="1265"/>
      <c r="H838" s="1265"/>
      <c r="I838" s="1265"/>
      <c r="J838" s="1265"/>
      <c r="K838" s="740"/>
      <c r="L838" s="740"/>
      <c r="M838" s="740"/>
      <c r="N838" s="740"/>
      <c r="O838" s="740"/>
    </row>
    <row r="839" spans="1:15" s="778" customFormat="1">
      <c r="A839" s="777"/>
      <c r="B839" s="740"/>
      <c r="C839" s="740"/>
      <c r="D839" s="1265"/>
      <c r="E839" s="1265"/>
      <c r="F839" s="1265"/>
      <c r="G839" s="1265"/>
      <c r="H839" s="1265"/>
      <c r="I839" s="1265"/>
      <c r="J839" s="1265"/>
      <c r="K839" s="740"/>
      <c r="L839" s="740"/>
      <c r="M839" s="740"/>
      <c r="N839" s="740"/>
      <c r="O839" s="740"/>
    </row>
    <row r="840" spans="1:15" s="778" customFormat="1">
      <c r="A840" s="777"/>
      <c r="B840" s="740"/>
      <c r="C840" s="740"/>
      <c r="D840" s="1265"/>
      <c r="E840" s="1265"/>
      <c r="F840" s="1265"/>
      <c r="G840" s="1265"/>
      <c r="H840" s="1265"/>
      <c r="I840" s="1265"/>
      <c r="J840" s="1265"/>
      <c r="K840" s="740"/>
      <c r="L840" s="740"/>
      <c r="M840" s="740"/>
      <c r="N840" s="740"/>
      <c r="O840" s="740"/>
    </row>
    <row r="841" spans="1:15" s="778" customFormat="1">
      <c r="A841" s="777"/>
      <c r="B841" s="740"/>
      <c r="C841" s="740"/>
      <c r="D841" s="1265"/>
      <c r="E841" s="1265"/>
      <c r="F841" s="1265"/>
      <c r="G841" s="1265"/>
      <c r="H841" s="1265"/>
      <c r="I841" s="1265"/>
      <c r="J841" s="1265"/>
      <c r="K841" s="740"/>
      <c r="L841" s="740"/>
      <c r="M841" s="740"/>
      <c r="N841" s="740"/>
      <c r="O841" s="740"/>
    </row>
    <row r="842" spans="1:15" s="778" customFormat="1">
      <c r="A842" s="777"/>
      <c r="B842" s="740"/>
      <c r="C842" s="740"/>
      <c r="D842" s="1265"/>
      <c r="E842" s="1265"/>
      <c r="F842" s="1265"/>
      <c r="G842" s="1265"/>
      <c r="H842" s="1265"/>
      <c r="I842" s="1265"/>
      <c r="J842" s="1265"/>
      <c r="K842" s="740"/>
      <c r="L842" s="740"/>
      <c r="M842" s="740"/>
      <c r="N842" s="740"/>
      <c r="O842" s="740"/>
    </row>
    <row r="843" spans="1:15" s="778" customFormat="1">
      <c r="A843" s="777"/>
      <c r="B843" s="740"/>
      <c r="C843" s="740"/>
      <c r="D843" s="1265"/>
      <c r="E843" s="1265"/>
      <c r="F843" s="1265"/>
      <c r="G843" s="1265"/>
      <c r="H843" s="1265"/>
      <c r="I843" s="1265"/>
      <c r="J843" s="1265"/>
      <c r="K843" s="740"/>
      <c r="L843" s="740"/>
      <c r="M843" s="740"/>
      <c r="N843" s="740"/>
      <c r="O843" s="740"/>
    </row>
    <row r="844" spans="1:15" s="778" customFormat="1">
      <c r="A844" s="777"/>
      <c r="B844" s="740"/>
      <c r="C844" s="740"/>
      <c r="D844" s="1265"/>
      <c r="E844" s="1265"/>
      <c r="F844" s="1265"/>
      <c r="G844" s="1265"/>
      <c r="H844" s="1265"/>
      <c r="I844" s="1265"/>
      <c r="J844" s="1265"/>
      <c r="K844" s="740"/>
      <c r="L844" s="740"/>
      <c r="M844" s="740"/>
      <c r="N844" s="740"/>
      <c r="O844" s="740"/>
    </row>
    <row r="845" spans="1:15" s="778" customFormat="1">
      <c r="A845" s="777"/>
      <c r="B845" s="740"/>
      <c r="C845" s="740"/>
      <c r="D845" s="1265"/>
      <c r="E845" s="1265"/>
      <c r="F845" s="1265"/>
      <c r="G845" s="1265"/>
      <c r="H845" s="1265"/>
      <c r="I845" s="1265"/>
      <c r="J845" s="1265"/>
      <c r="K845" s="740"/>
      <c r="L845" s="740"/>
      <c r="M845" s="740"/>
      <c r="N845" s="740"/>
      <c r="O845" s="740"/>
    </row>
    <row r="846" spans="1:15" s="778" customFormat="1">
      <c r="A846" s="777"/>
      <c r="B846" s="740"/>
      <c r="C846" s="740"/>
      <c r="D846" s="1265"/>
      <c r="E846" s="1265"/>
      <c r="F846" s="1265"/>
      <c r="G846" s="1265"/>
      <c r="H846" s="1265"/>
      <c r="I846" s="1265"/>
      <c r="J846" s="1265"/>
      <c r="K846" s="740"/>
      <c r="L846" s="740"/>
      <c r="M846" s="740"/>
      <c r="N846" s="740"/>
      <c r="O846" s="740"/>
    </row>
    <row r="847" spans="1:15" s="778" customFormat="1">
      <c r="A847" s="777"/>
      <c r="B847" s="740"/>
      <c r="C847" s="740"/>
      <c r="D847" s="1265"/>
      <c r="E847" s="1265"/>
      <c r="F847" s="1265"/>
      <c r="G847" s="1265"/>
      <c r="H847" s="1265"/>
      <c r="I847" s="1265"/>
      <c r="J847" s="1265"/>
      <c r="K847" s="740"/>
      <c r="L847" s="740"/>
      <c r="M847" s="740"/>
      <c r="N847" s="740"/>
      <c r="O847" s="740"/>
    </row>
    <row r="848" spans="1:15" s="778" customFormat="1">
      <c r="A848" s="777"/>
      <c r="B848" s="740"/>
      <c r="C848" s="740"/>
      <c r="D848" s="1265"/>
      <c r="E848" s="1265"/>
      <c r="F848" s="1265"/>
      <c r="G848" s="1265"/>
      <c r="H848" s="1265"/>
      <c r="I848" s="1265"/>
      <c r="J848" s="1265"/>
      <c r="K848" s="740"/>
      <c r="L848" s="740"/>
      <c r="M848" s="740"/>
      <c r="N848" s="740"/>
      <c r="O848" s="740"/>
    </row>
    <row r="849" spans="1:15" s="778" customFormat="1">
      <c r="A849" s="777"/>
      <c r="B849" s="740"/>
      <c r="C849" s="740"/>
      <c r="D849" s="1265"/>
      <c r="E849" s="1265"/>
      <c r="F849" s="1265"/>
      <c r="G849" s="1265"/>
      <c r="H849" s="1265"/>
      <c r="I849" s="1265"/>
      <c r="J849" s="1265"/>
      <c r="K849" s="740"/>
      <c r="L849" s="740"/>
      <c r="M849" s="740"/>
      <c r="N849" s="740"/>
      <c r="O849" s="740"/>
    </row>
    <row r="850" spans="1:15" s="778" customFormat="1">
      <c r="A850" s="777"/>
      <c r="B850" s="740"/>
      <c r="C850" s="740"/>
      <c r="D850" s="1265"/>
      <c r="E850" s="1265"/>
      <c r="F850" s="1265"/>
      <c r="G850" s="1265"/>
      <c r="H850" s="1265"/>
      <c r="I850" s="1265"/>
      <c r="J850" s="1265"/>
      <c r="K850" s="740"/>
      <c r="L850" s="740"/>
      <c r="M850" s="740"/>
      <c r="N850" s="740"/>
      <c r="O850" s="740"/>
    </row>
    <row r="851" spans="1:15" s="778" customFormat="1">
      <c r="A851" s="777"/>
      <c r="B851" s="740"/>
      <c r="C851" s="740"/>
      <c r="D851" s="1265"/>
      <c r="E851" s="1265"/>
      <c r="F851" s="1265"/>
      <c r="G851" s="1265"/>
      <c r="H851" s="1265"/>
      <c r="I851" s="1265"/>
      <c r="J851" s="1265"/>
      <c r="K851" s="740"/>
      <c r="L851" s="740"/>
      <c r="M851" s="740"/>
      <c r="N851" s="740"/>
      <c r="O851" s="740"/>
    </row>
    <row r="852" spans="1:15" s="778" customFormat="1">
      <c r="A852" s="777"/>
      <c r="B852" s="740"/>
      <c r="C852" s="740"/>
      <c r="D852" s="1265"/>
      <c r="E852" s="1265"/>
      <c r="F852" s="1265"/>
      <c r="G852" s="1265"/>
      <c r="H852" s="1265"/>
      <c r="I852" s="1265"/>
      <c r="J852" s="1265"/>
      <c r="K852" s="740"/>
      <c r="L852" s="740"/>
      <c r="M852" s="740"/>
      <c r="N852" s="740"/>
      <c r="O852" s="740"/>
    </row>
    <row r="853" spans="1:15" s="778" customFormat="1">
      <c r="A853" s="777"/>
      <c r="B853" s="740"/>
      <c r="C853" s="740"/>
      <c r="D853" s="1265"/>
      <c r="E853" s="1265"/>
      <c r="F853" s="1265"/>
      <c r="G853" s="1265"/>
      <c r="H853" s="1265"/>
      <c r="I853" s="1265"/>
      <c r="J853" s="1265"/>
      <c r="K853" s="740"/>
      <c r="L853" s="740"/>
      <c r="M853" s="740"/>
      <c r="N853" s="740"/>
      <c r="O853" s="740"/>
    </row>
    <row r="854" spans="1:15" s="778" customFormat="1">
      <c r="A854" s="777"/>
      <c r="B854" s="740"/>
      <c r="C854" s="740"/>
      <c r="D854" s="1265"/>
      <c r="E854" s="1265"/>
      <c r="F854" s="1265"/>
      <c r="G854" s="1265"/>
      <c r="H854" s="1265"/>
      <c r="I854" s="1265"/>
      <c r="J854" s="1265"/>
      <c r="K854" s="740"/>
      <c r="L854" s="740"/>
      <c r="M854" s="740"/>
      <c r="N854" s="740"/>
      <c r="O854" s="740"/>
    </row>
    <row r="855" spans="1:15" s="778" customFormat="1">
      <c r="A855" s="777"/>
      <c r="B855" s="740"/>
      <c r="C855" s="740"/>
      <c r="D855" s="1265"/>
      <c r="E855" s="1265"/>
      <c r="F855" s="1265"/>
      <c r="G855" s="1265"/>
      <c r="H855" s="1265"/>
      <c r="I855" s="1265"/>
      <c r="J855" s="1265"/>
      <c r="K855" s="740"/>
      <c r="L855" s="740"/>
      <c r="M855" s="740"/>
      <c r="N855" s="740"/>
      <c r="O855" s="740"/>
    </row>
    <row r="856" spans="1:15" s="778" customFormat="1">
      <c r="A856" s="777"/>
      <c r="B856" s="740"/>
      <c r="C856" s="740"/>
      <c r="D856" s="1265"/>
      <c r="E856" s="1265"/>
      <c r="F856" s="1265"/>
      <c r="G856" s="1265"/>
      <c r="H856" s="1265"/>
      <c r="I856" s="1265"/>
      <c r="J856" s="1265"/>
      <c r="K856" s="740"/>
      <c r="L856" s="740"/>
      <c r="M856" s="740"/>
      <c r="N856" s="740"/>
      <c r="O856" s="740"/>
    </row>
    <row r="857" spans="1:15" s="778" customFormat="1">
      <c r="A857" s="777"/>
      <c r="B857" s="740"/>
      <c r="C857" s="740"/>
      <c r="D857" s="1265"/>
      <c r="E857" s="1265"/>
      <c r="F857" s="1265"/>
      <c r="G857" s="1265"/>
      <c r="H857" s="1265"/>
      <c r="I857" s="1265"/>
      <c r="J857" s="1265"/>
      <c r="K857" s="740"/>
      <c r="L857" s="740"/>
      <c r="M857" s="740"/>
      <c r="N857" s="740"/>
      <c r="O857" s="740"/>
    </row>
    <row r="858" spans="1:15" s="778" customFormat="1">
      <c r="A858" s="777"/>
      <c r="B858" s="740"/>
      <c r="C858" s="740"/>
      <c r="D858" s="1265"/>
      <c r="E858" s="1265"/>
      <c r="F858" s="1265"/>
      <c r="G858" s="1265"/>
      <c r="H858" s="1265"/>
      <c r="I858" s="1265"/>
      <c r="J858" s="1265"/>
      <c r="K858" s="740"/>
      <c r="L858" s="740"/>
      <c r="M858" s="740"/>
      <c r="N858" s="740"/>
      <c r="O858" s="740"/>
    </row>
    <row r="859" spans="1:15" s="778" customFormat="1">
      <c r="A859" s="777"/>
      <c r="B859" s="740"/>
      <c r="C859" s="740"/>
      <c r="D859" s="1265"/>
      <c r="E859" s="1265"/>
      <c r="F859" s="1265"/>
      <c r="G859" s="1265"/>
      <c r="H859" s="1265"/>
      <c r="I859" s="1265"/>
      <c r="J859" s="1265"/>
      <c r="K859" s="740"/>
      <c r="L859" s="740"/>
      <c r="M859" s="740"/>
      <c r="N859" s="740"/>
      <c r="O859" s="740"/>
    </row>
    <row r="860" spans="1:15" s="778" customFormat="1">
      <c r="A860" s="777"/>
      <c r="B860" s="740"/>
      <c r="C860" s="740"/>
      <c r="D860" s="1265"/>
      <c r="E860" s="1265"/>
      <c r="F860" s="1265"/>
      <c r="G860" s="1265"/>
      <c r="H860" s="1265"/>
      <c r="I860" s="1265"/>
      <c r="J860" s="1265"/>
      <c r="K860" s="740"/>
      <c r="L860" s="740"/>
      <c r="M860" s="740"/>
      <c r="N860" s="740"/>
      <c r="O860" s="740"/>
    </row>
    <row r="861" spans="1:15" s="778" customFormat="1">
      <c r="A861" s="777"/>
      <c r="B861" s="740"/>
      <c r="C861" s="740"/>
      <c r="D861" s="1265"/>
      <c r="E861" s="1265"/>
      <c r="F861" s="1265"/>
      <c r="G861" s="1265"/>
      <c r="H861" s="1265"/>
      <c r="I861" s="1265"/>
      <c r="J861" s="1265"/>
      <c r="K861" s="740"/>
      <c r="L861" s="740"/>
      <c r="M861" s="740"/>
      <c r="N861" s="740"/>
      <c r="O861" s="740"/>
    </row>
    <row r="862" spans="1:15" s="778" customFormat="1">
      <c r="A862" s="777"/>
      <c r="B862" s="740"/>
      <c r="C862" s="740"/>
      <c r="D862" s="1265"/>
      <c r="E862" s="1265"/>
      <c r="F862" s="1265"/>
      <c r="G862" s="1265"/>
      <c r="H862" s="1265"/>
      <c r="I862" s="1265"/>
      <c r="J862" s="1265"/>
      <c r="K862" s="740"/>
      <c r="L862" s="740"/>
      <c r="M862" s="740"/>
      <c r="N862" s="740"/>
      <c r="O862" s="740"/>
    </row>
    <row r="863" spans="1:15" s="778" customFormat="1">
      <c r="A863" s="777"/>
      <c r="B863" s="740"/>
      <c r="C863" s="740"/>
      <c r="D863" s="1265"/>
      <c r="E863" s="1265"/>
      <c r="F863" s="1265"/>
      <c r="G863" s="1265"/>
      <c r="H863" s="1265"/>
      <c r="I863" s="1265"/>
      <c r="J863" s="1265"/>
      <c r="K863" s="740"/>
      <c r="L863" s="740"/>
      <c r="M863" s="740"/>
      <c r="N863" s="740"/>
      <c r="O863" s="740"/>
    </row>
    <row r="864" spans="1:15" s="778" customFormat="1">
      <c r="A864" s="777"/>
      <c r="B864" s="740"/>
      <c r="C864" s="740"/>
      <c r="D864" s="1265"/>
      <c r="E864" s="1265"/>
      <c r="F864" s="1265"/>
      <c r="G864" s="1265"/>
      <c r="H864" s="1265"/>
      <c r="I864" s="1265"/>
      <c r="J864" s="1265"/>
      <c r="K864" s="740"/>
      <c r="L864" s="740"/>
      <c r="M864" s="740"/>
      <c r="N864" s="740"/>
      <c r="O864" s="740"/>
    </row>
    <row r="865" spans="1:15" s="778" customFormat="1">
      <c r="A865" s="777"/>
      <c r="B865" s="740"/>
      <c r="C865" s="740"/>
      <c r="D865" s="1265"/>
      <c r="E865" s="1265"/>
      <c r="F865" s="1265"/>
      <c r="G865" s="1265"/>
      <c r="H865" s="1265"/>
      <c r="I865" s="1265"/>
      <c r="J865" s="1265"/>
      <c r="K865" s="740"/>
      <c r="L865" s="740"/>
      <c r="M865" s="740"/>
      <c r="N865" s="740"/>
      <c r="O865" s="740"/>
    </row>
    <row r="866" spans="1:15" s="778" customFormat="1">
      <c r="A866" s="777"/>
      <c r="B866" s="740"/>
      <c r="C866" s="740"/>
      <c r="D866" s="1265"/>
      <c r="E866" s="1265"/>
      <c r="F866" s="1265"/>
      <c r="G866" s="1265"/>
      <c r="H866" s="1265"/>
      <c r="I866" s="1265"/>
      <c r="J866" s="1265"/>
      <c r="K866" s="740"/>
      <c r="L866" s="740"/>
      <c r="M866" s="740"/>
      <c r="N866" s="740"/>
      <c r="O866" s="740"/>
    </row>
    <row r="867" spans="1:15" s="778" customFormat="1">
      <c r="A867" s="777"/>
      <c r="B867" s="740"/>
      <c r="C867" s="740"/>
      <c r="D867" s="1265"/>
      <c r="E867" s="1265"/>
      <c r="F867" s="1265"/>
      <c r="G867" s="1265"/>
      <c r="H867" s="1265"/>
      <c r="I867" s="1265"/>
      <c r="J867" s="1265"/>
      <c r="K867" s="740"/>
      <c r="L867" s="740"/>
      <c r="M867" s="740"/>
      <c r="N867" s="740"/>
      <c r="O867" s="740"/>
    </row>
    <row r="868" spans="1:15" s="778" customFormat="1">
      <c r="A868" s="777"/>
      <c r="B868" s="740"/>
      <c r="C868" s="740"/>
      <c r="D868" s="1265"/>
      <c r="E868" s="1265"/>
      <c r="F868" s="1265"/>
      <c r="G868" s="1265"/>
      <c r="H868" s="1265"/>
      <c r="I868" s="1265"/>
      <c r="J868" s="1265"/>
      <c r="K868" s="740"/>
      <c r="L868" s="740"/>
      <c r="M868" s="740"/>
      <c r="N868" s="740"/>
      <c r="O868" s="740"/>
    </row>
    <row r="869" spans="1:15" s="778" customFormat="1">
      <c r="A869" s="777"/>
      <c r="B869" s="740"/>
      <c r="C869" s="740"/>
      <c r="D869" s="1265"/>
      <c r="E869" s="1265"/>
      <c r="F869" s="1265"/>
      <c r="G869" s="1265"/>
      <c r="H869" s="1265"/>
      <c r="I869" s="1265"/>
      <c r="J869" s="1265"/>
      <c r="K869" s="740"/>
      <c r="L869" s="740"/>
      <c r="M869" s="740"/>
      <c r="N869" s="740"/>
      <c r="O869" s="740"/>
    </row>
    <row r="870" spans="1:15" s="778" customFormat="1">
      <c r="A870" s="777"/>
      <c r="B870" s="740"/>
      <c r="C870" s="740"/>
      <c r="D870" s="1265"/>
      <c r="E870" s="1265"/>
      <c r="F870" s="1265"/>
      <c r="G870" s="1265"/>
      <c r="H870" s="1265"/>
      <c r="I870" s="1265"/>
      <c r="J870" s="1265"/>
      <c r="K870" s="740"/>
      <c r="L870" s="740"/>
      <c r="M870" s="740"/>
      <c r="N870" s="740"/>
      <c r="O870" s="740"/>
    </row>
    <row r="871" spans="1:15" s="778" customFormat="1">
      <c r="A871" s="777"/>
      <c r="B871" s="740"/>
      <c r="C871" s="740"/>
      <c r="D871" s="1265"/>
      <c r="E871" s="1265"/>
      <c r="F871" s="1265"/>
      <c r="G871" s="1265"/>
      <c r="H871" s="1265"/>
      <c r="I871" s="1265"/>
      <c r="J871" s="1265"/>
      <c r="K871" s="740"/>
      <c r="L871" s="740"/>
      <c r="M871" s="740"/>
      <c r="N871" s="740"/>
      <c r="O871" s="740"/>
    </row>
    <row r="872" spans="1:15" s="778" customFormat="1">
      <c r="A872" s="777"/>
      <c r="B872" s="740"/>
      <c r="C872" s="740"/>
      <c r="D872" s="1265"/>
      <c r="E872" s="1265"/>
      <c r="F872" s="1265"/>
      <c r="G872" s="1265"/>
      <c r="H872" s="1265"/>
      <c r="I872" s="1265"/>
      <c r="J872" s="1265"/>
      <c r="K872" s="740"/>
      <c r="L872" s="740"/>
      <c r="M872" s="740"/>
      <c r="N872" s="740"/>
      <c r="O872" s="740"/>
    </row>
    <row r="873" spans="1:15" s="778" customFormat="1">
      <c r="A873" s="777"/>
      <c r="B873" s="740"/>
      <c r="C873" s="740"/>
      <c r="D873" s="1265"/>
      <c r="E873" s="1265"/>
      <c r="F873" s="1265"/>
      <c r="G873" s="1265"/>
      <c r="H873" s="1265"/>
      <c r="I873" s="1265"/>
      <c r="J873" s="1265"/>
      <c r="K873" s="740"/>
      <c r="L873" s="740"/>
      <c r="M873" s="740"/>
      <c r="N873" s="740"/>
      <c r="O873" s="740"/>
    </row>
    <row r="874" spans="1:15" s="778" customFormat="1">
      <c r="A874" s="777"/>
      <c r="B874" s="740"/>
      <c r="C874" s="740"/>
      <c r="D874" s="1265"/>
      <c r="E874" s="1265"/>
      <c r="F874" s="1265"/>
      <c r="G874" s="1265"/>
      <c r="H874" s="1265"/>
      <c r="I874" s="1265"/>
      <c r="J874" s="1265"/>
      <c r="K874" s="740"/>
      <c r="L874" s="740"/>
      <c r="M874" s="740"/>
      <c r="N874" s="740"/>
      <c r="O874" s="740"/>
    </row>
    <row r="875" spans="1:15" s="778" customFormat="1">
      <c r="A875" s="777"/>
      <c r="B875" s="740"/>
      <c r="C875" s="740"/>
      <c r="D875" s="1265"/>
      <c r="E875" s="1265"/>
      <c r="F875" s="1265"/>
      <c r="G875" s="1265"/>
      <c r="H875" s="1265"/>
      <c r="I875" s="1265"/>
      <c r="J875" s="1265"/>
      <c r="K875" s="740"/>
      <c r="L875" s="740"/>
      <c r="M875" s="740"/>
      <c r="N875" s="740"/>
      <c r="O875" s="740"/>
    </row>
    <row r="876" spans="1:15" s="778" customFormat="1">
      <c r="A876" s="777"/>
      <c r="B876" s="740"/>
      <c r="C876" s="740"/>
      <c r="D876" s="1265"/>
      <c r="E876" s="1265"/>
      <c r="F876" s="1265"/>
      <c r="G876" s="1265"/>
      <c r="H876" s="1265"/>
      <c r="I876" s="1265"/>
      <c r="J876" s="1265"/>
      <c r="K876" s="740"/>
      <c r="L876" s="740"/>
      <c r="M876" s="740"/>
      <c r="N876" s="740"/>
      <c r="O876" s="740"/>
    </row>
    <row r="877" spans="1:15" s="778" customFormat="1">
      <c r="A877" s="777"/>
      <c r="B877" s="740"/>
      <c r="C877" s="740"/>
      <c r="D877" s="1265"/>
      <c r="E877" s="1265"/>
      <c r="F877" s="1265"/>
      <c r="G877" s="1265"/>
      <c r="H877" s="1265"/>
      <c r="I877" s="1265"/>
      <c r="J877" s="1265"/>
      <c r="K877" s="740"/>
      <c r="L877" s="740"/>
      <c r="M877" s="740"/>
      <c r="N877" s="740"/>
      <c r="O877" s="740"/>
    </row>
    <row r="878" spans="1:15" s="778" customFormat="1">
      <c r="A878" s="777"/>
      <c r="B878" s="740"/>
      <c r="C878" s="740"/>
      <c r="D878" s="1265"/>
      <c r="E878" s="1265"/>
      <c r="F878" s="1265"/>
      <c r="G878" s="1265"/>
      <c r="H878" s="1265"/>
      <c r="I878" s="1265"/>
      <c r="J878" s="1265"/>
      <c r="K878" s="740"/>
      <c r="L878" s="740"/>
      <c r="M878" s="740"/>
      <c r="N878" s="740"/>
      <c r="O878" s="740"/>
    </row>
    <row r="879" spans="1:15" s="778" customFormat="1">
      <c r="A879" s="777"/>
      <c r="B879" s="740"/>
      <c r="C879" s="740"/>
      <c r="D879" s="1265"/>
      <c r="E879" s="1265"/>
      <c r="F879" s="1265"/>
      <c r="G879" s="1265"/>
      <c r="H879" s="1265"/>
      <c r="I879" s="1265"/>
      <c r="J879" s="1265"/>
      <c r="K879" s="740"/>
      <c r="L879" s="740"/>
      <c r="M879" s="740"/>
      <c r="N879" s="740"/>
      <c r="O879" s="740"/>
    </row>
    <row r="880" spans="1:15" s="778" customFormat="1">
      <c r="A880" s="777"/>
      <c r="B880" s="740"/>
      <c r="C880" s="740"/>
      <c r="D880" s="1265"/>
      <c r="E880" s="1265"/>
      <c r="F880" s="1265"/>
      <c r="G880" s="1265"/>
      <c r="H880" s="1265"/>
      <c r="I880" s="1265"/>
      <c r="J880" s="1265"/>
      <c r="K880" s="740"/>
      <c r="L880" s="740"/>
      <c r="M880" s="740"/>
      <c r="N880" s="740"/>
      <c r="O880" s="740"/>
    </row>
    <row r="881" spans="1:15" s="778" customFormat="1">
      <c r="A881" s="777"/>
      <c r="B881" s="740"/>
      <c r="C881" s="740"/>
      <c r="D881" s="1265"/>
      <c r="E881" s="1265"/>
      <c r="F881" s="1265"/>
      <c r="G881" s="1265"/>
      <c r="H881" s="1265"/>
      <c r="I881" s="1265"/>
      <c r="J881" s="1265"/>
      <c r="K881" s="740"/>
      <c r="L881" s="740"/>
      <c r="M881" s="740"/>
      <c r="N881" s="740"/>
      <c r="O881" s="740"/>
    </row>
    <row r="882" spans="1:15" s="778" customFormat="1">
      <c r="A882" s="777"/>
      <c r="B882" s="740"/>
      <c r="C882" s="740"/>
      <c r="D882" s="1265"/>
      <c r="E882" s="1265"/>
      <c r="F882" s="1265"/>
      <c r="G882" s="1265"/>
      <c r="H882" s="1265"/>
      <c r="I882" s="1265"/>
      <c r="J882" s="1265"/>
      <c r="K882" s="740"/>
      <c r="L882" s="740"/>
      <c r="M882" s="740"/>
      <c r="N882" s="740"/>
      <c r="O882" s="740"/>
    </row>
    <row r="883" spans="1:15" s="778" customFormat="1">
      <c r="A883" s="777"/>
      <c r="B883" s="740"/>
      <c r="C883" s="740"/>
      <c r="D883" s="1265"/>
      <c r="E883" s="1265"/>
      <c r="F883" s="1265"/>
      <c r="G883" s="1265"/>
      <c r="H883" s="1265"/>
      <c r="I883" s="1265"/>
      <c r="J883" s="1265"/>
      <c r="K883" s="740"/>
      <c r="L883" s="740"/>
      <c r="M883" s="740"/>
      <c r="N883" s="740"/>
      <c r="O883" s="740"/>
    </row>
    <row r="884" spans="1:15" s="778" customFormat="1">
      <c r="A884" s="777"/>
      <c r="B884" s="740"/>
      <c r="C884" s="740"/>
      <c r="D884" s="1265"/>
      <c r="E884" s="1265"/>
      <c r="F884" s="1265"/>
      <c r="G884" s="1265"/>
      <c r="H884" s="1265"/>
      <c r="I884" s="1265"/>
      <c r="J884" s="1265"/>
      <c r="K884" s="740"/>
      <c r="L884" s="740"/>
      <c r="M884" s="740"/>
      <c r="N884" s="740"/>
      <c r="O884" s="740"/>
    </row>
    <row r="885" spans="1:15" s="778" customFormat="1">
      <c r="A885" s="777"/>
      <c r="B885" s="740"/>
      <c r="C885" s="740"/>
      <c r="D885" s="1265"/>
      <c r="E885" s="1265"/>
      <c r="F885" s="1265"/>
      <c r="G885" s="1265"/>
      <c r="H885" s="1265"/>
      <c r="I885" s="1265"/>
      <c r="J885" s="1265"/>
      <c r="K885" s="740"/>
      <c r="L885" s="740"/>
      <c r="M885" s="740"/>
      <c r="N885" s="740"/>
      <c r="O885" s="740"/>
    </row>
    <row r="886" spans="1:15" s="778" customFormat="1">
      <c r="A886" s="777"/>
      <c r="B886" s="740"/>
      <c r="C886" s="740"/>
      <c r="D886" s="1265"/>
      <c r="E886" s="1265"/>
      <c r="F886" s="1265"/>
      <c r="G886" s="1265"/>
      <c r="H886" s="1265"/>
      <c r="I886" s="1265"/>
      <c r="J886" s="1265"/>
      <c r="K886" s="740"/>
      <c r="L886" s="740"/>
      <c r="M886" s="740"/>
      <c r="N886" s="740"/>
      <c r="O886" s="740"/>
    </row>
    <row r="887" spans="1:15" s="778" customFormat="1">
      <c r="A887" s="777"/>
      <c r="B887" s="740"/>
      <c r="C887" s="740"/>
      <c r="D887" s="1265"/>
      <c r="E887" s="1265"/>
      <c r="F887" s="1265"/>
      <c r="G887" s="1265"/>
      <c r="H887" s="1265"/>
      <c r="I887" s="1265"/>
      <c r="J887" s="1265"/>
      <c r="K887" s="740"/>
      <c r="L887" s="740"/>
      <c r="M887" s="740"/>
      <c r="N887" s="740"/>
      <c r="O887" s="740"/>
    </row>
    <row r="888" spans="1:15" s="778" customFormat="1">
      <c r="A888" s="777"/>
      <c r="B888" s="740"/>
      <c r="C888" s="740"/>
      <c r="D888" s="1265"/>
      <c r="E888" s="1265"/>
      <c r="F888" s="1265"/>
      <c r="G888" s="1265"/>
      <c r="H888" s="1265"/>
      <c r="I888" s="1265"/>
      <c r="J888" s="1265"/>
      <c r="K888" s="740"/>
      <c r="L888" s="740"/>
      <c r="M888" s="740"/>
      <c r="N888" s="740"/>
      <c r="O888" s="740"/>
    </row>
    <row r="889" spans="1:15" s="778" customFormat="1">
      <c r="A889" s="777"/>
      <c r="B889" s="740"/>
      <c r="C889" s="740"/>
      <c r="D889" s="1265"/>
      <c r="E889" s="1265"/>
      <c r="F889" s="1265"/>
      <c r="G889" s="1265"/>
      <c r="H889" s="1265"/>
      <c r="I889" s="1265"/>
      <c r="J889" s="1265"/>
      <c r="K889" s="740"/>
      <c r="L889" s="740"/>
      <c r="M889" s="740"/>
      <c r="N889" s="740"/>
      <c r="O889" s="740"/>
    </row>
    <row r="890" spans="1:15" s="778" customFormat="1">
      <c r="A890" s="777"/>
      <c r="B890" s="740"/>
      <c r="C890" s="740"/>
      <c r="D890" s="1265"/>
      <c r="E890" s="1265"/>
      <c r="F890" s="1265"/>
      <c r="G890" s="1265"/>
      <c r="H890" s="1265"/>
      <c r="I890" s="1265"/>
      <c r="J890" s="1265"/>
      <c r="K890" s="740"/>
      <c r="L890" s="740"/>
      <c r="M890" s="740"/>
      <c r="N890" s="740"/>
      <c r="O890" s="740"/>
    </row>
    <row r="891" spans="1:15" s="778" customFormat="1">
      <c r="A891" s="777"/>
      <c r="B891" s="740"/>
      <c r="C891" s="740"/>
      <c r="D891" s="1265"/>
      <c r="E891" s="1265"/>
      <c r="F891" s="1265"/>
      <c r="G891" s="1265"/>
      <c r="H891" s="1265"/>
      <c r="I891" s="1265"/>
      <c r="J891" s="1265"/>
      <c r="K891" s="740"/>
      <c r="L891" s="740"/>
      <c r="M891" s="740"/>
      <c r="N891" s="740"/>
      <c r="O891" s="740"/>
    </row>
    <row r="892" spans="1:15" s="778" customFormat="1">
      <c r="A892" s="777"/>
      <c r="B892" s="740"/>
      <c r="C892" s="740"/>
      <c r="D892" s="1265"/>
      <c r="E892" s="1265"/>
      <c r="F892" s="1265"/>
      <c r="G892" s="1265"/>
      <c r="H892" s="1265"/>
      <c r="I892" s="1265"/>
      <c r="J892" s="1265"/>
      <c r="K892" s="740"/>
      <c r="L892" s="740"/>
      <c r="M892" s="740"/>
      <c r="N892" s="740"/>
      <c r="O892" s="740"/>
    </row>
    <row r="893" spans="1:15" s="778" customFormat="1">
      <c r="A893" s="777"/>
      <c r="B893" s="740"/>
      <c r="C893" s="740"/>
      <c r="D893" s="1265"/>
      <c r="E893" s="1265"/>
      <c r="F893" s="1265"/>
      <c r="G893" s="1265"/>
      <c r="H893" s="1265"/>
      <c r="I893" s="1265"/>
      <c r="J893" s="1265"/>
      <c r="K893" s="740"/>
      <c r="L893" s="740"/>
      <c r="M893" s="740"/>
      <c r="N893" s="740"/>
      <c r="O893" s="740"/>
    </row>
    <row r="894" spans="1:15" s="778" customFormat="1">
      <c r="A894" s="777"/>
      <c r="B894" s="740"/>
      <c r="C894" s="740"/>
      <c r="D894" s="1265"/>
      <c r="E894" s="1265"/>
      <c r="F894" s="1265"/>
      <c r="G894" s="1265"/>
      <c r="H894" s="1265"/>
      <c r="I894" s="1265"/>
      <c r="J894" s="1265"/>
      <c r="K894" s="740"/>
      <c r="L894" s="740"/>
      <c r="M894" s="740"/>
      <c r="N894" s="740"/>
      <c r="O894" s="740"/>
    </row>
    <row r="895" spans="1:15" s="778" customFormat="1">
      <c r="A895" s="777"/>
      <c r="B895" s="740"/>
      <c r="C895" s="740"/>
      <c r="D895" s="1265"/>
      <c r="E895" s="1265"/>
      <c r="F895" s="1265"/>
      <c r="G895" s="1265"/>
      <c r="H895" s="1265"/>
      <c r="I895" s="1265"/>
      <c r="J895" s="1265"/>
      <c r="K895" s="740"/>
      <c r="L895" s="740"/>
      <c r="M895" s="740"/>
      <c r="N895" s="740"/>
      <c r="O895" s="740"/>
    </row>
    <row r="896" spans="1:15" s="778" customFormat="1">
      <c r="A896" s="777"/>
      <c r="B896" s="740"/>
      <c r="C896" s="740"/>
      <c r="D896" s="1265"/>
      <c r="E896" s="1265"/>
      <c r="F896" s="1265"/>
      <c r="G896" s="1265"/>
      <c r="H896" s="1265"/>
      <c r="I896" s="1265"/>
      <c r="J896" s="1265"/>
      <c r="K896" s="740"/>
      <c r="L896" s="740"/>
      <c r="M896" s="740"/>
      <c r="N896" s="740"/>
      <c r="O896" s="740"/>
    </row>
    <row r="897" spans="1:15" s="778" customFormat="1">
      <c r="A897" s="777"/>
      <c r="B897" s="740"/>
      <c r="C897" s="740"/>
      <c r="D897" s="1265"/>
      <c r="E897" s="1265"/>
      <c r="F897" s="1265"/>
      <c r="G897" s="1265"/>
      <c r="H897" s="1265"/>
      <c r="I897" s="1265"/>
      <c r="J897" s="1265"/>
      <c r="K897" s="740"/>
      <c r="L897" s="740"/>
      <c r="M897" s="740"/>
      <c r="N897" s="740"/>
      <c r="O897" s="740"/>
    </row>
    <row r="898" spans="1:15" s="778" customFormat="1">
      <c r="A898" s="777"/>
      <c r="B898" s="740"/>
      <c r="C898" s="740"/>
      <c r="D898" s="1265"/>
      <c r="E898" s="1265"/>
      <c r="F898" s="1265"/>
      <c r="G898" s="1265"/>
      <c r="H898" s="1265"/>
      <c r="I898" s="1265"/>
      <c r="J898" s="1265"/>
      <c r="K898" s="740"/>
      <c r="L898" s="740"/>
      <c r="M898" s="740"/>
      <c r="N898" s="740"/>
      <c r="O898" s="740"/>
    </row>
    <row r="899" spans="1:15" s="778" customFormat="1">
      <c r="A899" s="777"/>
      <c r="B899" s="740"/>
      <c r="C899" s="740"/>
      <c r="D899" s="1265"/>
      <c r="E899" s="1265"/>
      <c r="F899" s="1265"/>
      <c r="G899" s="1265"/>
      <c r="H899" s="1265"/>
      <c r="I899" s="1265"/>
      <c r="J899" s="1265"/>
      <c r="K899" s="740"/>
      <c r="L899" s="740"/>
      <c r="M899" s="740"/>
      <c r="N899" s="740"/>
      <c r="O899" s="740"/>
    </row>
    <row r="900" spans="1:15" s="778" customFormat="1">
      <c r="A900" s="777"/>
      <c r="B900" s="740"/>
      <c r="C900" s="740"/>
      <c r="D900" s="1265"/>
      <c r="E900" s="1265"/>
      <c r="F900" s="1265"/>
      <c r="G900" s="1265"/>
      <c r="H900" s="1265"/>
      <c r="I900" s="1265"/>
      <c r="J900" s="1265"/>
      <c r="K900" s="740"/>
      <c r="L900" s="740"/>
      <c r="M900" s="740"/>
      <c r="N900" s="740"/>
      <c r="O900" s="740"/>
    </row>
    <row r="901" spans="1:15" s="778" customFormat="1">
      <c r="A901" s="777"/>
      <c r="B901" s="740"/>
      <c r="C901" s="740"/>
      <c r="D901" s="1265"/>
      <c r="E901" s="1265"/>
      <c r="F901" s="1265"/>
      <c r="G901" s="1265"/>
      <c r="H901" s="1265"/>
      <c r="I901" s="1265"/>
      <c r="J901" s="1265"/>
      <c r="K901" s="740"/>
      <c r="L901" s="740"/>
      <c r="M901" s="740"/>
      <c r="N901" s="740"/>
      <c r="O901" s="740"/>
    </row>
    <row r="902" spans="1:15" s="778" customFormat="1">
      <c r="A902" s="777"/>
      <c r="B902" s="740"/>
      <c r="C902" s="740"/>
      <c r="D902" s="1265"/>
      <c r="E902" s="1265"/>
      <c r="F902" s="1265"/>
      <c r="G902" s="1265"/>
      <c r="H902" s="1265"/>
      <c r="I902" s="1265"/>
      <c r="J902" s="1265"/>
      <c r="K902" s="740"/>
      <c r="L902" s="740"/>
      <c r="M902" s="740"/>
      <c r="N902" s="740"/>
      <c r="O902" s="740"/>
    </row>
    <row r="903" spans="1:15" s="778" customFormat="1">
      <c r="A903" s="777"/>
      <c r="B903" s="740"/>
      <c r="C903" s="740"/>
      <c r="D903" s="1265"/>
      <c r="E903" s="1265"/>
      <c r="F903" s="1265"/>
      <c r="G903" s="1265"/>
      <c r="H903" s="1265"/>
      <c r="I903" s="1265"/>
      <c r="J903" s="1265"/>
      <c r="K903" s="740"/>
      <c r="L903" s="740"/>
      <c r="M903" s="740"/>
      <c r="N903" s="740"/>
      <c r="O903" s="740"/>
    </row>
    <row r="904" spans="1:15" s="778" customFormat="1">
      <c r="A904" s="777"/>
      <c r="B904" s="740"/>
      <c r="C904" s="740"/>
      <c r="D904" s="1265"/>
      <c r="E904" s="1265"/>
      <c r="F904" s="1265"/>
      <c r="G904" s="1265"/>
      <c r="H904" s="1265"/>
      <c r="I904" s="1265"/>
      <c r="J904" s="1265"/>
      <c r="K904" s="740"/>
      <c r="L904" s="740"/>
      <c r="M904" s="740"/>
      <c r="N904" s="740"/>
      <c r="O904" s="740"/>
    </row>
    <row r="905" spans="1:15" s="778" customFormat="1">
      <c r="A905" s="777"/>
      <c r="B905" s="740"/>
      <c r="C905" s="740"/>
      <c r="D905" s="1265"/>
      <c r="E905" s="1265"/>
      <c r="F905" s="1265"/>
      <c r="G905" s="1265"/>
      <c r="H905" s="1265"/>
      <c r="I905" s="1265"/>
      <c r="J905" s="1265"/>
      <c r="K905" s="740"/>
      <c r="L905" s="740"/>
      <c r="M905" s="740"/>
      <c r="N905" s="740"/>
      <c r="O905" s="740"/>
    </row>
    <row r="906" spans="1:15" s="778" customFormat="1">
      <c r="A906" s="777"/>
      <c r="B906" s="740"/>
      <c r="C906" s="740"/>
      <c r="D906" s="1265"/>
      <c r="E906" s="1265"/>
      <c r="F906" s="1265"/>
      <c r="G906" s="1265"/>
      <c r="H906" s="1265"/>
      <c r="I906" s="1265"/>
      <c r="J906" s="1265"/>
      <c r="K906" s="740"/>
      <c r="L906" s="740"/>
      <c r="M906" s="740"/>
      <c r="N906" s="740"/>
      <c r="O906" s="740"/>
    </row>
    <row r="907" spans="1:15" s="778" customFormat="1">
      <c r="A907" s="777"/>
      <c r="B907" s="740"/>
      <c r="C907" s="740"/>
      <c r="D907" s="1265"/>
      <c r="E907" s="1265"/>
      <c r="F907" s="1265"/>
      <c r="G907" s="1265"/>
      <c r="H907" s="1265"/>
      <c r="I907" s="1265"/>
      <c r="J907" s="1265"/>
      <c r="K907" s="740"/>
      <c r="L907" s="740"/>
      <c r="M907" s="740"/>
      <c r="N907" s="740"/>
      <c r="O907" s="740"/>
    </row>
    <row r="908" spans="1:15" s="778" customFormat="1">
      <c r="A908" s="777"/>
      <c r="B908" s="740"/>
      <c r="C908" s="740"/>
      <c r="D908" s="1265"/>
      <c r="E908" s="1265"/>
      <c r="F908" s="1265"/>
      <c r="G908" s="1265"/>
      <c r="H908" s="1265"/>
      <c r="I908" s="1265"/>
      <c r="J908" s="1265"/>
      <c r="K908" s="740"/>
      <c r="L908" s="740"/>
      <c r="M908" s="740"/>
      <c r="N908" s="740"/>
      <c r="O908" s="740"/>
    </row>
    <row r="909" spans="1:15" s="778" customFormat="1">
      <c r="A909" s="777"/>
      <c r="B909" s="740"/>
      <c r="C909" s="740"/>
      <c r="D909" s="1265"/>
      <c r="E909" s="1265"/>
      <c r="F909" s="1265"/>
      <c r="G909" s="1265"/>
      <c r="H909" s="1265"/>
      <c r="I909" s="1265"/>
      <c r="J909" s="1265"/>
      <c r="K909" s="740"/>
      <c r="L909" s="740"/>
      <c r="M909" s="740"/>
      <c r="N909" s="740"/>
      <c r="O909" s="740"/>
    </row>
    <row r="910" spans="1:15" s="778" customFormat="1">
      <c r="A910" s="777"/>
      <c r="B910" s="740"/>
      <c r="C910" s="740"/>
      <c r="D910" s="1265"/>
      <c r="E910" s="1265"/>
      <c r="F910" s="1265"/>
      <c r="G910" s="1265"/>
      <c r="H910" s="1265"/>
      <c r="I910" s="1265"/>
      <c r="J910" s="1265"/>
      <c r="K910" s="740"/>
      <c r="L910" s="740"/>
      <c r="M910" s="740"/>
      <c r="N910" s="740"/>
      <c r="O910" s="740"/>
    </row>
    <row r="911" spans="1:15" s="778" customFormat="1">
      <c r="A911" s="777"/>
      <c r="B911" s="740"/>
      <c r="C911" s="740"/>
      <c r="D911" s="1265"/>
      <c r="E911" s="1265"/>
      <c r="F911" s="1265"/>
      <c r="G911" s="1265"/>
      <c r="H911" s="1265"/>
      <c r="I911" s="1265"/>
      <c r="J911" s="1265"/>
      <c r="K911" s="740"/>
      <c r="L911" s="740"/>
      <c r="M911" s="740"/>
      <c r="N911" s="740"/>
      <c r="O911" s="740"/>
    </row>
    <row r="912" spans="1:15" s="778" customFormat="1">
      <c r="A912" s="777"/>
      <c r="B912" s="740"/>
      <c r="C912" s="740"/>
      <c r="D912" s="1265"/>
      <c r="E912" s="1265"/>
      <c r="F912" s="1265"/>
      <c r="G912" s="1265"/>
      <c r="H912" s="1265"/>
      <c r="I912" s="1265"/>
      <c r="J912" s="1265"/>
      <c r="K912" s="740"/>
      <c r="L912" s="740"/>
      <c r="M912" s="740"/>
      <c r="N912" s="740"/>
      <c r="O912" s="740"/>
    </row>
    <row r="913" spans="1:15" s="778" customFormat="1">
      <c r="A913" s="777"/>
      <c r="B913" s="740"/>
      <c r="C913" s="740"/>
      <c r="D913" s="1265"/>
      <c r="E913" s="1265"/>
      <c r="F913" s="1265"/>
      <c r="G913" s="1265"/>
      <c r="H913" s="1265"/>
      <c r="I913" s="1265"/>
      <c r="J913" s="1265"/>
      <c r="K913" s="740"/>
      <c r="L913" s="740"/>
      <c r="M913" s="740"/>
      <c r="N913" s="740"/>
      <c r="O913" s="740"/>
    </row>
    <row r="914" spans="1:15" s="778" customFormat="1">
      <c r="A914" s="777"/>
      <c r="B914" s="740"/>
      <c r="C914" s="740"/>
      <c r="D914" s="1265"/>
      <c r="E914" s="1265"/>
      <c r="F914" s="1265"/>
      <c r="G914" s="1265"/>
      <c r="H914" s="1265"/>
      <c r="I914" s="1265"/>
      <c r="J914" s="1265"/>
      <c r="K914" s="740"/>
      <c r="L914" s="740"/>
      <c r="M914" s="740"/>
      <c r="N914" s="740"/>
      <c r="O914" s="740"/>
    </row>
    <row r="915" spans="1:15" s="778" customFormat="1">
      <c r="A915" s="777"/>
      <c r="B915" s="740"/>
      <c r="C915" s="740"/>
      <c r="D915" s="1265"/>
      <c r="E915" s="1265"/>
      <c r="F915" s="1265"/>
      <c r="G915" s="1265"/>
      <c r="H915" s="1265"/>
      <c r="I915" s="1265"/>
      <c r="J915" s="1265"/>
      <c r="K915" s="740"/>
      <c r="L915" s="740"/>
      <c r="M915" s="740"/>
      <c r="N915" s="740"/>
      <c r="O915" s="740"/>
    </row>
    <row r="916" spans="1:15" s="778" customFormat="1">
      <c r="A916" s="777"/>
      <c r="B916" s="740"/>
      <c r="C916" s="740"/>
      <c r="D916" s="1265"/>
      <c r="E916" s="1265"/>
      <c r="F916" s="1265"/>
      <c r="G916" s="1265"/>
      <c r="H916" s="1265"/>
      <c r="I916" s="1265"/>
      <c r="J916" s="1265"/>
      <c r="K916" s="740"/>
      <c r="L916" s="740"/>
      <c r="M916" s="740"/>
      <c r="N916" s="740"/>
      <c r="O916" s="740"/>
    </row>
    <row r="917" spans="1:15" s="778" customFormat="1">
      <c r="A917" s="777"/>
      <c r="B917" s="740"/>
      <c r="C917" s="740"/>
      <c r="D917" s="1265"/>
      <c r="E917" s="1265"/>
      <c r="F917" s="1265"/>
      <c r="G917" s="1265"/>
      <c r="H917" s="1265"/>
      <c r="I917" s="1265"/>
      <c r="J917" s="1265"/>
      <c r="K917" s="740"/>
      <c r="L917" s="740"/>
      <c r="M917" s="740"/>
      <c r="N917" s="740"/>
      <c r="O917" s="740"/>
    </row>
    <row r="918" spans="1:15" s="778" customFormat="1">
      <c r="A918" s="777"/>
      <c r="B918" s="740"/>
      <c r="C918" s="740"/>
      <c r="D918" s="1265"/>
      <c r="E918" s="1265"/>
      <c r="F918" s="1265"/>
      <c r="G918" s="1265"/>
      <c r="H918" s="1265"/>
      <c r="I918" s="1265"/>
      <c r="J918" s="1265"/>
      <c r="K918" s="740"/>
      <c r="L918" s="740"/>
      <c r="M918" s="740"/>
      <c r="N918" s="740"/>
      <c r="O918" s="740"/>
    </row>
    <row r="919" spans="1:15" s="778" customFormat="1">
      <c r="A919" s="777"/>
      <c r="B919" s="740"/>
      <c r="C919" s="740"/>
      <c r="D919" s="1265"/>
      <c r="E919" s="1265"/>
      <c r="F919" s="1265"/>
      <c r="G919" s="1265"/>
      <c r="H919" s="1265"/>
      <c r="I919" s="1265"/>
      <c r="J919" s="1265"/>
      <c r="K919" s="740"/>
      <c r="L919" s="740"/>
      <c r="M919" s="740"/>
      <c r="N919" s="740"/>
      <c r="O919" s="740"/>
    </row>
    <row r="920" spans="1:15" s="778" customFormat="1">
      <c r="A920" s="777"/>
      <c r="B920" s="740"/>
      <c r="C920" s="740"/>
      <c r="D920" s="1265"/>
      <c r="E920" s="1265"/>
      <c r="F920" s="1265"/>
      <c r="G920" s="1265"/>
      <c r="H920" s="1265"/>
      <c r="I920" s="1265"/>
      <c r="J920" s="1265"/>
      <c r="K920" s="740"/>
      <c r="L920" s="740"/>
      <c r="M920" s="740"/>
      <c r="N920" s="740"/>
      <c r="O920" s="740"/>
    </row>
    <row r="921" spans="1:15" s="778" customFormat="1">
      <c r="A921" s="777"/>
      <c r="B921" s="740"/>
      <c r="C921" s="740"/>
      <c r="D921" s="1265"/>
      <c r="E921" s="1265"/>
      <c r="F921" s="1265"/>
      <c r="G921" s="1265"/>
      <c r="H921" s="1265"/>
      <c r="I921" s="1265"/>
      <c r="J921" s="1265"/>
      <c r="K921" s="740"/>
      <c r="L921" s="740"/>
      <c r="M921" s="740"/>
      <c r="N921" s="740"/>
      <c r="O921" s="740"/>
    </row>
    <row r="922" spans="1:15" s="778" customFormat="1">
      <c r="A922" s="777"/>
      <c r="B922" s="740"/>
      <c r="C922" s="740"/>
      <c r="D922" s="1265"/>
      <c r="E922" s="1265"/>
      <c r="F922" s="1265"/>
      <c r="G922" s="1265"/>
      <c r="H922" s="1265"/>
      <c r="I922" s="1265"/>
      <c r="J922" s="1265"/>
      <c r="K922" s="740"/>
      <c r="L922" s="740"/>
      <c r="M922" s="740"/>
      <c r="N922" s="740"/>
      <c r="O922" s="740"/>
    </row>
    <row r="923" spans="1:15" s="778" customFormat="1">
      <c r="A923" s="777"/>
      <c r="B923" s="740"/>
      <c r="C923" s="740"/>
      <c r="D923" s="1265"/>
      <c r="E923" s="1265"/>
      <c r="F923" s="1265"/>
      <c r="G923" s="1265"/>
      <c r="H923" s="1265"/>
      <c r="I923" s="1265"/>
      <c r="J923" s="1265"/>
      <c r="K923" s="740"/>
      <c r="L923" s="740"/>
      <c r="M923" s="740"/>
      <c r="N923" s="740"/>
      <c r="O923" s="740"/>
    </row>
    <row r="924" spans="1:15" s="778" customFormat="1">
      <c r="A924" s="777"/>
      <c r="B924" s="740"/>
      <c r="C924" s="740"/>
      <c r="D924" s="1265"/>
      <c r="E924" s="1265"/>
      <c r="F924" s="1265"/>
      <c r="G924" s="1265"/>
      <c r="H924" s="1265"/>
      <c r="I924" s="1265"/>
      <c r="J924" s="1265"/>
      <c r="K924" s="740"/>
      <c r="L924" s="740"/>
      <c r="M924" s="740"/>
      <c r="N924" s="740"/>
      <c r="O924" s="740"/>
    </row>
    <row r="925" spans="1:15" s="778" customFormat="1">
      <c r="A925" s="777"/>
      <c r="B925" s="740"/>
      <c r="C925" s="740"/>
      <c r="D925" s="1265"/>
      <c r="E925" s="1265"/>
      <c r="F925" s="1265"/>
      <c r="G925" s="1265"/>
      <c r="H925" s="1265"/>
      <c r="I925" s="1265"/>
      <c r="J925" s="1265"/>
      <c r="K925" s="740"/>
      <c r="L925" s="740"/>
      <c r="M925" s="740"/>
      <c r="N925" s="740"/>
      <c r="O925" s="740"/>
    </row>
    <row r="926" spans="1:15" s="778" customFormat="1">
      <c r="A926" s="777"/>
      <c r="B926" s="740"/>
      <c r="C926" s="740"/>
      <c r="D926" s="1265"/>
      <c r="E926" s="1265"/>
      <c r="F926" s="1265"/>
      <c r="G926" s="1265"/>
      <c r="H926" s="1265"/>
      <c r="I926" s="1265"/>
      <c r="J926" s="1265"/>
      <c r="K926" s="740"/>
      <c r="L926" s="740"/>
      <c r="M926" s="740"/>
      <c r="N926" s="740"/>
      <c r="O926" s="740"/>
    </row>
    <row r="927" spans="1:15" s="778" customFormat="1">
      <c r="A927" s="777"/>
      <c r="B927" s="740"/>
      <c r="C927" s="740"/>
      <c r="D927" s="1265"/>
      <c r="E927" s="1265"/>
      <c r="F927" s="1265"/>
      <c r="G927" s="1265"/>
      <c r="H927" s="1265"/>
      <c r="I927" s="1265"/>
      <c r="J927" s="1265"/>
      <c r="K927" s="740"/>
      <c r="L927" s="740"/>
      <c r="M927" s="740"/>
      <c r="N927" s="740"/>
      <c r="O927" s="740"/>
    </row>
    <row r="928" spans="1:15" s="778" customFormat="1">
      <c r="A928" s="777"/>
      <c r="B928" s="740"/>
      <c r="C928" s="740"/>
      <c r="D928" s="1265"/>
      <c r="E928" s="1265"/>
      <c r="F928" s="1265"/>
      <c r="G928" s="1265"/>
      <c r="H928" s="1265"/>
      <c r="I928" s="1265"/>
      <c r="J928" s="1265"/>
      <c r="K928" s="740"/>
      <c r="L928" s="740"/>
      <c r="M928" s="740"/>
      <c r="N928" s="740"/>
      <c r="O928" s="740"/>
    </row>
    <row r="929" spans="1:15" s="778" customFormat="1">
      <c r="A929" s="777"/>
      <c r="B929" s="740"/>
      <c r="C929" s="740"/>
      <c r="D929" s="1265"/>
      <c r="E929" s="1265"/>
      <c r="F929" s="1265"/>
      <c r="G929" s="1265"/>
      <c r="H929" s="1265"/>
      <c r="I929" s="1265"/>
      <c r="J929" s="1265"/>
      <c r="K929" s="740"/>
      <c r="L929" s="740"/>
      <c r="M929" s="740"/>
      <c r="N929" s="740"/>
      <c r="O929" s="740"/>
    </row>
    <row r="930" spans="1:15" s="778" customFormat="1">
      <c r="A930" s="777"/>
      <c r="B930" s="740"/>
      <c r="C930" s="740"/>
      <c r="D930" s="1265"/>
      <c r="E930" s="1265"/>
      <c r="F930" s="1265"/>
      <c r="G930" s="1265"/>
      <c r="H930" s="1265"/>
      <c r="I930" s="1265"/>
      <c r="J930" s="1265"/>
      <c r="K930" s="740"/>
      <c r="L930" s="740"/>
      <c r="M930" s="740"/>
      <c r="N930" s="740"/>
      <c r="O930" s="740"/>
    </row>
    <row r="931" spans="1:15" s="778" customFormat="1">
      <c r="A931" s="777"/>
      <c r="B931" s="740"/>
      <c r="C931" s="740"/>
      <c r="D931" s="1265"/>
      <c r="E931" s="1265"/>
      <c r="F931" s="1265"/>
      <c r="G931" s="1265"/>
      <c r="H931" s="1265"/>
      <c r="I931" s="1265"/>
      <c r="J931" s="1265"/>
      <c r="K931" s="740"/>
      <c r="L931" s="740"/>
      <c r="M931" s="740"/>
      <c r="N931" s="740"/>
      <c r="O931" s="740"/>
    </row>
    <row r="932" spans="1:15" s="778" customFormat="1">
      <c r="A932" s="777"/>
      <c r="B932" s="740"/>
      <c r="C932" s="740"/>
      <c r="D932" s="1265"/>
      <c r="E932" s="1265"/>
      <c r="F932" s="1265"/>
      <c r="G932" s="1265"/>
      <c r="H932" s="1265"/>
      <c r="I932" s="1265"/>
      <c r="J932" s="1265"/>
      <c r="K932" s="740"/>
      <c r="L932" s="740"/>
      <c r="M932" s="740"/>
      <c r="N932" s="740"/>
      <c r="O932" s="740"/>
    </row>
    <row r="933" spans="1:15" s="778" customFormat="1">
      <c r="A933" s="777"/>
      <c r="B933" s="740"/>
      <c r="C933" s="740"/>
      <c r="D933" s="1265"/>
      <c r="E933" s="1265"/>
      <c r="F933" s="1265"/>
      <c r="G933" s="1265"/>
      <c r="H933" s="1265"/>
      <c r="I933" s="1265"/>
      <c r="J933" s="1265"/>
      <c r="K933" s="740"/>
      <c r="L933" s="740"/>
      <c r="M933" s="740"/>
      <c r="N933" s="740"/>
      <c r="O933" s="740"/>
    </row>
    <row r="934" spans="1:15" s="778" customFormat="1">
      <c r="A934" s="777"/>
      <c r="B934" s="740"/>
      <c r="C934" s="740"/>
      <c r="D934" s="1265"/>
      <c r="E934" s="1265"/>
      <c r="F934" s="1265"/>
      <c r="G934" s="1265"/>
      <c r="H934" s="1265"/>
      <c r="I934" s="1265"/>
      <c r="J934" s="1265"/>
      <c r="K934" s="740"/>
      <c r="L934" s="740"/>
      <c r="M934" s="740"/>
      <c r="N934" s="740"/>
      <c r="O934" s="740"/>
    </row>
    <row r="935" spans="1:15" s="778" customFormat="1">
      <c r="A935" s="777"/>
      <c r="B935" s="740"/>
      <c r="C935" s="740"/>
      <c r="D935" s="1265"/>
      <c r="E935" s="1265"/>
      <c r="F935" s="1265"/>
      <c r="G935" s="1265"/>
      <c r="H935" s="1265"/>
      <c r="I935" s="1265"/>
      <c r="J935" s="1265"/>
      <c r="K935" s="740"/>
      <c r="L935" s="740"/>
      <c r="M935" s="740"/>
      <c r="N935" s="740"/>
      <c r="O935" s="740"/>
    </row>
    <row r="936" spans="1:15" s="778" customFormat="1">
      <c r="A936" s="777"/>
      <c r="B936" s="740"/>
      <c r="C936" s="740"/>
      <c r="D936" s="1265"/>
      <c r="E936" s="1265"/>
      <c r="F936" s="1265"/>
      <c r="G936" s="1265"/>
      <c r="H936" s="1265"/>
      <c r="I936" s="1265"/>
      <c r="J936" s="1265"/>
      <c r="K936" s="740"/>
      <c r="L936" s="740"/>
      <c r="M936" s="740"/>
      <c r="N936" s="740"/>
      <c r="O936" s="740"/>
    </row>
    <row r="937" spans="1:15" s="778" customFormat="1">
      <c r="A937" s="777"/>
      <c r="B937" s="740"/>
      <c r="C937" s="740"/>
      <c r="D937" s="1265"/>
      <c r="E937" s="1265"/>
      <c r="F937" s="1265"/>
      <c r="G937" s="1265"/>
      <c r="H937" s="1265"/>
      <c r="I937" s="1265"/>
      <c r="J937" s="1265"/>
      <c r="K937" s="740"/>
      <c r="L937" s="740"/>
      <c r="M937" s="740"/>
      <c r="N937" s="740"/>
      <c r="O937" s="740"/>
    </row>
    <row r="938" spans="1:15" s="778" customFormat="1">
      <c r="A938" s="777"/>
      <c r="B938" s="740"/>
      <c r="C938" s="740"/>
      <c r="D938" s="1265"/>
      <c r="E938" s="1265"/>
      <c r="F938" s="1265"/>
      <c r="G938" s="1265"/>
      <c r="H938" s="1265"/>
      <c r="I938" s="1265"/>
      <c r="J938" s="1265"/>
      <c r="K938" s="740"/>
      <c r="L938" s="740"/>
      <c r="M938" s="740"/>
      <c r="N938" s="740"/>
      <c r="O938" s="740"/>
    </row>
    <row r="939" spans="1:15" s="778" customFormat="1">
      <c r="A939" s="777"/>
      <c r="B939" s="740"/>
      <c r="C939" s="740"/>
      <c r="D939" s="1265"/>
      <c r="E939" s="1265"/>
      <c r="F939" s="1265"/>
      <c r="G939" s="1265"/>
      <c r="H939" s="1265"/>
      <c r="I939" s="1265"/>
      <c r="J939" s="1265"/>
      <c r="K939" s="740"/>
      <c r="L939" s="740"/>
      <c r="M939" s="740"/>
      <c r="N939" s="740"/>
      <c r="O939" s="740"/>
    </row>
    <row r="940" spans="1:15" s="778" customFormat="1">
      <c r="A940" s="777"/>
      <c r="B940" s="740"/>
      <c r="C940" s="740"/>
      <c r="D940" s="1265"/>
      <c r="E940" s="1265"/>
      <c r="F940" s="1265"/>
      <c r="G940" s="1265"/>
      <c r="H940" s="1265"/>
      <c r="I940" s="1265"/>
      <c r="J940" s="1265"/>
      <c r="K940" s="740"/>
      <c r="L940" s="740"/>
      <c r="M940" s="740"/>
      <c r="N940" s="740"/>
      <c r="O940" s="740"/>
    </row>
    <row r="941" spans="1:15" s="778" customFormat="1">
      <c r="A941" s="777"/>
      <c r="B941" s="740"/>
      <c r="C941" s="740"/>
      <c r="D941" s="1265"/>
      <c r="E941" s="1265"/>
      <c r="F941" s="1265"/>
      <c r="G941" s="1265"/>
      <c r="H941" s="1265"/>
      <c r="I941" s="1265"/>
      <c r="J941" s="1265"/>
      <c r="K941" s="740"/>
      <c r="L941" s="740"/>
      <c r="M941" s="740"/>
      <c r="N941" s="740"/>
      <c r="O941" s="740"/>
    </row>
    <row r="942" spans="1:15" s="778" customFormat="1">
      <c r="A942" s="777"/>
      <c r="B942" s="740"/>
      <c r="C942" s="740"/>
      <c r="D942" s="1265"/>
      <c r="E942" s="1265"/>
      <c r="F942" s="1265"/>
      <c r="G942" s="1265"/>
      <c r="H942" s="1265"/>
      <c r="I942" s="1265"/>
      <c r="J942" s="1265"/>
      <c r="K942" s="740"/>
      <c r="L942" s="740"/>
      <c r="M942" s="740"/>
      <c r="N942" s="740"/>
      <c r="O942" s="740"/>
    </row>
    <row r="943" spans="1:15" s="778" customFormat="1">
      <c r="A943" s="777"/>
      <c r="B943" s="740"/>
      <c r="C943" s="740"/>
      <c r="D943" s="1265"/>
      <c r="E943" s="1265"/>
      <c r="F943" s="1265"/>
      <c r="G943" s="1265"/>
      <c r="H943" s="1265"/>
      <c r="I943" s="1265"/>
      <c r="J943" s="1265"/>
      <c r="K943" s="740"/>
      <c r="L943" s="740"/>
      <c r="M943" s="740"/>
      <c r="N943" s="740"/>
      <c r="O943" s="740"/>
    </row>
    <row r="944" spans="1:15" s="778" customFormat="1">
      <c r="A944" s="777"/>
      <c r="B944" s="740"/>
      <c r="C944" s="740"/>
      <c r="D944" s="1265"/>
      <c r="E944" s="1265"/>
      <c r="F944" s="1265"/>
      <c r="G944" s="1265"/>
      <c r="H944" s="1265"/>
      <c r="I944" s="1265"/>
      <c r="J944" s="1265"/>
      <c r="K944" s="740"/>
      <c r="L944" s="740"/>
      <c r="M944" s="740"/>
      <c r="N944" s="740"/>
      <c r="O944" s="740"/>
    </row>
    <row r="945" spans="1:15" s="778" customFormat="1">
      <c r="A945" s="777"/>
      <c r="B945" s="740"/>
      <c r="C945" s="740"/>
      <c r="D945" s="1265"/>
      <c r="E945" s="1265"/>
      <c r="F945" s="1265"/>
      <c r="G945" s="1265"/>
      <c r="H945" s="1265"/>
      <c r="I945" s="1265"/>
      <c r="J945" s="1265"/>
      <c r="K945" s="740"/>
      <c r="L945" s="740"/>
      <c r="M945" s="740"/>
      <c r="N945" s="740"/>
      <c r="O945" s="740"/>
    </row>
    <row r="946" spans="1:15" s="778" customFormat="1">
      <c r="A946" s="777"/>
      <c r="B946" s="740"/>
      <c r="C946" s="740"/>
      <c r="D946" s="1265"/>
      <c r="E946" s="1265"/>
      <c r="F946" s="1265"/>
      <c r="G946" s="1265"/>
      <c r="H946" s="1265"/>
      <c r="I946" s="1265"/>
      <c r="J946" s="1265"/>
      <c r="K946" s="740"/>
      <c r="L946" s="740"/>
      <c r="M946" s="740"/>
      <c r="N946" s="740"/>
      <c r="O946" s="740"/>
    </row>
    <row r="947" spans="1:15" s="778" customFormat="1">
      <c r="A947" s="777"/>
      <c r="B947" s="740"/>
      <c r="C947" s="740"/>
      <c r="D947" s="1265"/>
      <c r="E947" s="1265"/>
      <c r="F947" s="1265"/>
      <c r="G947" s="1265"/>
      <c r="H947" s="1265"/>
      <c r="I947" s="1265"/>
      <c r="J947" s="1265"/>
      <c r="K947" s="740"/>
      <c r="L947" s="740"/>
      <c r="M947" s="740"/>
      <c r="N947" s="740"/>
      <c r="O947" s="740"/>
    </row>
    <row r="948" spans="1:15" s="778" customFormat="1">
      <c r="A948" s="777"/>
      <c r="B948" s="740"/>
      <c r="C948" s="740"/>
      <c r="D948" s="1265"/>
      <c r="E948" s="1265"/>
      <c r="F948" s="1265"/>
      <c r="G948" s="1265"/>
      <c r="H948" s="1265"/>
      <c r="I948" s="1265"/>
      <c r="J948" s="1265"/>
      <c r="K948" s="740"/>
      <c r="L948" s="740"/>
      <c r="M948" s="740"/>
      <c r="N948" s="740"/>
      <c r="O948" s="740"/>
    </row>
    <row r="949" spans="1:15" s="778" customFormat="1">
      <c r="A949" s="777"/>
      <c r="B949" s="740"/>
      <c r="C949" s="740"/>
      <c r="D949" s="1265"/>
      <c r="E949" s="1265"/>
      <c r="F949" s="1265"/>
      <c r="G949" s="1265"/>
      <c r="H949" s="1265"/>
      <c r="I949" s="1265"/>
      <c r="J949" s="1265"/>
      <c r="K949" s="740"/>
      <c r="L949" s="740"/>
      <c r="M949" s="740"/>
      <c r="N949" s="740"/>
      <c r="O949" s="740"/>
    </row>
    <row r="950" spans="1:15" s="778" customFormat="1">
      <c r="A950" s="777"/>
      <c r="B950" s="740"/>
      <c r="C950" s="740"/>
      <c r="D950" s="1265"/>
      <c r="E950" s="1265"/>
      <c r="F950" s="1265"/>
      <c r="G950" s="1265"/>
      <c r="H950" s="1265"/>
      <c r="I950" s="1265"/>
      <c r="J950" s="1265"/>
      <c r="K950" s="740"/>
      <c r="L950" s="740"/>
      <c r="M950" s="740"/>
      <c r="N950" s="740"/>
      <c r="O950" s="740"/>
    </row>
    <row r="951" spans="1:15" s="778" customFormat="1">
      <c r="A951" s="777"/>
      <c r="B951" s="740"/>
      <c r="C951" s="740"/>
      <c r="D951" s="1265"/>
      <c r="E951" s="1265"/>
      <c r="F951" s="1265"/>
      <c r="G951" s="1265"/>
      <c r="H951" s="1265"/>
      <c r="I951" s="1265"/>
      <c r="J951" s="1265"/>
      <c r="K951" s="740"/>
      <c r="L951" s="740"/>
      <c r="M951" s="740"/>
      <c r="N951" s="740"/>
      <c r="O951" s="740"/>
    </row>
    <row r="952" spans="1:15" s="778" customFormat="1">
      <c r="A952" s="777"/>
      <c r="B952" s="740"/>
      <c r="C952" s="740"/>
      <c r="D952" s="1265"/>
      <c r="E952" s="1265"/>
      <c r="F952" s="1265"/>
      <c r="G952" s="1265"/>
      <c r="H952" s="1265"/>
      <c r="I952" s="1265"/>
      <c r="J952" s="1265"/>
      <c r="K952" s="740"/>
      <c r="L952" s="740"/>
      <c r="M952" s="740"/>
      <c r="N952" s="740"/>
      <c r="O952" s="740"/>
    </row>
    <row r="953" spans="1:15" s="778" customFormat="1">
      <c r="A953" s="777"/>
      <c r="B953" s="740"/>
      <c r="C953" s="740"/>
      <c r="D953" s="1265"/>
      <c r="E953" s="1265"/>
      <c r="F953" s="1265"/>
      <c r="G953" s="1265"/>
      <c r="H953" s="1265"/>
      <c r="I953" s="1265"/>
      <c r="J953" s="1265"/>
      <c r="K953" s="740"/>
      <c r="L953" s="740"/>
      <c r="M953" s="740"/>
      <c r="N953" s="740"/>
      <c r="O953" s="740"/>
    </row>
    <row r="954" spans="1:15" s="778" customFormat="1">
      <c r="A954" s="777"/>
      <c r="B954" s="740"/>
      <c r="C954" s="740"/>
      <c r="D954" s="1265"/>
      <c r="E954" s="1265"/>
      <c r="F954" s="1265"/>
      <c r="G954" s="1265"/>
      <c r="H954" s="1265"/>
      <c r="I954" s="1265"/>
      <c r="J954" s="1265"/>
      <c r="K954" s="740"/>
      <c r="L954" s="740"/>
      <c r="M954" s="740"/>
      <c r="N954" s="740"/>
      <c r="O954" s="740"/>
    </row>
    <row r="955" spans="1:15" s="778" customFormat="1">
      <c r="A955" s="777"/>
      <c r="B955" s="740"/>
      <c r="C955" s="740"/>
      <c r="D955" s="1265"/>
      <c r="E955" s="1265"/>
      <c r="F955" s="1265"/>
      <c r="G955" s="1265"/>
      <c r="H955" s="1265"/>
      <c r="I955" s="1265"/>
      <c r="J955" s="1265"/>
      <c r="K955" s="740"/>
      <c r="L955" s="740"/>
      <c r="M955" s="740"/>
      <c r="N955" s="740"/>
      <c r="O955" s="740"/>
    </row>
    <row r="956" spans="1:15" s="778" customFormat="1">
      <c r="A956" s="777"/>
      <c r="B956" s="740"/>
      <c r="C956" s="740"/>
      <c r="D956" s="1265"/>
      <c r="E956" s="1265"/>
      <c r="F956" s="1265"/>
      <c r="G956" s="1265"/>
      <c r="H956" s="1265"/>
      <c r="I956" s="1265"/>
      <c r="J956" s="1265"/>
      <c r="K956" s="740"/>
      <c r="L956" s="740"/>
      <c r="M956" s="740"/>
      <c r="N956" s="740"/>
      <c r="O956" s="740"/>
    </row>
    <row r="957" spans="1:15" s="778" customFormat="1">
      <c r="A957" s="777"/>
      <c r="B957" s="740"/>
      <c r="C957" s="740"/>
      <c r="D957" s="1265"/>
      <c r="E957" s="1265"/>
      <c r="F957" s="1265"/>
      <c r="G957" s="1265"/>
      <c r="H957" s="1265"/>
      <c r="I957" s="1265"/>
      <c r="J957" s="1265"/>
      <c r="K957" s="740"/>
      <c r="L957" s="740"/>
      <c r="M957" s="740"/>
      <c r="N957" s="740"/>
      <c r="O957" s="740"/>
    </row>
    <row r="958" spans="1:15" s="778" customFormat="1">
      <c r="A958" s="777"/>
      <c r="B958" s="740"/>
      <c r="C958" s="740"/>
      <c r="D958" s="1265"/>
      <c r="E958" s="1265"/>
      <c r="F958" s="1265"/>
      <c r="G958" s="1265"/>
      <c r="H958" s="1265"/>
      <c r="I958" s="1265"/>
      <c r="J958" s="1265"/>
      <c r="K958" s="740"/>
      <c r="L958" s="740"/>
      <c r="M958" s="740"/>
      <c r="N958" s="740"/>
      <c r="O958" s="740"/>
    </row>
    <row r="959" spans="1:15" s="778" customFormat="1">
      <c r="A959" s="777"/>
      <c r="B959" s="740"/>
      <c r="C959" s="740"/>
      <c r="D959" s="1265"/>
      <c r="E959" s="1265"/>
      <c r="F959" s="1265"/>
      <c r="G959" s="1265"/>
      <c r="H959" s="1265"/>
      <c r="I959" s="1265"/>
      <c r="J959" s="1265"/>
      <c r="K959" s="740"/>
      <c r="L959" s="740"/>
      <c r="M959" s="740"/>
      <c r="N959" s="740"/>
      <c r="O959" s="740"/>
    </row>
    <row r="960" spans="1:15" s="778" customFormat="1">
      <c r="A960" s="777"/>
      <c r="B960" s="740"/>
      <c r="C960" s="740"/>
      <c r="D960" s="1265"/>
      <c r="E960" s="1265"/>
      <c r="F960" s="1265"/>
      <c r="G960" s="1265"/>
      <c r="H960" s="1265"/>
      <c r="I960" s="1265"/>
      <c r="J960" s="1265"/>
      <c r="K960" s="740"/>
      <c r="L960" s="740"/>
      <c r="M960" s="740"/>
      <c r="N960" s="740"/>
      <c r="O960" s="740"/>
    </row>
    <row r="961" spans="1:15" s="778" customFormat="1">
      <c r="A961" s="777"/>
      <c r="B961" s="740"/>
      <c r="C961" s="740"/>
      <c r="D961" s="1265"/>
      <c r="E961" s="1265"/>
      <c r="F961" s="1265"/>
      <c r="G961" s="1265"/>
      <c r="H961" s="1265"/>
      <c r="I961" s="1265"/>
      <c r="J961" s="1265"/>
      <c r="K961" s="740"/>
      <c r="L961" s="740"/>
      <c r="M961" s="740"/>
      <c r="N961" s="740"/>
      <c r="O961" s="740"/>
    </row>
    <row r="962" spans="1:15" s="778" customFormat="1">
      <c r="A962" s="777"/>
      <c r="B962" s="740"/>
      <c r="C962" s="740"/>
      <c r="D962" s="1265"/>
      <c r="E962" s="1265"/>
      <c r="F962" s="1265"/>
      <c r="G962" s="1265"/>
      <c r="H962" s="1265"/>
      <c r="I962" s="1265"/>
      <c r="J962" s="1265"/>
      <c r="K962" s="740"/>
      <c r="L962" s="740"/>
      <c r="M962" s="740"/>
      <c r="N962" s="740"/>
      <c r="O962" s="740"/>
    </row>
    <row r="963" spans="1:15" s="778" customFormat="1">
      <c r="A963" s="777"/>
      <c r="B963" s="740"/>
      <c r="C963" s="740"/>
      <c r="D963" s="1265"/>
      <c r="E963" s="1265"/>
      <c r="F963" s="1265"/>
      <c r="G963" s="1265"/>
      <c r="H963" s="1265"/>
      <c r="I963" s="1265"/>
      <c r="J963" s="1265"/>
      <c r="K963" s="740"/>
      <c r="L963" s="740"/>
      <c r="M963" s="740"/>
      <c r="N963" s="740"/>
      <c r="O963" s="740"/>
    </row>
    <row r="964" spans="1:15" s="778" customFormat="1">
      <c r="A964" s="777"/>
      <c r="B964" s="740"/>
      <c r="C964" s="740"/>
      <c r="D964" s="1265"/>
      <c r="E964" s="1265"/>
      <c r="F964" s="1265"/>
      <c r="G964" s="1265"/>
      <c r="H964" s="1265"/>
      <c r="I964" s="1265"/>
      <c r="J964" s="1265"/>
      <c r="K964" s="740"/>
      <c r="L964" s="740"/>
      <c r="M964" s="740"/>
      <c r="N964" s="740"/>
      <c r="O964" s="740"/>
    </row>
    <row r="965" spans="1:15" s="778" customFormat="1">
      <c r="A965" s="777"/>
      <c r="B965" s="740"/>
      <c r="C965" s="740"/>
      <c r="D965" s="1265"/>
      <c r="E965" s="1265"/>
      <c r="F965" s="1265"/>
      <c r="G965" s="1265"/>
      <c r="H965" s="1265"/>
      <c r="I965" s="1265"/>
      <c r="J965" s="1265"/>
      <c r="K965" s="740"/>
      <c r="L965" s="740"/>
      <c r="M965" s="740"/>
      <c r="N965" s="740"/>
      <c r="O965" s="740"/>
    </row>
    <row r="966" spans="1:15" s="778" customFormat="1">
      <c r="A966" s="777"/>
      <c r="B966" s="740"/>
      <c r="C966" s="740"/>
      <c r="D966" s="1265"/>
      <c r="E966" s="1265"/>
      <c r="F966" s="1265"/>
      <c r="G966" s="1265"/>
      <c r="H966" s="1265"/>
      <c r="I966" s="1265"/>
      <c r="J966" s="1265"/>
      <c r="K966" s="740"/>
      <c r="L966" s="740"/>
      <c r="M966" s="740"/>
      <c r="N966" s="740"/>
      <c r="O966" s="740"/>
    </row>
    <row r="967" spans="1:15" s="778" customFormat="1">
      <c r="A967" s="777"/>
      <c r="B967" s="740"/>
      <c r="C967" s="740"/>
      <c r="D967" s="1265"/>
      <c r="E967" s="1265"/>
      <c r="F967" s="1265"/>
      <c r="G967" s="1265"/>
      <c r="H967" s="1265"/>
      <c r="I967" s="1265"/>
      <c r="J967" s="1265"/>
      <c r="K967" s="740"/>
      <c r="L967" s="740"/>
      <c r="M967" s="740"/>
      <c r="N967" s="740"/>
      <c r="O967" s="740"/>
    </row>
    <row r="968" spans="1:15" s="778" customFormat="1">
      <c r="A968" s="777"/>
      <c r="B968" s="740"/>
      <c r="C968" s="740"/>
      <c r="D968" s="1265"/>
      <c r="E968" s="1265"/>
      <c r="F968" s="1265"/>
      <c r="G968" s="1265"/>
      <c r="H968" s="1265"/>
      <c r="I968" s="1265"/>
      <c r="J968" s="1265"/>
      <c r="K968" s="740"/>
      <c r="L968" s="740"/>
      <c r="M968" s="740"/>
      <c r="N968" s="740"/>
      <c r="O968" s="740"/>
    </row>
    <row r="969" spans="1:15" s="778" customFormat="1">
      <c r="A969" s="777"/>
      <c r="B969" s="740"/>
      <c r="C969" s="740"/>
      <c r="D969" s="1265"/>
      <c r="E969" s="1265"/>
      <c r="F969" s="1265"/>
      <c r="G969" s="1265"/>
      <c r="H969" s="1265"/>
      <c r="I969" s="1265"/>
      <c r="J969" s="1265"/>
      <c r="K969" s="740"/>
      <c r="L969" s="740"/>
      <c r="M969" s="740"/>
      <c r="N969" s="740"/>
      <c r="O969" s="740"/>
    </row>
    <row r="970" spans="1:15" s="778" customFormat="1">
      <c r="A970" s="777"/>
      <c r="B970" s="740"/>
      <c r="C970" s="740"/>
      <c r="D970" s="1265"/>
      <c r="E970" s="1265"/>
      <c r="F970" s="1265"/>
      <c r="G970" s="1265"/>
      <c r="H970" s="1265"/>
      <c r="I970" s="1265"/>
      <c r="J970" s="1265"/>
      <c r="K970" s="740"/>
      <c r="L970" s="740"/>
      <c r="M970" s="740"/>
      <c r="N970" s="740"/>
      <c r="O970" s="740"/>
    </row>
    <row r="971" spans="1:15" s="778" customFormat="1">
      <c r="A971" s="777"/>
      <c r="B971" s="740"/>
      <c r="C971" s="740"/>
      <c r="D971" s="1265"/>
      <c r="E971" s="1265"/>
      <c r="F971" s="1265"/>
      <c r="G971" s="1265"/>
      <c r="H971" s="1265"/>
      <c r="I971" s="1265"/>
      <c r="J971" s="1265"/>
      <c r="K971" s="740"/>
      <c r="L971" s="740"/>
      <c r="M971" s="740"/>
      <c r="N971" s="740"/>
      <c r="O971" s="740"/>
    </row>
    <row r="972" spans="1:15" s="778" customFormat="1">
      <c r="A972" s="777"/>
      <c r="B972" s="740"/>
      <c r="C972" s="740"/>
      <c r="D972" s="1265"/>
      <c r="E972" s="1265"/>
      <c r="F972" s="1265"/>
      <c r="G972" s="1265"/>
      <c r="H972" s="1265"/>
      <c r="I972" s="1265"/>
      <c r="J972" s="1265"/>
      <c r="K972" s="740"/>
      <c r="L972" s="740"/>
      <c r="M972" s="740"/>
      <c r="N972" s="740"/>
      <c r="O972" s="740"/>
    </row>
    <row r="973" spans="1:15" s="778" customFormat="1">
      <c r="A973" s="777"/>
      <c r="B973" s="740"/>
      <c r="C973" s="740"/>
      <c r="D973" s="1265"/>
      <c r="E973" s="1265"/>
      <c r="F973" s="1265"/>
      <c r="G973" s="1265"/>
      <c r="H973" s="1265"/>
      <c r="I973" s="1265"/>
      <c r="J973" s="1265"/>
      <c r="K973" s="740"/>
      <c r="L973" s="740"/>
      <c r="M973" s="740"/>
      <c r="N973" s="740"/>
      <c r="O973" s="740"/>
    </row>
    <row r="974" spans="1:15" s="778" customFormat="1">
      <c r="A974" s="777"/>
      <c r="B974" s="740"/>
      <c r="C974" s="740"/>
      <c r="D974" s="1265"/>
      <c r="E974" s="1265"/>
      <c r="F974" s="1265"/>
      <c r="G974" s="1265"/>
      <c r="H974" s="1265"/>
      <c r="I974" s="1265"/>
      <c r="J974" s="1265"/>
      <c r="K974" s="740"/>
      <c r="L974" s="740"/>
      <c r="M974" s="740"/>
      <c r="N974" s="740"/>
      <c r="O974" s="740"/>
    </row>
    <row r="975" spans="1:15" s="778" customFormat="1">
      <c r="A975" s="777"/>
      <c r="B975" s="740"/>
      <c r="C975" s="740"/>
      <c r="D975" s="1265"/>
      <c r="E975" s="1265"/>
      <c r="F975" s="1265"/>
      <c r="G975" s="1265"/>
      <c r="H975" s="1265"/>
      <c r="I975" s="1265"/>
      <c r="J975" s="1265"/>
      <c r="K975" s="740"/>
      <c r="L975" s="740"/>
      <c r="M975" s="740"/>
      <c r="N975" s="740"/>
      <c r="O975" s="740"/>
    </row>
    <row r="976" spans="1:15" s="778" customFormat="1">
      <c r="A976" s="777"/>
      <c r="B976" s="740"/>
      <c r="C976" s="740"/>
      <c r="D976" s="1265"/>
      <c r="E976" s="1265"/>
      <c r="F976" s="1265"/>
      <c r="G976" s="1265"/>
      <c r="H976" s="1265"/>
      <c r="I976" s="1265"/>
      <c r="J976" s="1265"/>
      <c r="K976" s="740"/>
      <c r="L976" s="740"/>
      <c r="M976" s="740"/>
      <c r="N976" s="740"/>
      <c r="O976" s="740"/>
    </row>
    <row r="977" spans="1:15" s="778" customFormat="1">
      <c r="A977" s="777"/>
      <c r="B977" s="740"/>
      <c r="C977" s="740"/>
      <c r="D977" s="1265"/>
      <c r="E977" s="1265"/>
      <c r="F977" s="1265"/>
      <c r="G977" s="1265"/>
      <c r="H977" s="1265"/>
      <c r="I977" s="1265"/>
      <c r="J977" s="1265"/>
      <c r="K977" s="740"/>
      <c r="L977" s="740"/>
      <c r="M977" s="740"/>
      <c r="N977" s="740"/>
      <c r="O977" s="740"/>
    </row>
    <row r="978" spans="1:15" s="778" customFormat="1">
      <c r="A978" s="777"/>
      <c r="B978" s="740"/>
      <c r="C978" s="740"/>
      <c r="D978" s="1265"/>
      <c r="E978" s="1265"/>
      <c r="F978" s="1265"/>
      <c r="G978" s="1265"/>
      <c r="H978" s="1265"/>
      <c r="I978" s="1265"/>
      <c r="J978" s="1265"/>
      <c r="K978" s="740"/>
      <c r="L978" s="740"/>
      <c r="M978" s="740"/>
      <c r="N978" s="740"/>
      <c r="O978" s="740"/>
    </row>
    <row r="979" spans="1:15" s="778" customFormat="1">
      <c r="A979" s="777"/>
      <c r="B979" s="740"/>
      <c r="C979" s="740"/>
      <c r="D979" s="1265"/>
      <c r="E979" s="1265"/>
      <c r="F979" s="1265"/>
      <c r="G979" s="1265"/>
      <c r="H979" s="1265"/>
      <c r="I979" s="1265"/>
      <c r="J979" s="1265"/>
      <c r="K979" s="740"/>
      <c r="L979" s="740"/>
      <c r="M979" s="740"/>
      <c r="N979" s="740"/>
      <c r="O979" s="740"/>
    </row>
    <row r="980" spans="1:15" s="778" customFormat="1">
      <c r="A980" s="777"/>
      <c r="B980" s="740"/>
      <c r="C980" s="740"/>
      <c r="D980" s="1265"/>
      <c r="E980" s="1265"/>
      <c r="F980" s="1265"/>
      <c r="G980" s="1265"/>
      <c r="H980" s="1265"/>
      <c r="I980" s="1265"/>
      <c r="J980" s="1265"/>
      <c r="K980" s="740"/>
      <c r="L980" s="740"/>
      <c r="M980" s="740"/>
      <c r="N980" s="740"/>
      <c r="O980" s="740"/>
    </row>
    <row r="981" spans="1:15" s="778" customFormat="1">
      <c r="A981" s="777"/>
      <c r="B981" s="740"/>
      <c r="C981" s="740"/>
      <c r="D981" s="1265"/>
      <c r="E981" s="1265"/>
      <c r="F981" s="1265"/>
      <c r="G981" s="1265"/>
      <c r="H981" s="1265"/>
      <c r="I981" s="1265"/>
      <c r="J981" s="1265"/>
      <c r="K981" s="740"/>
      <c r="L981" s="740"/>
      <c r="M981" s="740"/>
      <c r="N981" s="740"/>
      <c r="O981" s="740"/>
    </row>
    <row r="982" spans="1:15" s="778" customFormat="1">
      <c r="A982" s="777"/>
      <c r="B982" s="740"/>
      <c r="C982" s="740"/>
      <c r="D982" s="1265"/>
      <c r="E982" s="1265"/>
      <c r="F982" s="1265"/>
      <c r="G982" s="1265"/>
      <c r="H982" s="1265"/>
      <c r="I982" s="1265"/>
      <c r="J982" s="1265"/>
      <c r="K982" s="740"/>
      <c r="L982" s="740"/>
      <c r="M982" s="740"/>
      <c r="N982" s="740"/>
      <c r="O982" s="740"/>
    </row>
    <row r="983" spans="1:15" s="778" customFormat="1">
      <c r="A983" s="777"/>
      <c r="B983" s="740"/>
      <c r="C983" s="740"/>
      <c r="D983" s="1265"/>
      <c r="E983" s="1265"/>
      <c r="F983" s="1265"/>
      <c r="G983" s="1265"/>
      <c r="H983" s="1265"/>
      <c r="I983" s="1265"/>
      <c r="J983" s="1265"/>
      <c r="K983" s="740"/>
      <c r="L983" s="740"/>
      <c r="M983" s="740"/>
      <c r="N983" s="740"/>
      <c r="O983" s="740"/>
    </row>
    <row r="984" spans="1:15" s="778" customFormat="1">
      <c r="A984" s="777"/>
      <c r="B984" s="740"/>
      <c r="C984" s="740"/>
      <c r="D984" s="1265"/>
      <c r="E984" s="1265"/>
      <c r="F984" s="1265"/>
      <c r="G984" s="1265"/>
      <c r="H984" s="1265"/>
      <c r="I984" s="1265"/>
      <c r="J984" s="1265"/>
      <c r="K984" s="740"/>
      <c r="L984" s="740"/>
      <c r="M984" s="740"/>
      <c r="N984" s="740"/>
      <c r="O984" s="740"/>
    </row>
    <row r="985" spans="1:15" s="778" customFormat="1">
      <c r="A985" s="777"/>
      <c r="B985" s="740"/>
      <c r="C985" s="740"/>
      <c r="D985" s="1265"/>
      <c r="E985" s="1265"/>
      <c r="F985" s="1265"/>
      <c r="G985" s="1265"/>
      <c r="H985" s="1265"/>
      <c r="I985" s="1265"/>
      <c r="J985" s="1265"/>
      <c r="K985" s="740"/>
      <c r="L985" s="740"/>
      <c r="M985" s="740"/>
      <c r="N985" s="740"/>
      <c r="O985" s="740"/>
    </row>
    <row r="986" spans="1:15" s="778" customFormat="1">
      <c r="A986" s="777"/>
      <c r="B986" s="740"/>
      <c r="C986" s="740"/>
      <c r="D986" s="1265"/>
      <c r="E986" s="1265"/>
      <c r="F986" s="1265"/>
      <c r="G986" s="1265"/>
      <c r="H986" s="1265"/>
      <c r="I986" s="1265"/>
      <c r="J986" s="1265"/>
      <c r="K986" s="740"/>
      <c r="L986" s="740"/>
      <c r="M986" s="740"/>
      <c r="N986" s="740"/>
      <c r="O986" s="740"/>
    </row>
    <row r="987" spans="1:15" s="778" customFormat="1">
      <c r="A987" s="777"/>
      <c r="B987" s="740"/>
      <c r="C987" s="740"/>
      <c r="D987" s="1265"/>
      <c r="E987" s="1265"/>
      <c r="F987" s="1265"/>
      <c r="G987" s="1265"/>
      <c r="H987" s="1265"/>
      <c r="I987" s="1265"/>
      <c r="J987" s="1265"/>
      <c r="K987" s="740"/>
      <c r="L987" s="740"/>
      <c r="M987" s="740"/>
      <c r="N987" s="740"/>
      <c r="O987" s="740"/>
    </row>
    <row r="988" spans="1:15" s="778" customFormat="1">
      <c r="A988" s="777"/>
      <c r="B988" s="740"/>
      <c r="C988" s="740"/>
      <c r="D988" s="1265"/>
      <c r="E988" s="1265"/>
      <c r="F988" s="1265"/>
      <c r="G988" s="1265"/>
      <c r="H988" s="1265"/>
      <c r="I988" s="1265"/>
      <c r="J988" s="1265"/>
      <c r="K988" s="740"/>
      <c r="L988" s="740"/>
      <c r="M988" s="740"/>
      <c r="N988" s="740"/>
      <c r="O988" s="740"/>
    </row>
    <row r="989" spans="1:15" s="778" customFormat="1">
      <c r="A989" s="777"/>
      <c r="B989" s="740"/>
      <c r="C989" s="740"/>
      <c r="D989" s="1265"/>
      <c r="E989" s="1265"/>
      <c r="F989" s="1265"/>
      <c r="G989" s="1265"/>
      <c r="H989" s="1265"/>
      <c r="I989" s="1265"/>
      <c r="J989" s="1265"/>
      <c r="K989" s="740"/>
      <c r="L989" s="740"/>
      <c r="M989" s="740"/>
      <c r="N989" s="740"/>
      <c r="O989" s="740"/>
    </row>
    <row r="990" spans="1:15" s="778" customFormat="1">
      <c r="A990" s="777"/>
      <c r="B990" s="740"/>
      <c r="C990" s="740"/>
      <c r="D990" s="1265"/>
      <c r="E990" s="1265"/>
      <c r="F990" s="1265"/>
      <c r="G990" s="1265"/>
      <c r="H990" s="1265"/>
      <c r="I990" s="1265"/>
      <c r="J990" s="1265"/>
      <c r="K990" s="740"/>
      <c r="L990" s="740"/>
      <c r="M990" s="740"/>
      <c r="N990" s="740"/>
      <c r="O990" s="740"/>
    </row>
    <row r="991" spans="1:15" s="778" customFormat="1">
      <c r="A991" s="777"/>
      <c r="B991" s="740"/>
      <c r="C991" s="740"/>
      <c r="D991" s="1265"/>
      <c r="E991" s="1265"/>
      <c r="F991" s="1265"/>
      <c r="G991" s="1265"/>
      <c r="H991" s="1265"/>
      <c r="I991" s="1265"/>
      <c r="J991" s="1265"/>
      <c r="K991" s="740"/>
      <c r="L991" s="740"/>
      <c r="M991" s="740"/>
      <c r="N991" s="740"/>
      <c r="O991" s="740"/>
    </row>
    <row r="992" spans="1:15" s="778" customFormat="1">
      <c r="A992" s="777"/>
      <c r="B992" s="740"/>
      <c r="C992" s="740"/>
      <c r="D992" s="1265"/>
      <c r="E992" s="1265"/>
      <c r="F992" s="1265"/>
      <c r="G992" s="1265"/>
      <c r="H992" s="1265"/>
      <c r="I992" s="1265"/>
      <c r="J992" s="1265"/>
      <c r="K992" s="740"/>
      <c r="L992" s="740"/>
      <c r="M992" s="740"/>
      <c r="N992" s="740"/>
      <c r="O992" s="740"/>
    </row>
    <row r="993" spans="1:15" s="778" customFormat="1">
      <c r="A993" s="777"/>
      <c r="B993" s="740"/>
      <c r="C993" s="740"/>
      <c r="D993" s="1265"/>
      <c r="E993" s="1265"/>
      <c r="F993" s="1265"/>
      <c r="G993" s="1265"/>
      <c r="H993" s="1265"/>
      <c r="I993" s="1265"/>
      <c r="J993" s="1265"/>
      <c r="K993" s="740"/>
      <c r="L993" s="740"/>
      <c r="M993" s="740"/>
      <c r="N993" s="740"/>
      <c r="O993" s="740"/>
    </row>
    <row r="994" spans="1:15" s="778" customFormat="1">
      <c r="A994" s="777"/>
      <c r="B994" s="740"/>
      <c r="C994" s="740"/>
      <c r="D994" s="1265"/>
      <c r="E994" s="1265"/>
      <c r="F994" s="1265"/>
      <c r="G994" s="1265"/>
      <c r="H994" s="1265"/>
      <c r="I994" s="1265"/>
      <c r="J994" s="1265"/>
      <c r="K994" s="740"/>
      <c r="L994" s="740"/>
      <c r="M994" s="740"/>
      <c r="N994" s="740"/>
      <c r="O994" s="740"/>
    </row>
    <row r="995" spans="1:15" s="778" customFormat="1">
      <c r="A995" s="777"/>
      <c r="B995" s="740"/>
      <c r="C995" s="740"/>
      <c r="D995" s="1265"/>
      <c r="E995" s="1265"/>
      <c r="F995" s="1265"/>
      <c r="G995" s="1265"/>
      <c r="H995" s="1265"/>
      <c r="I995" s="1265"/>
      <c r="J995" s="1265"/>
      <c r="K995" s="740"/>
      <c r="L995" s="740"/>
      <c r="M995" s="740"/>
      <c r="N995" s="740"/>
      <c r="O995" s="740"/>
    </row>
    <row r="996" spans="1:15" s="778" customFormat="1">
      <c r="A996" s="777"/>
      <c r="B996" s="740"/>
      <c r="C996" s="740"/>
      <c r="D996" s="1265"/>
      <c r="E996" s="1265"/>
      <c r="F996" s="1265"/>
      <c r="G996" s="1265"/>
      <c r="H996" s="1265"/>
      <c r="I996" s="1265"/>
      <c r="J996" s="1265"/>
      <c r="K996" s="740"/>
      <c r="L996" s="740"/>
      <c r="M996" s="740"/>
      <c r="N996" s="740"/>
      <c r="O996" s="740"/>
    </row>
    <row r="997" spans="1:15" s="778" customFormat="1">
      <c r="A997" s="777"/>
      <c r="B997" s="740"/>
      <c r="C997" s="740"/>
      <c r="D997" s="1265"/>
      <c r="E997" s="1265"/>
      <c r="F997" s="1265"/>
      <c r="G997" s="1265"/>
      <c r="H997" s="1265"/>
      <c r="I997" s="1265"/>
      <c r="J997" s="1265"/>
      <c r="K997" s="740"/>
      <c r="L997" s="740"/>
      <c r="M997" s="740"/>
      <c r="N997" s="740"/>
      <c r="O997" s="740"/>
    </row>
    <row r="998" spans="1:15" s="778" customFormat="1">
      <c r="A998" s="777"/>
      <c r="B998" s="740"/>
      <c r="C998" s="740"/>
      <c r="D998" s="1265"/>
      <c r="E998" s="1265"/>
      <c r="F998" s="1265"/>
      <c r="G998" s="1265"/>
      <c r="H998" s="1265"/>
      <c r="I998" s="1265"/>
      <c r="J998" s="1265"/>
      <c r="K998" s="740"/>
      <c r="L998" s="740"/>
      <c r="M998" s="740"/>
      <c r="N998" s="740"/>
      <c r="O998" s="740"/>
    </row>
    <row r="999" spans="1:15" s="778" customFormat="1">
      <c r="A999" s="777"/>
      <c r="B999" s="740"/>
      <c r="C999" s="740"/>
      <c r="D999" s="1265"/>
      <c r="E999" s="1265"/>
      <c r="F999" s="1265"/>
      <c r="G999" s="1265"/>
      <c r="H999" s="1265"/>
      <c r="I999" s="1265"/>
      <c r="J999" s="1265"/>
      <c r="K999" s="740"/>
      <c r="L999" s="740"/>
      <c r="M999" s="740"/>
      <c r="N999" s="740"/>
      <c r="O999" s="740"/>
    </row>
    <row r="1000" spans="1:15" s="778" customFormat="1">
      <c r="A1000" s="777"/>
      <c r="B1000" s="740"/>
      <c r="C1000" s="740"/>
      <c r="D1000" s="1265"/>
      <c r="E1000" s="1265"/>
      <c r="F1000" s="1265"/>
      <c r="G1000" s="1265"/>
      <c r="H1000" s="1265"/>
      <c r="I1000" s="1265"/>
      <c r="J1000" s="1265"/>
      <c r="K1000" s="740"/>
      <c r="L1000" s="740"/>
      <c r="M1000" s="740"/>
      <c r="N1000" s="740"/>
      <c r="O1000" s="740"/>
    </row>
    <row r="1001" spans="1:15" s="778" customFormat="1">
      <c r="A1001" s="777"/>
      <c r="B1001" s="740"/>
      <c r="C1001" s="740"/>
      <c r="D1001" s="1265"/>
      <c r="E1001" s="1265"/>
      <c r="F1001" s="1265"/>
      <c r="G1001" s="1265"/>
      <c r="H1001" s="1265"/>
      <c r="I1001" s="1265"/>
      <c r="J1001" s="1265"/>
      <c r="K1001" s="740"/>
      <c r="L1001" s="740"/>
      <c r="M1001" s="740"/>
      <c r="N1001" s="740"/>
      <c r="O1001" s="740"/>
    </row>
    <row r="1002" spans="1:15" s="778" customFormat="1">
      <c r="A1002" s="777"/>
      <c r="B1002" s="740"/>
      <c r="C1002" s="740"/>
      <c r="D1002" s="1265"/>
      <c r="E1002" s="1265"/>
      <c r="F1002" s="1265"/>
      <c r="G1002" s="1265"/>
      <c r="H1002" s="1265"/>
      <c r="I1002" s="1265"/>
      <c r="J1002" s="1265"/>
      <c r="K1002" s="740"/>
      <c r="L1002" s="740"/>
      <c r="M1002" s="740"/>
      <c r="N1002" s="740"/>
      <c r="O1002" s="740"/>
    </row>
    <row r="1003" spans="1:15" s="778" customFormat="1">
      <c r="A1003" s="777"/>
      <c r="B1003" s="740"/>
      <c r="C1003" s="740"/>
      <c r="D1003" s="1265"/>
      <c r="E1003" s="1265"/>
      <c r="F1003" s="1265"/>
      <c r="G1003" s="1265"/>
      <c r="H1003" s="1265"/>
      <c r="I1003" s="1265"/>
      <c r="J1003" s="1265"/>
      <c r="K1003" s="740"/>
      <c r="L1003" s="740"/>
      <c r="M1003" s="740"/>
      <c r="N1003" s="740"/>
      <c r="O1003" s="740"/>
    </row>
    <row r="1004" spans="1:15" s="778" customFormat="1">
      <c r="A1004" s="777"/>
      <c r="B1004" s="740"/>
      <c r="C1004" s="740"/>
      <c r="D1004" s="1265"/>
      <c r="E1004" s="1265"/>
      <c r="F1004" s="1265"/>
      <c r="G1004" s="1265"/>
      <c r="H1004" s="1265"/>
      <c r="I1004" s="1265"/>
      <c r="J1004" s="1265"/>
      <c r="K1004" s="740"/>
      <c r="L1004" s="740"/>
      <c r="M1004" s="740"/>
      <c r="N1004" s="740"/>
      <c r="O1004" s="740"/>
    </row>
    <row r="1005" spans="1:15" s="778" customFormat="1">
      <c r="A1005" s="777"/>
      <c r="B1005" s="740"/>
      <c r="C1005" s="740"/>
      <c r="D1005" s="1265"/>
      <c r="E1005" s="1265"/>
      <c r="F1005" s="1265"/>
      <c r="G1005" s="1265"/>
      <c r="H1005" s="1265"/>
      <c r="I1005" s="1265"/>
      <c r="J1005" s="1265"/>
      <c r="K1005" s="740"/>
      <c r="L1005" s="740"/>
      <c r="M1005" s="740"/>
      <c r="N1005" s="740"/>
      <c r="O1005" s="740"/>
    </row>
    <row r="1006" spans="1:15" s="778" customFormat="1">
      <c r="A1006" s="777"/>
      <c r="B1006" s="740"/>
      <c r="C1006" s="740"/>
      <c r="D1006" s="1265"/>
      <c r="E1006" s="1265"/>
      <c r="F1006" s="1265"/>
      <c r="G1006" s="1265"/>
      <c r="H1006" s="1265"/>
      <c r="I1006" s="1265"/>
      <c r="J1006" s="1265"/>
      <c r="K1006" s="740"/>
      <c r="L1006" s="740"/>
      <c r="M1006" s="740"/>
      <c r="N1006" s="740"/>
      <c r="O1006" s="740"/>
    </row>
    <row r="1007" spans="1:15" s="778" customFormat="1">
      <c r="A1007" s="777"/>
      <c r="B1007" s="740"/>
      <c r="C1007" s="740"/>
      <c r="D1007" s="1265"/>
      <c r="E1007" s="1265"/>
      <c r="F1007" s="1265"/>
      <c r="G1007" s="1265"/>
      <c r="H1007" s="1265"/>
      <c r="I1007" s="1265"/>
      <c r="J1007" s="1265"/>
      <c r="K1007" s="740"/>
      <c r="L1007" s="740"/>
      <c r="M1007" s="740"/>
      <c r="N1007" s="740"/>
      <c r="O1007" s="740"/>
    </row>
    <row r="1008" spans="1:15" s="778" customFormat="1">
      <c r="A1008" s="777"/>
      <c r="B1008" s="740"/>
      <c r="C1008" s="740"/>
      <c r="D1008" s="1265"/>
      <c r="E1008" s="1265"/>
      <c r="F1008" s="1265"/>
      <c r="G1008" s="1265"/>
      <c r="H1008" s="1265"/>
      <c r="I1008" s="1265"/>
      <c r="J1008" s="1265"/>
      <c r="K1008" s="740"/>
      <c r="L1008" s="740"/>
      <c r="M1008" s="740"/>
      <c r="N1008" s="740"/>
      <c r="O1008" s="740"/>
    </row>
    <row r="1009" spans="1:15" s="778" customFormat="1">
      <c r="A1009" s="777"/>
      <c r="B1009" s="740"/>
      <c r="C1009" s="740"/>
      <c r="D1009" s="1265"/>
      <c r="E1009" s="1265"/>
      <c r="F1009" s="1265"/>
      <c r="G1009" s="1265"/>
      <c r="H1009" s="1265"/>
      <c r="I1009" s="1265"/>
      <c r="J1009" s="1265"/>
      <c r="K1009" s="740"/>
      <c r="L1009" s="740"/>
      <c r="M1009" s="740"/>
      <c r="N1009" s="740"/>
      <c r="O1009" s="740"/>
    </row>
    <row r="1010" spans="1:15" s="778" customFormat="1">
      <c r="A1010" s="777"/>
      <c r="B1010" s="740"/>
      <c r="C1010" s="740"/>
      <c r="D1010" s="1265"/>
      <c r="E1010" s="1265"/>
      <c r="F1010" s="1265"/>
      <c r="G1010" s="1265"/>
      <c r="H1010" s="1265"/>
      <c r="I1010" s="1265"/>
      <c r="J1010" s="1265"/>
      <c r="K1010" s="740"/>
      <c r="L1010" s="740"/>
      <c r="M1010" s="740"/>
      <c r="N1010" s="740"/>
      <c r="O1010" s="740"/>
    </row>
    <row r="1011" spans="1:15" s="778" customFormat="1">
      <c r="A1011" s="777"/>
      <c r="B1011" s="740"/>
      <c r="C1011" s="740"/>
      <c r="D1011" s="1265"/>
      <c r="E1011" s="1265"/>
      <c r="F1011" s="1265"/>
      <c r="G1011" s="1265"/>
      <c r="H1011" s="1265"/>
      <c r="I1011" s="1265"/>
      <c r="J1011" s="1265"/>
      <c r="K1011" s="740"/>
      <c r="L1011" s="740"/>
      <c r="M1011" s="740"/>
      <c r="N1011" s="740"/>
      <c r="O1011" s="740"/>
    </row>
    <row r="1012" spans="1:15" s="778" customFormat="1">
      <c r="A1012" s="777"/>
      <c r="B1012" s="740"/>
      <c r="C1012" s="740"/>
      <c r="D1012" s="1265"/>
      <c r="E1012" s="1265"/>
      <c r="F1012" s="1265"/>
      <c r="G1012" s="1265"/>
      <c r="H1012" s="1265"/>
      <c r="I1012" s="1265"/>
      <c r="J1012" s="1265"/>
      <c r="K1012" s="740"/>
      <c r="L1012" s="740"/>
      <c r="M1012" s="740"/>
      <c r="N1012" s="740"/>
      <c r="O1012" s="740"/>
    </row>
    <row r="1013" spans="1:15" s="778" customFormat="1">
      <c r="A1013" s="777"/>
      <c r="B1013" s="740"/>
      <c r="C1013" s="740"/>
      <c r="D1013" s="1265"/>
      <c r="E1013" s="1265"/>
      <c r="F1013" s="1265"/>
      <c r="G1013" s="1265"/>
      <c r="H1013" s="1265"/>
      <c r="I1013" s="1265"/>
      <c r="J1013" s="1265"/>
      <c r="K1013" s="740"/>
      <c r="L1013" s="740"/>
      <c r="M1013" s="740"/>
      <c r="N1013" s="740"/>
      <c r="O1013" s="740"/>
    </row>
    <row r="1014" spans="1:15" s="778" customFormat="1">
      <c r="A1014" s="777"/>
      <c r="B1014" s="740"/>
      <c r="C1014" s="740"/>
      <c r="D1014" s="1265"/>
      <c r="E1014" s="1265"/>
      <c r="F1014" s="1265"/>
      <c r="G1014" s="1265"/>
      <c r="H1014" s="1265"/>
      <c r="I1014" s="1265"/>
      <c r="J1014" s="1265"/>
      <c r="K1014" s="740"/>
      <c r="L1014" s="740"/>
      <c r="M1014" s="740"/>
      <c r="N1014" s="740"/>
      <c r="O1014" s="740"/>
    </row>
    <row r="1015" spans="1:15" s="778" customFormat="1">
      <c r="A1015" s="777"/>
      <c r="B1015" s="740"/>
      <c r="C1015" s="740"/>
      <c r="D1015" s="1265"/>
      <c r="E1015" s="1265"/>
      <c r="F1015" s="1265"/>
      <c r="G1015" s="1265"/>
      <c r="H1015" s="1265"/>
      <c r="I1015" s="1265"/>
      <c r="J1015" s="1265"/>
      <c r="K1015" s="740"/>
      <c r="L1015" s="740"/>
      <c r="M1015" s="740"/>
      <c r="N1015" s="740"/>
      <c r="O1015" s="740"/>
    </row>
    <row r="1016" spans="1:15" s="778" customFormat="1">
      <c r="A1016" s="777"/>
      <c r="B1016" s="740"/>
      <c r="C1016" s="740"/>
      <c r="D1016" s="1265"/>
      <c r="E1016" s="1265"/>
      <c r="F1016" s="1265"/>
      <c r="G1016" s="1265"/>
      <c r="H1016" s="1265"/>
      <c r="I1016" s="1265"/>
      <c r="J1016" s="1265"/>
      <c r="K1016" s="740"/>
      <c r="L1016" s="740"/>
      <c r="M1016" s="740"/>
      <c r="N1016" s="740"/>
      <c r="O1016" s="740"/>
    </row>
    <row r="1017" spans="1:15" s="778" customFormat="1">
      <c r="A1017" s="777"/>
      <c r="B1017" s="740"/>
      <c r="C1017" s="740"/>
      <c r="D1017" s="1265"/>
      <c r="E1017" s="1265"/>
      <c r="F1017" s="1265"/>
      <c r="G1017" s="1265"/>
      <c r="H1017" s="1265"/>
      <c r="I1017" s="1265"/>
      <c r="J1017" s="1265"/>
      <c r="K1017" s="740"/>
      <c r="L1017" s="740"/>
      <c r="M1017" s="740"/>
      <c r="N1017" s="740"/>
      <c r="O1017" s="740"/>
    </row>
    <row r="1018" spans="1:15" s="778" customFormat="1">
      <c r="A1018" s="777"/>
      <c r="B1018" s="740"/>
      <c r="C1018" s="740"/>
      <c r="D1018" s="1265"/>
      <c r="E1018" s="1265"/>
      <c r="F1018" s="1265"/>
      <c r="G1018" s="1265"/>
      <c r="H1018" s="1265"/>
      <c r="I1018" s="1265"/>
      <c r="J1018" s="1265"/>
      <c r="K1018" s="740"/>
      <c r="L1018" s="740"/>
      <c r="M1018" s="740"/>
      <c r="N1018" s="740"/>
      <c r="O1018" s="740"/>
    </row>
    <row r="1019" spans="1:15" s="778" customFormat="1">
      <c r="A1019" s="777"/>
      <c r="B1019" s="740"/>
      <c r="C1019" s="740"/>
      <c r="D1019" s="1265"/>
      <c r="E1019" s="1265"/>
      <c r="F1019" s="1265"/>
      <c r="G1019" s="1265"/>
      <c r="H1019" s="1265"/>
      <c r="I1019" s="1265"/>
      <c r="J1019" s="1265"/>
      <c r="K1019" s="740"/>
      <c r="L1019" s="740"/>
      <c r="M1019" s="740"/>
      <c r="N1019" s="740"/>
      <c r="O1019" s="740"/>
    </row>
    <row r="1020" spans="1:15" s="778" customFormat="1">
      <c r="A1020" s="777"/>
      <c r="B1020" s="740"/>
      <c r="C1020" s="740"/>
      <c r="D1020" s="1265"/>
      <c r="E1020" s="1265"/>
      <c r="F1020" s="1265"/>
      <c r="G1020" s="1265"/>
      <c r="H1020" s="1265"/>
      <c r="I1020" s="1265"/>
      <c r="J1020" s="1265"/>
      <c r="K1020" s="740"/>
      <c r="L1020" s="740"/>
      <c r="M1020" s="740"/>
      <c r="N1020" s="740"/>
      <c r="O1020" s="740"/>
    </row>
    <row r="1021" spans="1:15" s="778" customFormat="1">
      <c r="A1021" s="777"/>
      <c r="B1021" s="740"/>
      <c r="C1021" s="740"/>
      <c r="D1021" s="1265"/>
      <c r="E1021" s="1265"/>
      <c r="F1021" s="1265"/>
      <c r="G1021" s="1265"/>
      <c r="H1021" s="1265"/>
      <c r="I1021" s="1265"/>
      <c r="J1021" s="1265"/>
      <c r="K1021" s="740"/>
      <c r="L1021" s="740"/>
      <c r="M1021" s="740"/>
      <c r="N1021" s="740"/>
      <c r="O1021" s="740"/>
    </row>
    <row r="1022" spans="1:15" s="778" customFormat="1">
      <c r="A1022" s="777"/>
      <c r="B1022" s="740"/>
      <c r="C1022" s="740"/>
      <c r="D1022" s="1265"/>
      <c r="E1022" s="1265"/>
      <c r="F1022" s="1265"/>
      <c r="G1022" s="1265"/>
      <c r="H1022" s="1265"/>
      <c r="I1022" s="1265"/>
      <c r="J1022" s="1265"/>
      <c r="K1022" s="740"/>
      <c r="L1022" s="740"/>
      <c r="M1022" s="740"/>
      <c r="N1022" s="740"/>
      <c r="O1022" s="740"/>
    </row>
    <row r="1023" spans="1:15" s="778" customFormat="1">
      <c r="A1023" s="777"/>
      <c r="B1023" s="740"/>
      <c r="C1023" s="740"/>
      <c r="D1023" s="1265"/>
      <c r="E1023" s="1265"/>
      <c r="F1023" s="1265"/>
      <c r="G1023" s="1265"/>
      <c r="H1023" s="1265"/>
      <c r="I1023" s="1265"/>
      <c r="J1023" s="1265"/>
      <c r="K1023" s="740"/>
      <c r="L1023" s="740"/>
      <c r="M1023" s="740"/>
      <c r="N1023" s="740"/>
      <c r="O1023" s="740"/>
    </row>
    <row r="1024" spans="1:15" s="778" customFormat="1">
      <c r="A1024" s="777"/>
      <c r="B1024" s="740"/>
      <c r="C1024" s="740"/>
      <c r="D1024" s="1265"/>
      <c r="E1024" s="1265"/>
      <c r="F1024" s="1265"/>
      <c r="G1024" s="1265"/>
      <c r="H1024" s="1265"/>
      <c r="I1024" s="1265"/>
      <c r="J1024" s="1265"/>
      <c r="K1024" s="740"/>
      <c r="L1024" s="740"/>
      <c r="M1024" s="740"/>
      <c r="N1024" s="740"/>
      <c r="O1024" s="740"/>
    </row>
    <row r="1025" spans="1:15" s="778" customFormat="1">
      <c r="A1025" s="777"/>
      <c r="B1025" s="740"/>
      <c r="C1025" s="740"/>
      <c r="D1025" s="1265"/>
      <c r="E1025" s="1265"/>
      <c r="F1025" s="1265"/>
      <c r="G1025" s="1265"/>
      <c r="H1025" s="1265"/>
      <c r="I1025" s="1265"/>
      <c r="J1025" s="1265"/>
      <c r="K1025" s="740"/>
      <c r="L1025" s="740"/>
      <c r="M1025" s="740"/>
      <c r="N1025" s="740"/>
      <c r="O1025" s="740"/>
    </row>
    <row r="1026" spans="1:15" s="778" customFormat="1">
      <c r="A1026" s="777"/>
      <c r="B1026" s="740"/>
      <c r="C1026" s="740"/>
      <c r="D1026" s="1265"/>
      <c r="E1026" s="1265"/>
      <c r="F1026" s="1265"/>
      <c r="G1026" s="1265"/>
      <c r="H1026" s="1265"/>
      <c r="I1026" s="1265"/>
      <c r="J1026" s="1265"/>
      <c r="K1026" s="740"/>
      <c r="L1026" s="740"/>
      <c r="M1026" s="740"/>
      <c r="N1026" s="740"/>
      <c r="O1026" s="740"/>
    </row>
    <row r="1027" spans="1:15" s="778" customFormat="1">
      <c r="A1027" s="777"/>
      <c r="B1027" s="740"/>
      <c r="C1027" s="740"/>
      <c r="D1027" s="1265"/>
      <c r="E1027" s="1265"/>
      <c r="F1027" s="1265"/>
      <c r="G1027" s="1265"/>
      <c r="H1027" s="1265"/>
      <c r="I1027" s="1265"/>
      <c r="J1027" s="1265"/>
      <c r="K1027" s="740"/>
      <c r="L1027" s="740"/>
      <c r="M1027" s="740"/>
      <c r="N1027" s="740"/>
      <c r="O1027" s="740"/>
    </row>
    <row r="1028" spans="1:15" s="778" customFormat="1">
      <c r="A1028" s="777"/>
      <c r="B1028" s="740"/>
      <c r="C1028" s="740"/>
      <c r="D1028" s="1265"/>
      <c r="E1028" s="1265"/>
      <c r="F1028" s="1265"/>
      <c r="G1028" s="1265"/>
      <c r="H1028" s="1265"/>
      <c r="I1028" s="1265"/>
      <c r="J1028" s="1265"/>
      <c r="K1028" s="740"/>
      <c r="L1028" s="740"/>
      <c r="M1028" s="740"/>
      <c r="N1028" s="740"/>
      <c r="O1028" s="740"/>
    </row>
    <row r="1029" spans="1:15" s="778" customFormat="1">
      <c r="A1029" s="777"/>
      <c r="B1029" s="740"/>
      <c r="C1029" s="740"/>
      <c r="D1029" s="1265"/>
      <c r="E1029" s="1265"/>
      <c r="F1029" s="1265"/>
      <c r="G1029" s="1265"/>
      <c r="H1029" s="1265"/>
      <c r="I1029" s="1265"/>
      <c r="J1029" s="1265"/>
      <c r="K1029" s="740"/>
      <c r="L1029" s="740"/>
      <c r="M1029" s="740"/>
      <c r="N1029" s="740"/>
      <c r="O1029" s="740"/>
    </row>
    <row r="1030" spans="1:15" s="778" customFormat="1">
      <c r="A1030" s="777"/>
      <c r="B1030" s="740"/>
      <c r="C1030" s="740"/>
      <c r="D1030" s="1265"/>
      <c r="E1030" s="1265"/>
      <c r="F1030" s="1265"/>
      <c r="G1030" s="1265"/>
      <c r="H1030" s="1265"/>
      <c r="I1030" s="1265"/>
      <c r="J1030" s="1265"/>
      <c r="K1030" s="740"/>
      <c r="L1030" s="740"/>
      <c r="M1030" s="740"/>
      <c r="N1030" s="740"/>
      <c r="O1030" s="740"/>
    </row>
    <row r="1031" spans="1:15" s="778" customFormat="1">
      <c r="A1031" s="777"/>
      <c r="B1031" s="740"/>
      <c r="C1031" s="740"/>
      <c r="D1031" s="1265"/>
      <c r="E1031" s="1265"/>
      <c r="F1031" s="1265"/>
      <c r="G1031" s="1265"/>
      <c r="H1031" s="1265"/>
      <c r="I1031" s="1265"/>
      <c r="J1031" s="1265"/>
      <c r="K1031" s="740"/>
      <c r="L1031" s="740"/>
      <c r="M1031" s="740"/>
      <c r="N1031" s="740"/>
      <c r="O1031" s="740"/>
    </row>
    <row r="1032" spans="1:15" s="778" customFormat="1">
      <c r="A1032" s="777"/>
      <c r="B1032" s="740"/>
      <c r="C1032" s="740"/>
      <c r="D1032" s="1265"/>
      <c r="E1032" s="1265"/>
      <c r="F1032" s="1265"/>
      <c r="G1032" s="1265"/>
      <c r="H1032" s="1265"/>
      <c r="I1032" s="1265"/>
      <c r="J1032" s="1265"/>
      <c r="K1032" s="740"/>
      <c r="L1032" s="740"/>
      <c r="M1032" s="740"/>
      <c r="N1032" s="740"/>
      <c r="O1032" s="740"/>
    </row>
    <row r="1033" spans="1:15" s="778" customFormat="1">
      <c r="A1033" s="777"/>
      <c r="B1033" s="740"/>
      <c r="C1033" s="740"/>
      <c r="D1033" s="1265"/>
      <c r="E1033" s="1265"/>
      <c r="F1033" s="1265"/>
      <c r="G1033" s="1265"/>
      <c r="H1033" s="1265"/>
      <c r="I1033" s="1265"/>
      <c r="J1033" s="1265"/>
      <c r="K1033" s="740"/>
      <c r="L1033" s="740"/>
      <c r="M1033" s="740"/>
      <c r="N1033" s="740"/>
      <c r="O1033" s="740"/>
    </row>
    <row r="1034" spans="1:15" s="778" customFormat="1">
      <c r="A1034" s="777"/>
      <c r="B1034" s="740"/>
      <c r="C1034" s="740"/>
      <c r="D1034" s="1265"/>
      <c r="E1034" s="1265"/>
      <c r="F1034" s="1265"/>
      <c r="G1034" s="1265"/>
      <c r="H1034" s="1265"/>
      <c r="I1034" s="1265"/>
      <c r="J1034" s="1265"/>
      <c r="K1034" s="740"/>
      <c r="L1034" s="740"/>
      <c r="M1034" s="740"/>
      <c r="N1034" s="740"/>
      <c r="O1034" s="740"/>
    </row>
    <row r="1035" spans="1:15" s="778" customFormat="1">
      <c r="A1035" s="777"/>
      <c r="B1035" s="740"/>
      <c r="C1035" s="740"/>
      <c r="D1035" s="1265"/>
      <c r="E1035" s="1265"/>
      <c r="F1035" s="1265"/>
      <c r="G1035" s="1265"/>
      <c r="H1035" s="1265"/>
      <c r="I1035" s="1265"/>
      <c r="J1035" s="1265"/>
      <c r="K1035" s="740"/>
      <c r="L1035" s="740"/>
      <c r="M1035" s="740"/>
      <c r="N1035" s="740"/>
      <c r="O1035" s="740"/>
    </row>
    <row r="1036" spans="1:15" s="778" customFormat="1">
      <c r="A1036" s="777"/>
      <c r="B1036" s="740"/>
      <c r="C1036" s="740"/>
      <c r="D1036" s="1265"/>
      <c r="E1036" s="1265"/>
      <c r="F1036" s="1265"/>
      <c r="G1036" s="1265"/>
      <c r="H1036" s="1265"/>
      <c r="I1036" s="1265"/>
      <c r="J1036" s="1265"/>
      <c r="K1036" s="740"/>
      <c r="L1036" s="740"/>
      <c r="M1036" s="740"/>
      <c r="N1036" s="740"/>
      <c r="O1036" s="740"/>
    </row>
    <row r="1037" spans="1:15" s="778" customFormat="1">
      <c r="A1037" s="777"/>
      <c r="B1037" s="740"/>
      <c r="C1037" s="740"/>
      <c r="D1037" s="1265"/>
      <c r="E1037" s="1265"/>
      <c r="F1037" s="1265"/>
      <c r="G1037" s="1265"/>
      <c r="H1037" s="1265"/>
      <c r="I1037" s="1265"/>
      <c r="J1037" s="1265"/>
      <c r="K1037" s="740"/>
      <c r="L1037" s="740"/>
      <c r="M1037" s="740"/>
      <c r="N1037" s="740"/>
      <c r="O1037" s="740"/>
    </row>
    <row r="1038" spans="1:15" s="778" customFormat="1">
      <c r="A1038" s="777"/>
      <c r="B1038" s="740"/>
      <c r="C1038" s="740"/>
      <c r="D1038" s="1265"/>
      <c r="E1038" s="1265"/>
      <c r="F1038" s="1265"/>
      <c r="G1038" s="1265"/>
      <c r="H1038" s="1265"/>
      <c r="I1038" s="1265"/>
      <c r="J1038" s="1265"/>
      <c r="K1038" s="740"/>
      <c r="L1038" s="740"/>
      <c r="M1038" s="740"/>
      <c r="N1038" s="740"/>
      <c r="O1038" s="740"/>
    </row>
    <row r="1039" spans="1:15" s="778" customFormat="1">
      <c r="A1039" s="777"/>
      <c r="B1039" s="740"/>
      <c r="C1039" s="740"/>
      <c r="D1039" s="1265"/>
      <c r="E1039" s="1265"/>
      <c r="F1039" s="1265"/>
      <c r="G1039" s="1265"/>
      <c r="H1039" s="1265"/>
      <c r="I1039" s="1265"/>
      <c r="J1039" s="1265"/>
      <c r="K1039" s="740"/>
      <c r="L1039" s="740"/>
      <c r="M1039" s="740"/>
      <c r="N1039" s="740"/>
      <c r="O1039" s="740"/>
    </row>
    <row r="1040" spans="1:15" s="778" customFormat="1">
      <c r="A1040" s="777"/>
      <c r="B1040" s="740"/>
      <c r="C1040" s="740"/>
      <c r="D1040" s="1265"/>
      <c r="E1040" s="1265"/>
      <c r="F1040" s="1265"/>
      <c r="G1040" s="1265"/>
      <c r="H1040" s="1265"/>
      <c r="I1040" s="1265"/>
      <c r="J1040" s="1265"/>
      <c r="K1040" s="740"/>
      <c r="L1040" s="740"/>
      <c r="M1040" s="740"/>
      <c r="N1040" s="740"/>
      <c r="O1040" s="740"/>
    </row>
    <row r="1041" spans="1:15" s="778" customFormat="1">
      <c r="A1041" s="777"/>
      <c r="B1041" s="740"/>
      <c r="C1041" s="740"/>
      <c r="D1041" s="1265"/>
      <c r="E1041" s="1265"/>
      <c r="F1041" s="1265"/>
      <c r="G1041" s="1265"/>
      <c r="H1041" s="1265"/>
      <c r="I1041" s="1265"/>
      <c r="J1041" s="1265"/>
      <c r="K1041" s="740"/>
      <c r="L1041" s="740"/>
      <c r="M1041" s="740"/>
      <c r="N1041" s="740"/>
      <c r="O1041" s="740"/>
    </row>
    <row r="1042" spans="1:15" s="778" customFormat="1">
      <c r="A1042" s="777"/>
      <c r="B1042" s="740"/>
      <c r="C1042" s="740"/>
      <c r="D1042" s="1265"/>
      <c r="E1042" s="1265"/>
      <c r="F1042" s="1265"/>
      <c r="G1042" s="1265"/>
      <c r="H1042" s="1265"/>
      <c r="I1042" s="1265"/>
      <c r="J1042" s="1265"/>
      <c r="K1042" s="740"/>
      <c r="L1042" s="740"/>
      <c r="M1042" s="740"/>
      <c r="N1042" s="740"/>
      <c r="O1042" s="740"/>
    </row>
    <row r="1043" spans="1:15" s="778" customFormat="1">
      <c r="A1043" s="777"/>
      <c r="B1043" s="740"/>
      <c r="C1043" s="740"/>
      <c r="D1043" s="1265"/>
      <c r="E1043" s="1265"/>
      <c r="F1043" s="1265"/>
      <c r="G1043" s="1265"/>
      <c r="H1043" s="1265"/>
      <c r="I1043" s="1265"/>
      <c r="J1043" s="1265"/>
      <c r="K1043" s="740"/>
      <c r="L1043" s="740"/>
      <c r="M1043" s="740"/>
      <c r="N1043" s="740"/>
      <c r="O1043" s="740"/>
    </row>
    <row r="1044" spans="1:15" s="778" customFormat="1">
      <c r="A1044" s="777"/>
      <c r="B1044" s="740"/>
      <c r="C1044" s="740"/>
      <c r="D1044" s="1265"/>
      <c r="E1044" s="1265"/>
      <c r="F1044" s="1265"/>
      <c r="G1044" s="1265"/>
      <c r="H1044" s="1265"/>
      <c r="I1044" s="1265"/>
      <c r="J1044" s="1265"/>
      <c r="K1044" s="740"/>
      <c r="L1044" s="740"/>
      <c r="M1044" s="740"/>
      <c r="N1044" s="740"/>
      <c r="O1044" s="740"/>
    </row>
    <row r="1045" spans="1:15" s="778" customFormat="1">
      <c r="A1045" s="777"/>
      <c r="B1045" s="740"/>
      <c r="C1045" s="740"/>
      <c r="D1045" s="1265"/>
      <c r="E1045" s="1265"/>
      <c r="F1045" s="1265"/>
      <c r="G1045" s="1265"/>
      <c r="H1045" s="1265"/>
      <c r="I1045" s="1265"/>
      <c r="J1045" s="1265"/>
      <c r="K1045" s="740"/>
      <c r="L1045" s="740"/>
      <c r="M1045" s="740"/>
      <c r="N1045" s="740"/>
      <c r="O1045" s="740"/>
    </row>
    <row r="1046" spans="1:15" s="778" customFormat="1">
      <c r="A1046" s="777"/>
      <c r="B1046" s="740"/>
      <c r="C1046" s="740"/>
      <c r="D1046" s="1265"/>
      <c r="E1046" s="1265"/>
      <c r="F1046" s="1265"/>
      <c r="G1046" s="1265"/>
      <c r="H1046" s="1265"/>
      <c r="I1046" s="1265"/>
      <c r="J1046" s="1265"/>
      <c r="K1046" s="740"/>
      <c r="L1046" s="740"/>
      <c r="M1046" s="740"/>
      <c r="N1046" s="740"/>
      <c r="O1046" s="740"/>
    </row>
    <row r="1047" spans="1:15" s="778" customFormat="1">
      <c r="A1047" s="777"/>
      <c r="B1047" s="740"/>
      <c r="C1047" s="740"/>
      <c r="D1047" s="1265"/>
      <c r="E1047" s="1265"/>
      <c r="F1047" s="1265"/>
      <c r="G1047" s="1265"/>
      <c r="H1047" s="1265"/>
      <c r="I1047" s="1265"/>
      <c r="J1047" s="1265"/>
      <c r="K1047" s="740"/>
      <c r="L1047" s="740"/>
      <c r="M1047" s="740"/>
      <c r="N1047" s="740"/>
      <c r="O1047" s="740"/>
    </row>
    <row r="1048" spans="1:15" s="778" customFormat="1">
      <c r="A1048" s="777"/>
      <c r="B1048" s="740"/>
      <c r="C1048" s="740"/>
      <c r="D1048" s="1265"/>
      <c r="E1048" s="1265"/>
      <c r="F1048" s="1265"/>
      <c r="G1048" s="1265"/>
      <c r="H1048" s="1265"/>
      <c r="I1048" s="1265"/>
      <c r="J1048" s="1265"/>
      <c r="K1048" s="740"/>
      <c r="L1048" s="740"/>
      <c r="M1048" s="740"/>
      <c r="N1048" s="740"/>
      <c r="O1048" s="740"/>
    </row>
    <row r="1049" spans="1:15" s="778" customFormat="1">
      <c r="A1049" s="777"/>
      <c r="B1049" s="740"/>
      <c r="C1049" s="740"/>
      <c r="D1049" s="1265"/>
      <c r="E1049" s="1265"/>
      <c r="F1049" s="1265"/>
      <c r="G1049" s="1265"/>
      <c r="H1049" s="1265"/>
      <c r="I1049" s="1265"/>
      <c r="J1049" s="1265"/>
      <c r="K1049" s="740"/>
      <c r="L1049" s="740"/>
      <c r="M1049" s="740"/>
      <c r="N1049" s="740"/>
      <c r="O1049" s="740"/>
    </row>
    <row r="1050" spans="1:15" s="778" customFormat="1">
      <c r="A1050" s="777"/>
      <c r="B1050" s="740"/>
      <c r="C1050" s="740"/>
      <c r="D1050" s="1265"/>
      <c r="E1050" s="1265"/>
      <c r="F1050" s="1265"/>
      <c r="G1050" s="1265"/>
      <c r="H1050" s="1265"/>
      <c r="I1050" s="1265"/>
      <c r="J1050" s="1265"/>
      <c r="K1050" s="740"/>
      <c r="L1050" s="740"/>
      <c r="M1050" s="740"/>
      <c r="N1050" s="740"/>
      <c r="O1050" s="740"/>
    </row>
    <row r="1051" spans="1:15" s="778" customFormat="1">
      <c r="A1051" s="777"/>
      <c r="B1051" s="740"/>
      <c r="C1051" s="740"/>
      <c r="D1051" s="1265"/>
      <c r="E1051" s="1265"/>
      <c r="F1051" s="1265"/>
      <c r="G1051" s="1265"/>
      <c r="H1051" s="1265"/>
      <c r="I1051" s="1265"/>
      <c r="J1051" s="1265"/>
      <c r="K1051" s="740"/>
      <c r="L1051" s="740"/>
      <c r="M1051" s="740"/>
      <c r="N1051" s="740"/>
      <c r="O1051" s="740"/>
    </row>
    <row r="1052" spans="1:15" s="778" customFormat="1">
      <c r="A1052" s="777"/>
      <c r="B1052" s="740"/>
      <c r="C1052" s="740"/>
      <c r="D1052" s="1265"/>
      <c r="E1052" s="1265"/>
      <c r="F1052" s="1265"/>
      <c r="G1052" s="1265"/>
      <c r="H1052" s="1265"/>
      <c r="I1052" s="1265"/>
      <c r="J1052" s="1265"/>
      <c r="K1052" s="740"/>
      <c r="L1052" s="740"/>
      <c r="M1052" s="740"/>
      <c r="N1052" s="740"/>
      <c r="O1052" s="740"/>
    </row>
    <row r="1053" spans="1:15" s="778" customFormat="1">
      <c r="A1053" s="777"/>
      <c r="B1053" s="740"/>
      <c r="C1053" s="740"/>
      <c r="D1053" s="1265"/>
      <c r="E1053" s="1265"/>
      <c r="F1053" s="1265"/>
      <c r="G1053" s="1265"/>
      <c r="H1053" s="1265"/>
      <c r="I1053" s="1265"/>
      <c r="J1053" s="1265"/>
      <c r="K1053" s="740"/>
      <c r="L1053" s="740"/>
      <c r="M1053" s="740"/>
      <c r="N1053" s="740"/>
      <c r="O1053" s="740"/>
    </row>
    <row r="1054" spans="1:15" s="778" customFormat="1">
      <c r="A1054" s="777"/>
      <c r="B1054" s="740"/>
      <c r="C1054" s="740"/>
      <c r="D1054" s="1265"/>
      <c r="E1054" s="1265"/>
      <c r="F1054" s="1265"/>
      <c r="G1054" s="1265"/>
      <c r="H1054" s="1265"/>
      <c r="I1054" s="1265"/>
      <c r="J1054" s="1265"/>
      <c r="K1054" s="740"/>
      <c r="L1054" s="740"/>
      <c r="M1054" s="740"/>
      <c r="N1054" s="740"/>
      <c r="O1054" s="740"/>
    </row>
    <row r="1055" spans="1:15" s="778" customFormat="1">
      <c r="A1055" s="777"/>
      <c r="B1055" s="740"/>
      <c r="C1055" s="740"/>
      <c r="D1055" s="1265"/>
      <c r="E1055" s="1265"/>
      <c r="F1055" s="1265"/>
      <c r="G1055" s="1265"/>
      <c r="H1055" s="1265"/>
      <c r="I1055" s="1265"/>
      <c r="J1055" s="1265"/>
      <c r="K1055" s="740"/>
      <c r="L1055" s="740"/>
      <c r="M1055" s="740"/>
      <c r="N1055" s="740"/>
      <c r="O1055" s="740"/>
    </row>
    <row r="1056" spans="1:15" s="778" customFormat="1">
      <c r="A1056" s="777"/>
      <c r="B1056" s="740"/>
      <c r="C1056" s="740"/>
      <c r="D1056" s="1265"/>
      <c r="E1056" s="1265"/>
      <c r="F1056" s="1265"/>
      <c r="G1056" s="1265"/>
      <c r="H1056" s="1265"/>
      <c r="I1056" s="1265"/>
      <c r="J1056" s="1265"/>
      <c r="K1056" s="740"/>
      <c r="L1056" s="740"/>
      <c r="M1056" s="740"/>
      <c r="N1056" s="740"/>
      <c r="O1056" s="740"/>
    </row>
    <row r="1057" spans="1:15" s="778" customFormat="1">
      <c r="A1057" s="777"/>
      <c r="B1057" s="740"/>
      <c r="C1057" s="740"/>
      <c r="D1057" s="1265"/>
      <c r="E1057" s="1265"/>
      <c r="F1057" s="1265"/>
      <c r="G1057" s="1265"/>
      <c r="H1057" s="1265"/>
      <c r="I1057" s="1265"/>
      <c r="J1057" s="1265"/>
      <c r="K1057" s="740"/>
      <c r="L1057" s="740"/>
      <c r="M1057" s="740"/>
      <c r="N1057" s="740"/>
      <c r="O1057" s="740"/>
    </row>
    <row r="1058" spans="1:15" s="778" customFormat="1">
      <c r="A1058" s="777"/>
      <c r="B1058" s="740"/>
      <c r="C1058" s="740"/>
      <c r="D1058" s="1265"/>
      <c r="E1058" s="1265"/>
      <c r="F1058" s="1265"/>
      <c r="G1058" s="1265"/>
      <c r="H1058" s="1265"/>
      <c r="I1058" s="1265"/>
      <c r="J1058" s="1265"/>
      <c r="K1058" s="740"/>
      <c r="L1058" s="740"/>
      <c r="M1058" s="740"/>
      <c r="N1058" s="740"/>
      <c r="O1058" s="740"/>
    </row>
    <row r="1059" spans="1:15" s="778" customFormat="1">
      <c r="A1059" s="777"/>
      <c r="B1059" s="740"/>
      <c r="C1059" s="740"/>
      <c r="D1059" s="1265"/>
      <c r="E1059" s="1265"/>
      <c r="F1059" s="1265"/>
      <c r="G1059" s="1265"/>
      <c r="H1059" s="1265"/>
      <c r="I1059" s="1265"/>
      <c r="J1059" s="1265"/>
      <c r="K1059" s="740"/>
      <c r="L1059" s="740"/>
      <c r="M1059" s="740"/>
      <c r="N1059" s="740"/>
      <c r="O1059" s="740"/>
    </row>
    <row r="1060" spans="1:15" s="778" customFormat="1">
      <c r="A1060" s="777"/>
      <c r="B1060" s="740"/>
      <c r="C1060" s="740"/>
      <c r="D1060" s="1265"/>
      <c r="E1060" s="1265"/>
      <c r="F1060" s="1265"/>
      <c r="G1060" s="1265"/>
      <c r="H1060" s="1265"/>
      <c r="I1060" s="1265"/>
      <c r="J1060" s="1265"/>
      <c r="K1060" s="740"/>
      <c r="L1060" s="740"/>
      <c r="M1060" s="740"/>
      <c r="N1060" s="740"/>
      <c r="O1060" s="740"/>
    </row>
    <row r="1061" spans="1:15" s="778" customFormat="1">
      <c r="A1061" s="777"/>
      <c r="B1061" s="740"/>
      <c r="C1061" s="740"/>
      <c r="D1061" s="1265"/>
      <c r="E1061" s="1265"/>
      <c r="F1061" s="1265"/>
      <c r="G1061" s="1265"/>
      <c r="H1061" s="1265"/>
      <c r="I1061" s="1265"/>
      <c r="J1061" s="1265"/>
      <c r="K1061" s="740"/>
      <c r="L1061" s="740"/>
      <c r="M1061" s="740"/>
      <c r="N1061" s="740"/>
      <c r="O1061" s="740"/>
    </row>
    <row r="1062" spans="1:15" s="778" customFormat="1">
      <c r="A1062" s="777"/>
      <c r="B1062" s="740"/>
      <c r="C1062" s="740"/>
      <c r="D1062" s="1265"/>
      <c r="E1062" s="1265"/>
      <c r="F1062" s="1265"/>
      <c r="G1062" s="1265"/>
      <c r="H1062" s="1265"/>
      <c r="I1062" s="1265"/>
      <c r="J1062" s="1265"/>
      <c r="K1062" s="740"/>
      <c r="L1062" s="740"/>
      <c r="M1062" s="740"/>
      <c r="N1062" s="740"/>
      <c r="O1062" s="740"/>
    </row>
    <row r="1063" spans="1:15" s="778" customFormat="1">
      <c r="A1063" s="777"/>
      <c r="B1063" s="740"/>
      <c r="C1063" s="740"/>
      <c r="D1063" s="1265"/>
      <c r="E1063" s="1265"/>
      <c r="F1063" s="1265"/>
      <c r="G1063" s="1265"/>
      <c r="H1063" s="1265"/>
      <c r="I1063" s="1265"/>
      <c r="J1063" s="1265"/>
      <c r="K1063" s="740"/>
      <c r="L1063" s="740"/>
      <c r="M1063" s="740"/>
      <c r="N1063" s="740"/>
      <c r="O1063" s="740"/>
    </row>
    <row r="1064" spans="1:15" s="778" customFormat="1">
      <c r="A1064" s="777"/>
      <c r="B1064" s="740"/>
      <c r="C1064" s="740"/>
      <c r="D1064" s="1265"/>
      <c r="E1064" s="1265"/>
      <c r="F1064" s="1265"/>
      <c r="G1064" s="1265"/>
      <c r="H1064" s="1265"/>
      <c r="I1064" s="1265"/>
      <c r="J1064" s="1265"/>
      <c r="K1064" s="740"/>
      <c r="L1064" s="740"/>
      <c r="M1064" s="740"/>
      <c r="N1064" s="740"/>
      <c r="O1064" s="740"/>
    </row>
    <row r="1065" spans="1:15" s="778" customFormat="1">
      <c r="A1065" s="777"/>
      <c r="B1065" s="740"/>
      <c r="C1065" s="740"/>
      <c r="D1065" s="1265"/>
      <c r="E1065" s="1265"/>
      <c r="F1065" s="1265"/>
      <c r="G1065" s="1265"/>
      <c r="H1065" s="1265"/>
      <c r="I1065" s="1265"/>
      <c r="J1065" s="1265"/>
      <c r="K1065" s="740"/>
      <c r="L1065" s="740"/>
      <c r="M1065" s="740"/>
      <c r="N1065" s="740"/>
      <c r="O1065" s="740"/>
    </row>
    <row r="1066" spans="1:15" s="778" customFormat="1">
      <c r="A1066" s="777"/>
      <c r="B1066" s="740"/>
      <c r="C1066" s="740"/>
      <c r="D1066" s="1265"/>
      <c r="E1066" s="1265"/>
      <c r="F1066" s="1265"/>
      <c r="G1066" s="1265"/>
      <c r="H1066" s="1265"/>
      <c r="I1066" s="1265"/>
      <c r="J1066" s="1265"/>
      <c r="K1066" s="740"/>
      <c r="L1066" s="740"/>
      <c r="M1066" s="740"/>
      <c r="N1066" s="740"/>
      <c r="O1066" s="740"/>
    </row>
    <row r="1067" spans="1:15" s="778" customFormat="1">
      <c r="A1067" s="777"/>
      <c r="B1067" s="740"/>
      <c r="C1067" s="740"/>
      <c r="D1067" s="1265"/>
      <c r="E1067" s="1265"/>
      <c r="F1067" s="1265"/>
      <c r="G1067" s="1265"/>
      <c r="H1067" s="1265"/>
      <c r="I1067" s="1265"/>
      <c r="J1067" s="1265"/>
      <c r="K1067" s="740"/>
      <c r="L1067" s="740"/>
      <c r="M1067" s="740"/>
      <c r="N1067" s="740"/>
      <c r="O1067" s="740"/>
    </row>
    <row r="1068" spans="1:15" s="778" customFormat="1">
      <c r="A1068" s="777"/>
      <c r="B1068" s="740"/>
      <c r="C1068" s="740"/>
      <c r="D1068" s="1265"/>
      <c r="E1068" s="1265"/>
      <c r="F1068" s="1265"/>
      <c r="G1068" s="1265"/>
      <c r="H1068" s="1265"/>
      <c r="I1068" s="1265"/>
      <c r="J1068" s="1265"/>
      <c r="K1068" s="740"/>
      <c r="L1068" s="740"/>
      <c r="M1068" s="740"/>
      <c r="N1068" s="740"/>
      <c r="O1068" s="740"/>
    </row>
    <row r="1069" spans="1:15" s="778" customFormat="1">
      <c r="A1069" s="777"/>
      <c r="B1069" s="740"/>
      <c r="C1069" s="740"/>
      <c r="D1069" s="1265"/>
      <c r="E1069" s="1265"/>
      <c r="F1069" s="1265"/>
      <c r="G1069" s="1265"/>
      <c r="H1069" s="1265"/>
      <c r="I1069" s="1265"/>
      <c r="J1069" s="1265"/>
      <c r="K1069" s="740"/>
      <c r="L1069" s="740"/>
      <c r="M1069" s="740"/>
      <c r="N1069" s="740"/>
      <c r="O1069" s="740"/>
    </row>
    <row r="1070" spans="1:15" s="778" customFormat="1">
      <c r="A1070" s="777"/>
      <c r="B1070" s="740"/>
      <c r="C1070" s="740"/>
      <c r="D1070" s="1265"/>
      <c r="E1070" s="1265"/>
      <c r="F1070" s="1265"/>
      <c r="G1070" s="1265"/>
      <c r="H1070" s="1265"/>
      <c r="I1070" s="1265"/>
      <c r="J1070" s="1265"/>
      <c r="K1070" s="740"/>
      <c r="L1070" s="740"/>
      <c r="M1070" s="740"/>
      <c r="N1070" s="740"/>
      <c r="O1070" s="740"/>
    </row>
    <row r="1071" spans="1:15" s="778" customFormat="1">
      <c r="A1071" s="777"/>
      <c r="B1071" s="740"/>
      <c r="C1071" s="740"/>
      <c r="D1071" s="1265"/>
      <c r="E1071" s="1265"/>
      <c r="F1071" s="1265"/>
      <c r="G1071" s="1265"/>
      <c r="H1071" s="1265"/>
      <c r="I1071" s="1265"/>
      <c r="J1071" s="1265"/>
      <c r="K1071" s="740"/>
      <c r="L1071" s="740"/>
      <c r="M1071" s="740"/>
      <c r="N1071" s="740"/>
      <c r="O1071" s="740"/>
    </row>
    <row r="1072" spans="1:15" s="778" customFormat="1">
      <c r="A1072" s="777"/>
      <c r="B1072" s="740"/>
      <c r="C1072" s="740"/>
      <c r="D1072" s="1265"/>
      <c r="E1072" s="1265"/>
      <c r="F1072" s="1265"/>
      <c r="G1072" s="1265"/>
      <c r="H1072" s="1265"/>
      <c r="I1072" s="1265"/>
      <c r="J1072" s="1265"/>
      <c r="K1072" s="740"/>
      <c r="L1072" s="740"/>
      <c r="M1072" s="740"/>
      <c r="N1072" s="740"/>
      <c r="O1072" s="740"/>
    </row>
    <row r="1073" spans="1:15" s="778" customFormat="1">
      <c r="A1073" s="777"/>
      <c r="B1073" s="740"/>
      <c r="C1073" s="740"/>
      <c r="D1073" s="1265"/>
      <c r="E1073" s="1265"/>
      <c r="F1073" s="1265"/>
      <c r="G1073" s="1265"/>
      <c r="H1073" s="1265"/>
      <c r="I1073" s="1265"/>
      <c r="J1073" s="1265"/>
      <c r="K1073" s="740"/>
      <c r="L1073" s="740"/>
      <c r="M1073" s="740"/>
      <c r="N1073" s="740"/>
      <c r="O1073" s="740"/>
    </row>
    <row r="1074" spans="1:15" s="778" customFormat="1">
      <c r="A1074" s="777"/>
      <c r="B1074" s="740"/>
      <c r="C1074" s="740"/>
      <c r="D1074" s="1265"/>
      <c r="E1074" s="1265"/>
      <c r="F1074" s="1265"/>
      <c r="G1074" s="1265"/>
      <c r="H1074" s="1265"/>
      <c r="I1074" s="1265"/>
      <c r="J1074" s="1265"/>
      <c r="K1074" s="740"/>
      <c r="L1074" s="740"/>
      <c r="M1074" s="740"/>
      <c r="N1074" s="740"/>
      <c r="O1074" s="740"/>
    </row>
    <row r="1075" spans="1:15" s="778" customFormat="1">
      <c r="A1075" s="777"/>
      <c r="B1075" s="740"/>
      <c r="C1075" s="740"/>
      <c r="D1075" s="1265"/>
      <c r="E1075" s="1265"/>
      <c r="F1075" s="1265"/>
      <c r="G1075" s="1265"/>
      <c r="H1075" s="1265"/>
      <c r="I1075" s="1265"/>
      <c r="J1075" s="1265"/>
      <c r="K1075" s="740"/>
      <c r="L1075" s="740"/>
      <c r="M1075" s="740"/>
      <c r="N1075" s="740"/>
      <c r="O1075" s="740"/>
    </row>
    <row r="1076" spans="1:15" s="778" customFormat="1">
      <c r="A1076" s="777"/>
      <c r="B1076" s="740"/>
      <c r="C1076" s="740"/>
      <c r="D1076" s="1265"/>
      <c r="E1076" s="1265"/>
      <c r="F1076" s="1265"/>
      <c r="G1076" s="1265"/>
      <c r="H1076" s="1265"/>
      <c r="I1076" s="1265"/>
      <c r="J1076" s="1265"/>
      <c r="K1076" s="740"/>
      <c r="L1076" s="740"/>
      <c r="M1076" s="740"/>
      <c r="N1076" s="740"/>
      <c r="O1076" s="740"/>
    </row>
    <row r="1077" spans="1:15" s="778" customFormat="1">
      <c r="A1077" s="777"/>
      <c r="B1077" s="740"/>
      <c r="C1077" s="740"/>
      <c r="D1077" s="1265"/>
      <c r="E1077" s="1265"/>
      <c r="F1077" s="1265"/>
      <c r="G1077" s="1265"/>
      <c r="H1077" s="1265"/>
      <c r="I1077" s="1265"/>
      <c r="J1077" s="1265"/>
      <c r="K1077" s="740"/>
      <c r="L1077" s="740"/>
      <c r="M1077" s="740"/>
      <c r="N1077" s="740"/>
      <c r="O1077" s="740"/>
    </row>
    <row r="1078" spans="1:15" s="778" customFormat="1">
      <c r="A1078" s="777"/>
      <c r="B1078" s="740"/>
      <c r="C1078" s="740"/>
      <c r="D1078" s="1265"/>
      <c r="E1078" s="1265"/>
      <c r="F1078" s="1265"/>
      <c r="G1078" s="1265"/>
      <c r="H1078" s="1265"/>
      <c r="I1078" s="1265"/>
      <c r="J1078" s="1265"/>
      <c r="K1078" s="740"/>
      <c r="L1078" s="740"/>
      <c r="M1078" s="740"/>
      <c r="N1078" s="740"/>
      <c r="O1078" s="740"/>
    </row>
    <row r="1079" spans="1:15" s="778" customFormat="1">
      <c r="A1079" s="777"/>
      <c r="B1079" s="740"/>
      <c r="C1079" s="740"/>
      <c r="D1079" s="1265"/>
      <c r="E1079" s="1265"/>
      <c r="F1079" s="1265"/>
      <c r="G1079" s="1265"/>
      <c r="H1079" s="1265"/>
      <c r="I1079" s="1265"/>
      <c r="J1079" s="1265"/>
      <c r="K1079" s="740"/>
      <c r="L1079" s="740"/>
      <c r="M1079" s="740"/>
      <c r="N1079" s="740"/>
      <c r="O1079" s="740"/>
    </row>
    <row r="1080" spans="1:15" s="778" customFormat="1">
      <c r="A1080" s="777"/>
      <c r="B1080" s="740"/>
      <c r="C1080" s="740"/>
      <c r="D1080" s="1265"/>
      <c r="E1080" s="1265"/>
      <c r="F1080" s="1265"/>
      <c r="G1080" s="1265"/>
      <c r="H1080" s="1265"/>
      <c r="I1080" s="1265"/>
      <c r="J1080" s="1265"/>
      <c r="K1080" s="740"/>
      <c r="L1080" s="740"/>
      <c r="M1080" s="740"/>
      <c r="N1080" s="740"/>
      <c r="O1080" s="740"/>
    </row>
    <row r="1081" spans="1:15" s="778" customFormat="1">
      <c r="A1081" s="777"/>
      <c r="B1081" s="740"/>
      <c r="C1081" s="740"/>
      <c r="D1081" s="1265"/>
      <c r="E1081" s="1265"/>
      <c r="F1081" s="1265"/>
      <c r="G1081" s="1265"/>
      <c r="H1081" s="1265"/>
      <c r="I1081" s="1265"/>
      <c r="J1081" s="1265"/>
      <c r="K1081" s="740"/>
      <c r="L1081" s="740"/>
      <c r="M1081" s="740"/>
      <c r="N1081" s="740"/>
      <c r="O1081" s="740"/>
    </row>
    <row r="1082" spans="1:15" s="778" customFormat="1">
      <c r="A1082" s="777"/>
      <c r="B1082" s="740"/>
      <c r="C1082" s="740"/>
      <c r="D1082" s="1265"/>
      <c r="E1082" s="1265"/>
      <c r="F1082" s="1265"/>
      <c r="G1082" s="1265"/>
      <c r="H1082" s="1265"/>
      <c r="I1082" s="1265"/>
      <c r="J1082" s="1265"/>
      <c r="K1082" s="740"/>
      <c r="L1082" s="740"/>
      <c r="M1082" s="740"/>
      <c r="N1082" s="740"/>
      <c r="O1082" s="740"/>
    </row>
    <row r="1083" spans="1:15" s="778" customFormat="1">
      <c r="A1083" s="777"/>
      <c r="B1083" s="740"/>
      <c r="C1083" s="740"/>
      <c r="D1083" s="1265"/>
      <c r="E1083" s="1265"/>
      <c r="F1083" s="1265"/>
      <c r="G1083" s="1265"/>
      <c r="H1083" s="1265"/>
      <c r="I1083" s="1265"/>
      <c r="J1083" s="1265"/>
      <c r="K1083" s="740"/>
      <c r="L1083" s="740"/>
      <c r="M1083" s="740"/>
      <c r="N1083" s="740"/>
      <c r="O1083" s="740"/>
    </row>
    <row r="1084" spans="1:15" s="778" customFormat="1">
      <c r="A1084" s="777"/>
      <c r="B1084" s="740"/>
      <c r="C1084" s="740"/>
      <c r="D1084" s="1265"/>
      <c r="E1084" s="1265"/>
      <c r="F1084" s="1265"/>
      <c r="G1084" s="1265"/>
      <c r="H1084" s="1265"/>
      <c r="I1084" s="1265"/>
      <c r="J1084" s="1265"/>
      <c r="K1084" s="740"/>
      <c r="L1084" s="740"/>
      <c r="M1084" s="740"/>
      <c r="N1084" s="740"/>
      <c r="O1084" s="740"/>
    </row>
    <row r="1085" spans="1:15" s="778" customFormat="1">
      <c r="A1085" s="777"/>
      <c r="B1085" s="740"/>
      <c r="C1085" s="740"/>
      <c r="D1085" s="1265"/>
      <c r="E1085" s="1265"/>
      <c r="F1085" s="1265"/>
      <c r="G1085" s="1265"/>
      <c r="H1085" s="1265"/>
      <c r="I1085" s="1265"/>
      <c r="J1085" s="1265"/>
      <c r="K1085" s="740"/>
      <c r="L1085" s="740"/>
      <c r="M1085" s="740"/>
      <c r="N1085" s="740"/>
      <c r="O1085" s="740"/>
    </row>
    <row r="1086" spans="1:15" s="778" customFormat="1">
      <c r="A1086" s="777"/>
      <c r="B1086" s="740"/>
      <c r="C1086" s="740"/>
      <c r="D1086" s="1265"/>
      <c r="E1086" s="1265"/>
      <c r="F1086" s="1265"/>
      <c r="G1086" s="1265"/>
      <c r="H1086" s="1265"/>
      <c r="I1086" s="1265"/>
      <c r="J1086" s="1265"/>
      <c r="K1086" s="740"/>
      <c r="L1086" s="740"/>
      <c r="M1086" s="740"/>
      <c r="N1086" s="740"/>
      <c r="O1086" s="740"/>
    </row>
    <row r="1087" spans="1:15" s="778" customFormat="1">
      <c r="A1087" s="777"/>
      <c r="B1087" s="740"/>
      <c r="C1087" s="740"/>
      <c r="D1087" s="1265"/>
      <c r="E1087" s="1265"/>
      <c r="F1087" s="1265"/>
      <c r="G1087" s="1265"/>
      <c r="H1087" s="1265"/>
      <c r="I1087" s="1265"/>
      <c r="J1087" s="1265"/>
      <c r="K1087" s="740"/>
      <c r="L1087" s="740"/>
      <c r="M1087" s="740"/>
      <c r="N1087" s="740"/>
      <c r="O1087" s="740"/>
    </row>
    <row r="1088" spans="1:15" s="778" customFormat="1">
      <c r="A1088" s="777"/>
      <c r="B1088" s="740"/>
      <c r="C1088" s="740"/>
      <c r="D1088" s="1265"/>
      <c r="E1088" s="1265"/>
      <c r="F1088" s="1265"/>
      <c r="G1088" s="1265"/>
      <c r="H1088" s="1265"/>
      <c r="I1088" s="1265"/>
      <c r="J1088" s="1265"/>
      <c r="K1088" s="740"/>
      <c r="L1088" s="740"/>
      <c r="M1088" s="740"/>
      <c r="N1088" s="740"/>
      <c r="O1088" s="740"/>
    </row>
    <row r="1089" spans="1:15" s="778" customFormat="1">
      <c r="A1089" s="777"/>
      <c r="B1089" s="740"/>
      <c r="C1089" s="740"/>
      <c r="D1089" s="1265"/>
      <c r="E1089" s="1265"/>
      <c r="F1089" s="1265"/>
      <c r="G1089" s="1265"/>
      <c r="H1089" s="1265"/>
      <c r="I1089" s="1265"/>
      <c r="J1089" s="1265"/>
      <c r="K1089" s="740"/>
      <c r="L1089" s="740"/>
      <c r="M1089" s="740"/>
      <c r="N1089" s="740"/>
      <c r="O1089" s="740"/>
    </row>
    <row r="1090" spans="1:15" s="778" customFormat="1">
      <c r="A1090" s="777"/>
      <c r="B1090" s="740"/>
      <c r="C1090" s="740"/>
      <c r="D1090" s="1265"/>
      <c r="E1090" s="1265"/>
      <c r="F1090" s="1265"/>
      <c r="G1090" s="1265"/>
      <c r="H1090" s="1265"/>
      <c r="I1090" s="1265"/>
      <c r="J1090" s="1265"/>
      <c r="K1090" s="740"/>
      <c r="L1090" s="740"/>
      <c r="M1090" s="740"/>
      <c r="N1090" s="740"/>
      <c r="O1090" s="740"/>
    </row>
    <row r="1091" spans="1:15" s="778" customFormat="1">
      <c r="A1091" s="777"/>
      <c r="B1091" s="740"/>
      <c r="C1091" s="740"/>
      <c r="D1091" s="1265"/>
      <c r="E1091" s="1265"/>
      <c r="F1091" s="1265"/>
      <c r="G1091" s="1265"/>
      <c r="H1091" s="1265"/>
      <c r="I1091" s="1265"/>
      <c r="J1091" s="1265"/>
      <c r="K1091" s="740"/>
      <c r="L1091" s="740"/>
      <c r="M1091" s="740"/>
      <c r="N1091" s="740"/>
      <c r="O1091" s="740"/>
    </row>
    <row r="1092" spans="1:15" s="778" customFormat="1">
      <c r="A1092" s="777"/>
      <c r="B1092" s="740"/>
      <c r="C1092" s="740"/>
      <c r="D1092" s="1265"/>
      <c r="E1092" s="1265"/>
      <c r="F1092" s="1265"/>
      <c r="G1092" s="1265"/>
      <c r="H1092" s="1265"/>
      <c r="I1092" s="1265"/>
      <c r="J1092" s="1265"/>
      <c r="K1092" s="740"/>
      <c r="L1092" s="740"/>
      <c r="M1092" s="740"/>
      <c r="N1092" s="740"/>
      <c r="O1092" s="740"/>
    </row>
    <row r="1093" spans="1:15" s="778" customFormat="1">
      <c r="A1093" s="777"/>
      <c r="B1093" s="740"/>
      <c r="C1093" s="740"/>
      <c r="D1093" s="1265"/>
      <c r="E1093" s="1265"/>
      <c r="F1093" s="1265"/>
      <c r="G1093" s="1265"/>
      <c r="H1093" s="1265"/>
      <c r="I1093" s="1265"/>
      <c r="J1093" s="1265"/>
      <c r="K1093" s="740"/>
      <c r="L1093" s="740"/>
      <c r="M1093" s="740"/>
      <c r="N1093" s="740"/>
      <c r="O1093" s="740"/>
    </row>
    <row r="1094" spans="1:15" s="778" customFormat="1">
      <c r="A1094" s="777"/>
      <c r="B1094" s="740"/>
      <c r="C1094" s="740"/>
      <c r="D1094" s="1265"/>
      <c r="E1094" s="1265"/>
      <c r="F1094" s="1265"/>
      <c r="G1094" s="1265"/>
      <c r="H1094" s="1265"/>
      <c r="I1094" s="1265"/>
      <c r="J1094" s="1265"/>
      <c r="K1094" s="740"/>
      <c r="L1094" s="740"/>
      <c r="M1094" s="740"/>
      <c r="N1094" s="740"/>
      <c r="O1094" s="740"/>
    </row>
    <row r="1095" spans="1:15" s="778" customFormat="1">
      <c r="A1095" s="777"/>
      <c r="B1095" s="740"/>
      <c r="C1095" s="740"/>
      <c r="D1095" s="1265"/>
      <c r="E1095" s="1265"/>
      <c r="F1095" s="1265"/>
      <c r="G1095" s="1265"/>
      <c r="H1095" s="1265"/>
      <c r="I1095" s="1265"/>
      <c r="J1095" s="1265"/>
      <c r="K1095" s="740"/>
      <c r="L1095" s="740"/>
      <c r="M1095" s="740"/>
      <c r="N1095" s="740"/>
      <c r="O1095" s="740"/>
    </row>
    <row r="1096" spans="1:15" s="778" customFormat="1">
      <c r="A1096" s="777"/>
      <c r="B1096" s="740"/>
      <c r="C1096" s="740"/>
      <c r="D1096" s="1265"/>
      <c r="E1096" s="1265"/>
      <c r="F1096" s="1265"/>
      <c r="G1096" s="1265"/>
      <c r="H1096" s="1265"/>
      <c r="I1096" s="1265"/>
      <c r="J1096" s="1265"/>
      <c r="K1096" s="740"/>
      <c r="L1096" s="740"/>
      <c r="M1096" s="740"/>
      <c r="N1096" s="740"/>
      <c r="O1096" s="740"/>
    </row>
    <row r="1097" spans="1:15" s="778" customFormat="1">
      <c r="A1097" s="777"/>
      <c r="B1097" s="740"/>
      <c r="C1097" s="740"/>
      <c r="D1097" s="1265"/>
      <c r="E1097" s="1265"/>
      <c r="F1097" s="1265"/>
      <c r="G1097" s="1265"/>
      <c r="H1097" s="1265"/>
      <c r="I1097" s="1265"/>
      <c r="J1097" s="1265"/>
      <c r="K1097" s="740"/>
      <c r="L1097" s="740"/>
      <c r="M1097" s="740"/>
      <c r="N1097" s="740"/>
      <c r="O1097" s="740"/>
    </row>
    <row r="1098" spans="1:15" s="778" customFormat="1">
      <c r="A1098" s="777"/>
      <c r="B1098" s="740"/>
      <c r="C1098" s="740"/>
      <c r="D1098" s="1265"/>
      <c r="E1098" s="1265"/>
      <c r="F1098" s="1265"/>
      <c r="G1098" s="1265"/>
      <c r="H1098" s="1265"/>
      <c r="I1098" s="1265"/>
      <c r="J1098" s="1265"/>
      <c r="K1098" s="740"/>
      <c r="L1098" s="740"/>
      <c r="M1098" s="740"/>
      <c r="N1098" s="740"/>
      <c r="O1098" s="740"/>
    </row>
    <row r="1099" spans="1:15" s="778" customFormat="1">
      <c r="A1099" s="777"/>
      <c r="B1099" s="740"/>
      <c r="C1099" s="740"/>
      <c r="D1099" s="1265"/>
      <c r="E1099" s="1265"/>
      <c r="F1099" s="1265"/>
      <c r="G1099" s="1265"/>
      <c r="H1099" s="1265"/>
      <c r="I1099" s="1265"/>
      <c r="J1099" s="1265"/>
      <c r="K1099" s="740"/>
      <c r="L1099" s="740"/>
      <c r="M1099" s="740"/>
      <c r="N1099" s="740"/>
      <c r="O1099" s="740"/>
    </row>
    <row r="1100" spans="1:15" s="778" customFormat="1">
      <c r="A1100" s="777"/>
      <c r="B1100" s="740"/>
      <c r="C1100" s="740"/>
      <c r="D1100" s="1265"/>
      <c r="E1100" s="1265"/>
      <c r="F1100" s="1265"/>
      <c r="G1100" s="1265"/>
      <c r="H1100" s="1265"/>
      <c r="I1100" s="1265"/>
      <c r="J1100" s="1265"/>
      <c r="K1100" s="740"/>
      <c r="L1100" s="740"/>
      <c r="M1100" s="740"/>
      <c r="N1100" s="740"/>
      <c r="O1100" s="740"/>
    </row>
    <row r="1101" spans="1:15" s="778" customFormat="1">
      <c r="A1101" s="777"/>
      <c r="B1101" s="740"/>
      <c r="C1101" s="740"/>
      <c r="D1101" s="1265"/>
      <c r="E1101" s="1265"/>
      <c r="F1101" s="1265"/>
      <c r="G1101" s="1265"/>
      <c r="H1101" s="1265"/>
      <c r="I1101" s="1265"/>
      <c r="J1101" s="1265"/>
      <c r="K1101" s="740"/>
      <c r="L1101" s="740"/>
      <c r="M1101" s="740"/>
      <c r="N1101" s="740"/>
      <c r="O1101" s="740"/>
    </row>
    <row r="1102" spans="1:15" s="778" customFormat="1">
      <c r="A1102" s="777"/>
      <c r="B1102" s="740"/>
      <c r="C1102" s="740"/>
      <c r="D1102" s="1265"/>
      <c r="E1102" s="1265"/>
      <c r="F1102" s="1265"/>
      <c r="G1102" s="1265"/>
      <c r="H1102" s="1265"/>
      <c r="I1102" s="1265"/>
      <c r="J1102" s="1265"/>
      <c r="K1102" s="740"/>
      <c r="L1102" s="740"/>
      <c r="M1102" s="740"/>
      <c r="N1102" s="740"/>
      <c r="O1102" s="740"/>
    </row>
    <row r="1103" spans="1:15" s="778" customFormat="1">
      <c r="A1103" s="777"/>
      <c r="B1103" s="740"/>
      <c r="C1103" s="740"/>
      <c r="D1103" s="1265"/>
      <c r="E1103" s="1265"/>
      <c r="F1103" s="1265"/>
      <c r="G1103" s="1265"/>
      <c r="H1103" s="1265"/>
      <c r="I1103" s="1265"/>
      <c r="J1103" s="1265"/>
      <c r="K1103" s="740"/>
      <c r="L1103" s="740"/>
      <c r="M1103" s="740"/>
      <c r="N1103" s="740"/>
      <c r="O1103" s="740"/>
    </row>
    <row r="1104" spans="1:15" s="778" customFormat="1">
      <c r="A1104" s="777"/>
      <c r="B1104" s="740"/>
      <c r="C1104" s="740"/>
      <c r="D1104" s="1265"/>
      <c r="E1104" s="1265"/>
      <c r="F1104" s="1265"/>
      <c r="G1104" s="1265"/>
      <c r="H1104" s="1265"/>
      <c r="I1104" s="1265"/>
      <c r="J1104" s="1265"/>
      <c r="K1104" s="740"/>
      <c r="L1104" s="740"/>
      <c r="M1104" s="740"/>
      <c r="N1104" s="740"/>
      <c r="O1104" s="740"/>
    </row>
    <row r="1105" spans="1:15" s="778" customFormat="1">
      <c r="A1105" s="777"/>
      <c r="B1105" s="740"/>
      <c r="C1105" s="740"/>
      <c r="D1105" s="1265"/>
      <c r="E1105" s="1265"/>
      <c r="F1105" s="1265"/>
      <c r="G1105" s="1265"/>
      <c r="H1105" s="1265"/>
      <c r="I1105" s="1265"/>
      <c r="J1105" s="1265"/>
      <c r="K1105" s="740"/>
      <c r="L1105" s="740"/>
      <c r="M1105" s="740"/>
      <c r="N1105" s="740"/>
      <c r="O1105" s="740"/>
    </row>
    <row r="1106" spans="1:15" s="778" customFormat="1">
      <c r="A1106" s="777"/>
      <c r="B1106" s="740"/>
      <c r="C1106" s="740"/>
      <c r="D1106" s="1265"/>
      <c r="E1106" s="1265"/>
      <c r="F1106" s="1265"/>
      <c r="G1106" s="1265"/>
      <c r="H1106" s="1265"/>
      <c r="I1106" s="1265"/>
      <c r="J1106" s="1265"/>
      <c r="K1106" s="740"/>
      <c r="L1106" s="740"/>
      <c r="M1106" s="740"/>
      <c r="N1106" s="740"/>
      <c r="O1106" s="740"/>
    </row>
    <row r="1107" spans="1:15" s="778" customFormat="1">
      <c r="A1107" s="777"/>
      <c r="B1107" s="740"/>
      <c r="C1107" s="740"/>
      <c r="D1107" s="1265"/>
      <c r="E1107" s="1265"/>
      <c r="F1107" s="1265"/>
      <c r="G1107" s="1265"/>
      <c r="H1107" s="1265"/>
      <c r="I1107" s="1265"/>
      <c r="J1107" s="1265"/>
      <c r="K1107" s="740"/>
      <c r="L1107" s="740"/>
      <c r="M1107" s="740"/>
      <c r="N1107" s="740"/>
      <c r="O1107" s="740"/>
    </row>
    <row r="1108" spans="1:15" s="778" customFormat="1">
      <c r="A1108" s="777"/>
      <c r="B1108" s="740"/>
      <c r="C1108" s="740"/>
      <c r="D1108" s="1265"/>
      <c r="E1108" s="1265"/>
      <c r="F1108" s="1265"/>
      <c r="G1108" s="1265"/>
      <c r="H1108" s="1265"/>
      <c r="I1108" s="1265"/>
      <c r="J1108" s="1265"/>
      <c r="K1108" s="740"/>
      <c r="L1108" s="740"/>
      <c r="M1108" s="740"/>
      <c r="N1108" s="740"/>
      <c r="O1108" s="740"/>
    </row>
    <row r="1109" spans="1:15" s="778" customFormat="1">
      <c r="A1109" s="777"/>
      <c r="B1109" s="740"/>
      <c r="C1109" s="740"/>
      <c r="D1109" s="1265"/>
      <c r="E1109" s="1265"/>
      <c r="F1109" s="1265"/>
      <c r="G1109" s="1265"/>
      <c r="H1109" s="1265"/>
      <c r="I1109" s="1265"/>
      <c r="J1109" s="1265"/>
      <c r="K1109" s="740"/>
      <c r="L1109" s="740"/>
      <c r="M1109" s="740"/>
      <c r="N1109" s="740"/>
      <c r="O1109" s="740"/>
    </row>
    <row r="1110" spans="1:15" s="778" customFormat="1">
      <c r="A1110" s="777"/>
      <c r="B1110" s="740"/>
      <c r="C1110" s="740"/>
      <c r="D1110" s="1265"/>
      <c r="E1110" s="1265"/>
      <c r="F1110" s="1265"/>
      <c r="G1110" s="1265"/>
      <c r="H1110" s="1265"/>
      <c r="I1110" s="1265"/>
      <c r="J1110" s="1265"/>
      <c r="K1110" s="740"/>
      <c r="L1110" s="740"/>
      <c r="M1110" s="740"/>
      <c r="N1110" s="740"/>
      <c r="O1110" s="740"/>
    </row>
    <row r="1111" spans="1:15" s="778" customFormat="1">
      <c r="A1111" s="777"/>
      <c r="B1111" s="740"/>
      <c r="C1111" s="740"/>
      <c r="D1111" s="1265"/>
      <c r="E1111" s="1265"/>
      <c r="F1111" s="1265"/>
      <c r="G1111" s="1265"/>
      <c r="H1111" s="1265"/>
      <c r="I1111" s="1265"/>
      <c r="J1111" s="1265"/>
      <c r="K1111" s="740"/>
      <c r="L1111" s="740"/>
      <c r="M1111" s="740"/>
      <c r="N1111" s="740"/>
      <c r="O1111" s="740"/>
    </row>
    <row r="1112" spans="1:15" s="778" customFormat="1">
      <c r="A1112" s="777"/>
      <c r="B1112" s="740"/>
      <c r="C1112" s="740"/>
      <c r="D1112" s="1265"/>
      <c r="E1112" s="1265"/>
      <c r="F1112" s="1265"/>
      <c r="G1112" s="1265"/>
      <c r="H1112" s="1265"/>
      <c r="I1112" s="1265"/>
      <c r="J1112" s="1265"/>
      <c r="K1112" s="740"/>
      <c r="L1112" s="740"/>
      <c r="M1112" s="740"/>
      <c r="N1112" s="740"/>
      <c r="O1112" s="740"/>
    </row>
    <row r="1113" spans="1:15" s="778" customFormat="1">
      <c r="A1113" s="777"/>
      <c r="B1113" s="740"/>
      <c r="C1113" s="740"/>
      <c r="D1113" s="1265"/>
      <c r="E1113" s="1265"/>
      <c r="F1113" s="1265"/>
      <c r="G1113" s="1265"/>
      <c r="H1113" s="1265"/>
      <c r="I1113" s="1265"/>
      <c r="J1113" s="1265"/>
      <c r="K1113" s="740"/>
      <c r="L1113" s="740"/>
      <c r="M1113" s="740"/>
      <c r="N1113" s="740"/>
      <c r="O1113" s="740"/>
    </row>
    <row r="1114" spans="1:15" s="778" customFormat="1">
      <c r="A1114" s="777"/>
      <c r="B1114" s="740"/>
      <c r="C1114" s="740"/>
      <c r="D1114" s="1265"/>
      <c r="E1114" s="1265"/>
      <c r="F1114" s="1265"/>
      <c r="G1114" s="1265"/>
      <c r="H1114" s="1265"/>
      <c r="I1114" s="1265"/>
      <c r="J1114" s="1265"/>
      <c r="K1114" s="740"/>
      <c r="L1114" s="740"/>
      <c r="M1114" s="740"/>
      <c r="N1114" s="740"/>
      <c r="O1114" s="740"/>
    </row>
    <row r="1115" spans="1:15" s="778" customFormat="1">
      <c r="A1115" s="777"/>
      <c r="B1115" s="740"/>
      <c r="C1115" s="740"/>
      <c r="D1115" s="1265"/>
      <c r="E1115" s="1265"/>
      <c r="F1115" s="1265"/>
      <c r="G1115" s="1265"/>
      <c r="H1115" s="1265"/>
      <c r="I1115" s="1265"/>
      <c r="J1115" s="1265"/>
      <c r="K1115" s="740"/>
      <c r="L1115" s="740"/>
      <c r="M1115" s="740"/>
      <c r="N1115" s="740"/>
      <c r="O1115" s="740"/>
    </row>
    <row r="1116" spans="1:15" s="778" customFormat="1">
      <c r="A1116" s="777"/>
      <c r="B1116" s="740"/>
      <c r="C1116" s="740"/>
      <c r="D1116" s="1265"/>
      <c r="E1116" s="1265"/>
      <c r="F1116" s="1265"/>
      <c r="G1116" s="1265"/>
      <c r="H1116" s="1265"/>
      <c r="I1116" s="1265"/>
      <c r="J1116" s="1265"/>
      <c r="K1116" s="740"/>
      <c r="L1116" s="740"/>
      <c r="M1116" s="740"/>
      <c r="N1116" s="740"/>
      <c r="O1116" s="740"/>
    </row>
    <row r="1117" spans="1:15" s="778" customFormat="1">
      <c r="A1117" s="777"/>
      <c r="B1117" s="740"/>
      <c r="C1117" s="740"/>
      <c r="D1117" s="1265"/>
      <c r="E1117" s="1265"/>
      <c r="F1117" s="1265"/>
      <c r="G1117" s="1265"/>
      <c r="H1117" s="1265"/>
      <c r="I1117" s="1265"/>
      <c r="J1117" s="1265"/>
      <c r="K1117" s="740"/>
      <c r="L1117" s="740"/>
      <c r="M1117" s="740"/>
      <c r="N1117" s="740"/>
      <c r="O1117" s="740"/>
    </row>
    <row r="1118" spans="1:15" s="778" customFormat="1">
      <c r="A1118" s="777"/>
      <c r="B1118" s="740"/>
      <c r="C1118" s="740"/>
      <c r="D1118" s="1265"/>
      <c r="E1118" s="1265"/>
      <c r="F1118" s="1265"/>
      <c r="G1118" s="1265"/>
      <c r="H1118" s="1265"/>
      <c r="I1118" s="1265"/>
      <c r="J1118" s="1265"/>
      <c r="K1118" s="740"/>
      <c r="L1118" s="740"/>
      <c r="M1118" s="740"/>
      <c r="N1118" s="740"/>
      <c r="O1118" s="740"/>
    </row>
    <row r="1119" spans="1:15" s="778" customFormat="1">
      <c r="A1119" s="777"/>
      <c r="B1119" s="740"/>
      <c r="C1119" s="740"/>
      <c r="D1119" s="1265"/>
      <c r="E1119" s="1265"/>
      <c r="F1119" s="1265"/>
      <c r="G1119" s="1265"/>
      <c r="H1119" s="1265"/>
      <c r="I1119" s="1265"/>
      <c r="J1119" s="1265"/>
      <c r="K1119" s="740"/>
      <c r="L1119" s="740"/>
      <c r="M1119" s="740"/>
      <c r="N1119" s="740"/>
      <c r="O1119" s="740"/>
    </row>
    <row r="1120" spans="1:15" s="778" customFormat="1">
      <c r="A1120" s="777"/>
      <c r="B1120" s="740"/>
      <c r="C1120" s="740"/>
      <c r="D1120" s="1265"/>
      <c r="E1120" s="1265"/>
      <c r="F1120" s="1265"/>
      <c r="G1120" s="1265"/>
      <c r="H1120" s="1265"/>
      <c r="I1120" s="1265"/>
      <c r="J1120" s="1265"/>
      <c r="K1120" s="740"/>
      <c r="L1120" s="740"/>
      <c r="M1120" s="740"/>
      <c r="N1120" s="740"/>
      <c r="O1120" s="740"/>
    </row>
    <row r="1121" spans="1:15" s="778" customFormat="1">
      <c r="A1121" s="777"/>
      <c r="B1121" s="740"/>
      <c r="C1121" s="740"/>
      <c r="D1121" s="1265"/>
      <c r="E1121" s="1265"/>
      <c r="F1121" s="1265"/>
      <c r="G1121" s="1265"/>
      <c r="H1121" s="1265"/>
      <c r="I1121" s="1265"/>
      <c r="J1121" s="1265"/>
      <c r="K1121" s="740"/>
      <c r="L1121" s="740"/>
      <c r="M1121" s="740"/>
      <c r="N1121" s="740"/>
      <c r="O1121" s="740"/>
    </row>
    <row r="1122" spans="1:15" s="778" customFormat="1">
      <c r="A1122" s="777"/>
      <c r="B1122" s="740"/>
      <c r="C1122" s="740"/>
      <c r="D1122" s="1265"/>
      <c r="E1122" s="1265"/>
      <c r="F1122" s="1265"/>
      <c r="G1122" s="1265"/>
      <c r="H1122" s="1265"/>
      <c r="I1122" s="1265"/>
      <c r="J1122" s="1265"/>
      <c r="K1122" s="740"/>
      <c r="L1122" s="740"/>
      <c r="M1122" s="740"/>
      <c r="N1122" s="740"/>
      <c r="O1122" s="740"/>
    </row>
    <row r="1123" spans="1:15" s="778" customFormat="1">
      <c r="A1123" s="777"/>
      <c r="B1123" s="740"/>
      <c r="C1123" s="740"/>
      <c r="D1123" s="1265"/>
      <c r="E1123" s="1265"/>
      <c r="F1123" s="1265"/>
      <c r="G1123" s="1265"/>
      <c r="H1123" s="1265"/>
      <c r="I1123" s="1265"/>
      <c r="J1123" s="1265"/>
      <c r="K1123" s="740"/>
      <c r="L1123" s="740"/>
      <c r="M1123" s="740"/>
      <c r="N1123" s="740"/>
      <c r="O1123" s="740"/>
    </row>
    <row r="1124" spans="1:15" s="778" customFormat="1">
      <c r="A1124" s="777"/>
      <c r="B1124" s="740"/>
      <c r="C1124" s="740"/>
      <c r="D1124" s="1265"/>
      <c r="E1124" s="1265"/>
      <c r="F1124" s="1265"/>
      <c r="G1124" s="1265"/>
      <c r="H1124" s="1265"/>
      <c r="I1124" s="1265"/>
      <c r="J1124" s="1265"/>
      <c r="K1124" s="740"/>
      <c r="L1124" s="740"/>
      <c r="M1124" s="740"/>
      <c r="N1124" s="740"/>
      <c r="O1124" s="740"/>
    </row>
    <row r="1125" spans="1:15" s="778" customFormat="1">
      <c r="A1125" s="777"/>
      <c r="B1125" s="740"/>
      <c r="C1125" s="740"/>
      <c r="D1125" s="1265"/>
      <c r="E1125" s="1265"/>
      <c r="F1125" s="1265"/>
      <c r="G1125" s="1265"/>
      <c r="H1125" s="1265"/>
      <c r="I1125" s="1265"/>
      <c r="J1125" s="1265"/>
      <c r="K1125" s="740"/>
      <c r="L1125" s="740"/>
      <c r="M1125" s="740"/>
      <c r="N1125" s="740"/>
      <c r="O1125" s="740"/>
    </row>
    <row r="1126" spans="1:15" s="778" customFormat="1">
      <c r="A1126" s="777"/>
      <c r="B1126" s="740"/>
      <c r="C1126" s="740"/>
      <c r="D1126" s="1265"/>
      <c r="E1126" s="1265"/>
      <c r="F1126" s="1265"/>
      <c r="G1126" s="1265"/>
      <c r="H1126" s="1265"/>
      <c r="I1126" s="1265"/>
      <c r="J1126" s="1265"/>
      <c r="K1126" s="740"/>
      <c r="L1126" s="740"/>
      <c r="M1126" s="740"/>
      <c r="N1126" s="740"/>
      <c r="O1126" s="740"/>
    </row>
    <row r="1127" spans="1:15" s="778" customFormat="1">
      <c r="A1127" s="777"/>
      <c r="B1127" s="740"/>
      <c r="C1127" s="740"/>
      <c r="D1127" s="1265"/>
      <c r="E1127" s="1265"/>
      <c r="F1127" s="1265"/>
      <c r="G1127" s="1265"/>
      <c r="H1127" s="1265"/>
      <c r="I1127" s="1265"/>
      <c r="J1127" s="1265"/>
      <c r="K1127" s="740"/>
      <c r="L1127" s="740"/>
      <c r="M1127" s="740"/>
      <c r="N1127" s="740"/>
      <c r="O1127" s="740"/>
    </row>
    <row r="1128" spans="1:15" s="778" customFormat="1">
      <c r="A1128" s="777"/>
      <c r="B1128" s="740"/>
      <c r="C1128" s="740"/>
      <c r="D1128" s="1265"/>
      <c r="E1128" s="1265"/>
      <c r="F1128" s="1265"/>
      <c r="G1128" s="1265"/>
      <c r="H1128" s="1265"/>
      <c r="I1128" s="1265"/>
      <c r="J1128" s="1265"/>
      <c r="K1128" s="740"/>
      <c r="L1128" s="740"/>
      <c r="M1128" s="740"/>
      <c r="N1128" s="740"/>
      <c r="O1128" s="740"/>
    </row>
    <row r="1129" spans="1:15" s="778" customFormat="1">
      <c r="A1129" s="777"/>
      <c r="B1129" s="740"/>
      <c r="C1129" s="740"/>
      <c r="D1129" s="1265"/>
      <c r="E1129" s="1265"/>
      <c r="F1129" s="1265"/>
      <c r="G1129" s="1265"/>
      <c r="H1129" s="1265"/>
      <c r="I1129" s="1265"/>
      <c r="J1129" s="1265"/>
      <c r="K1129" s="740"/>
      <c r="L1129" s="740"/>
      <c r="M1129" s="740"/>
      <c r="N1129" s="740"/>
      <c r="O1129" s="740"/>
    </row>
    <row r="1130" spans="1:15" s="778" customFormat="1">
      <c r="A1130" s="777"/>
      <c r="B1130" s="740"/>
      <c r="C1130" s="740"/>
      <c r="D1130" s="1265"/>
      <c r="E1130" s="1265"/>
      <c r="F1130" s="1265"/>
      <c r="G1130" s="1265"/>
      <c r="H1130" s="1265"/>
      <c r="I1130" s="1265"/>
      <c r="J1130" s="1265"/>
      <c r="K1130" s="740"/>
      <c r="L1130" s="740"/>
      <c r="M1130" s="740"/>
      <c r="N1130" s="740"/>
      <c r="O1130" s="740"/>
    </row>
    <row r="1131" spans="1:15" s="778" customFormat="1">
      <c r="A1131" s="777"/>
      <c r="B1131" s="740"/>
      <c r="C1131" s="740"/>
      <c r="D1131" s="1265"/>
      <c r="E1131" s="1265"/>
      <c r="F1131" s="1265"/>
      <c r="G1131" s="1265"/>
      <c r="H1131" s="1265"/>
      <c r="I1131" s="1265"/>
      <c r="J1131" s="1265"/>
      <c r="K1131" s="740"/>
      <c r="L1131" s="740"/>
      <c r="M1131" s="740"/>
      <c r="N1131" s="740"/>
      <c r="O1131" s="740"/>
    </row>
    <row r="1132" spans="1:15" s="778" customFormat="1">
      <c r="A1132" s="777"/>
      <c r="B1132" s="740"/>
      <c r="C1132" s="740"/>
      <c r="D1132" s="1265"/>
      <c r="E1132" s="1265"/>
      <c r="F1132" s="1265"/>
      <c r="G1132" s="1265"/>
      <c r="H1132" s="1265"/>
      <c r="I1132" s="1265"/>
      <c r="J1132" s="1265"/>
      <c r="K1132" s="740"/>
      <c r="L1132" s="740"/>
      <c r="M1132" s="740"/>
      <c r="N1132" s="740"/>
      <c r="O1132" s="740"/>
    </row>
    <row r="1133" spans="1:15" s="778" customFormat="1">
      <c r="A1133" s="777"/>
      <c r="B1133" s="740"/>
      <c r="C1133" s="740"/>
      <c r="D1133" s="1265"/>
      <c r="E1133" s="1265"/>
      <c r="F1133" s="1265"/>
      <c r="G1133" s="1265"/>
      <c r="H1133" s="1265"/>
      <c r="I1133" s="1265"/>
      <c r="J1133" s="1265"/>
      <c r="K1133" s="740"/>
      <c r="L1133" s="740"/>
      <c r="M1133" s="740"/>
      <c r="N1133" s="740"/>
      <c r="O1133" s="740"/>
    </row>
    <row r="1134" spans="1:15" s="778" customFormat="1">
      <c r="A1134" s="777"/>
      <c r="B1134" s="740"/>
      <c r="C1134" s="740"/>
      <c r="D1134" s="1265"/>
      <c r="E1134" s="1265"/>
      <c r="F1134" s="1265"/>
      <c r="G1134" s="1265"/>
      <c r="H1134" s="1265"/>
      <c r="I1134" s="1265"/>
      <c r="J1134" s="1265"/>
      <c r="K1134" s="740"/>
      <c r="L1134" s="740"/>
      <c r="M1134" s="740"/>
      <c r="N1134" s="740"/>
      <c r="O1134" s="740"/>
    </row>
    <row r="1135" spans="1:15" s="778" customFormat="1">
      <c r="A1135" s="777"/>
      <c r="B1135" s="740"/>
      <c r="C1135" s="740"/>
      <c r="D1135" s="1265"/>
      <c r="E1135" s="1265"/>
      <c r="F1135" s="1265"/>
      <c r="G1135" s="1265"/>
      <c r="H1135" s="1265"/>
      <c r="I1135" s="1265"/>
      <c r="J1135" s="1265"/>
      <c r="K1135" s="740"/>
      <c r="L1135" s="740"/>
      <c r="M1135" s="740"/>
      <c r="N1135" s="740"/>
      <c r="O1135" s="740"/>
    </row>
    <row r="1136" spans="1:15" s="778" customFormat="1">
      <c r="A1136" s="777"/>
      <c r="B1136" s="740"/>
      <c r="C1136" s="740"/>
      <c r="D1136" s="1265"/>
      <c r="E1136" s="1265"/>
      <c r="F1136" s="1265"/>
      <c r="G1136" s="1265"/>
      <c r="H1136" s="1265"/>
      <c r="I1136" s="1265"/>
      <c r="J1136" s="1265"/>
      <c r="K1136" s="740"/>
      <c r="L1136" s="740"/>
      <c r="M1136" s="740"/>
      <c r="N1136" s="740"/>
      <c r="O1136" s="740"/>
    </row>
    <row r="1137" spans="1:15" s="778" customFormat="1">
      <c r="A1137" s="777"/>
      <c r="B1137" s="740"/>
      <c r="C1137" s="740"/>
      <c r="D1137" s="1265"/>
      <c r="E1137" s="1265"/>
      <c r="F1137" s="1265"/>
      <c r="G1137" s="1265"/>
      <c r="H1137" s="1265"/>
      <c r="I1137" s="1265"/>
      <c r="J1137" s="1265"/>
      <c r="K1137" s="740"/>
      <c r="L1137" s="740"/>
      <c r="M1137" s="740"/>
      <c r="N1137" s="740"/>
      <c r="O1137" s="740"/>
    </row>
    <row r="1138" spans="1:15" s="778" customFormat="1">
      <c r="A1138" s="777"/>
      <c r="B1138" s="740"/>
      <c r="C1138" s="740"/>
      <c r="D1138" s="1265"/>
      <c r="E1138" s="1265"/>
      <c r="F1138" s="1265"/>
      <c r="G1138" s="1265"/>
      <c r="H1138" s="1265"/>
      <c r="I1138" s="1265"/>
      <c r="J1138" s="1265"/>
      <c r="K1138" s="740"/>
      <c r="L1138" s="740"/>
      <c r="M1138" s="740"/>
      <c r="N1138" s="740"/>
      <c r="O1138" s="740"/>
    </row>
    <row r="1139" spans="1:15" s="778" customFormat="1">
      <c r="A1139" s="777"/>
      <c r="B1139" s="740"/>
      <c r="C1139" s="740"/>
      <c r="D1139" s="1265"/>
      <c r="E1139" s="1265"/>
      <c r="F1139" s="1265"/>
      <c r="G1139" s="1265"/>
      <c r="H1139" s="1265"/>
      <c r="I1139" s="1265"/>
      <c r="J1139" s="1265"/>
      <c r="K1139" s="740"/>
      <c r="L1139" s="740"/>
      <c r="M1139" s="740"/>
      <c r="N1139" s="740"/>
      <c r="O1139" s="740"/>
    </row>
    <row r="1140" spans="1:15" s="778" customFormat="1">
      <c r="A1140" s="777"/>
      <c r="B1140" s="740"/>
      <c r="C1140" s="740"/>
      <c r="D1140" s="1265"/>
      <c r="E1140" s="1265"/>
      <c r="F1140" s="1265"/>
      <c r="G1140" s="1265"/>
      <c r="H1140" s="1265"/>
      <c r="I1140" s="1265"/>
      <c r="J1140" s="1265"/>
      <c r="K1140" s="740"/>
      <c r="L1140" s="740"/>
      <c r="M1140" s="740"/>
      <c r="N1140" s="740"/>
      <c r="O1140" s="740"/>
    </row>
    <row r="1141" spans="1:15" s="778" customFormat="1">
      <c r="A1141" s="777"/>
      <c r="B1141" s="740"/>
      <c r="C1141" s="740"/>
      <c r="D1141" s="1265"/>
      <c r="E1141" s="1265"/>
      <c r="F1141" s="1265"/>
      <c r="G1141" s="1265"/>
      <c r="H1141" s="1265"/>
      <c r="I1141" s="1265"/>
      <c r="J1141" s="1265"/>
      <c r="K1141" s="740"/>
      <c r="L1141" s="740"/>
      <c r="M1141" s="740"/>
      <c r="N1141" s="740"/>
      <c r="O1141" s="740"/>
    </row>
    <row r="1142" spans="1:15" s="778" customFormat="1">
      <c r="A1142" s="777"/>
      <c r="B1142" s="740"/>
      <c r="C1142" s="740"/>
      <c r="D1142" s="1265"/>
      <c r="E1142" s="1265"/>
      <c r="F1142" s="1265"/>
      <c r="G1142" s="1265"/>
      <c r="H1142" s="1265"/>
      <c r="I1142" s="1265"/>
      <c r="J1142" s="1265"/>
      <c r="K1142" s="740"/>
      <c r="L1142" s="740"/>
      <c r="M1142" s="740"/>
      <c r="N1142" s="740"/>
      <c r="O1142" s="740"/>
    </row>
    <row r="1143" spans="1:15" s="778" customFormat="1">
      <c r="A1143" s="777"/>
      <c r="B1143" s="740"/>
      <c r="C1143" s="740"/>
      <c r="D1143" s="1265"/>
      <c r="E1143" s="1265"/>
      <c r="F1143" s="1265"/>
      <c r="G1143" s="1265"/>
      <c r="H1143" s="1265"/>
      <c r="I1143" s="1265"/>
      <c r="J1143" s="1265"/>
      <c r="K1143" s="740"/>
      <c r="L1143" s="740"/>
      <c r="M1143" s="740"/>
      <c r="N1143" s="740"/>
      <c r="O1143" s="740"/>
    </row>
    <row r="1144" spans="1:15" s="778" customFormat="1">
      <c r="A1144" s="777"/>
      <c r="B1144" s="740"/>
      <c r="C1144" s="740"/>
      <c r="D1144" s="1265"/>
      <c r="E1144" s="1265"/>
      <c r="F1144" s="1265"/>
      <c r="G1144" s="1265"/>
      <c r="H1144" s="1265"/>
      <c r="I1144" s="1265"/>
      <c r="J1144" s="1265"/>
      <c r="K1144" s="740"/>
      <c r="L1144" s="740"/>
      <c r="M1144" s="740"/>
      <c r="N1144" s="740"/>
      <c r="O1144" s="740"/>
    </row>
    <row r="1145" spans="1:15" s="778" customFormat="1">
      <c r="A1145" s="777"/>
      <c r="B1145" s="740"/>
      <c r="C1145" s="740"/>
      <c r="D1145" s="1265"/>
      <c r="E1145" s="1265"/>
      <c r="F1145" s="1265"/>
      <c r="G1145" s="1265"/>
      <c r="H1145" s="1265"/>
      <c r="I1145" s="1265"/>
      <c r="J1145" s="1265"/>
      <c r="K1145" s="740"/>
      <c r="L1145" s="740"/>
      <c r="M1145" s="740"/>
      <c r="N1145" s="740"/>
      <c r="O1145" s="740"/>
    </row>
    <row r="1146" spans="1:15" s="778" customFormat="1">
      <c r="A1146" s="777"/>
      <c r="B1146" s="740"/>
      <c r="C1146" s="740"/>
      <c r="D1146" s="1265"/>
      <c r="E1146" s="1265"/>
      <c r="F1146" s="1265"/>
      <c r="G1146" s="1265"/>
      <c r="H1146" s="1265"/>
      <c r="I1146" s="1265"/>
      <c r="J1146" s="1265"/>
      <c r="K1146" s="740"/>
      <c r="L1146" s="740"/>
      <c r="M1146" s="740"/>
      <c r="N1146" s="740"/>
      <c r="O1146" s="740"/>
    </row>
    <row r="1147" spans="1:15" s="778" customFormat="1">
      <c r="A1147" s="777"/>
      <c r="B1147" s="740"/>
      <c r="C1147" s="740"/>
      <c r="D1147" s="1265"/>
      <c r="E1147" s="1265"/>
      <c r="F1147" s="1265"/>
      <c r="G1147" s="1265"/>
      <c r="H1147" s="1265"/>
      <c r="I1147" s="1265"/>
      <c r="J1147" s="1265"/>
      <c r="K1147" s="740"/>
      <c r="L1147" s="740"/>
      <c r="M1147" s="740"/>
      <c r="N1147" s="740"/>
      <c r="O1147" s="740"/>
    </row>
    <row r="1148" spans="1:15" s="778" customFormat="1">
      <c r="A1148" s="777"/>
      <c r="B1148" s="740"/>
      <c r="C1148" s="740"/>
      <c r="D1148" s="1265"/>
      <c r="E1148" s="1265"/>
      <c r="F1148" s="1265"/>
      <c r="G1148" s="1265"/>
      <c r="H1148" s="1265"/>
      <c r="I1148" s="1265"/>
      <c r="J1148" s="1265"/>
      <c r="K1148" s="740"/>
      <c r="L1148" s="740"/>
      <c r="M1148" s="740"/>
      <c r="N1148" s="740"/>
      <c r="O1148" s="740"/>
    </row>
    <row r="1149" spans="1:15" s="778" customFormat="1">
      <c r="A1149" s="777"/>
      <c r="B1149" s="740"/>
      <c r="C1149" s="740"/>
      <c r="D1149" s="1265"/>
      <c r="E1149" s="1265"/>
      <c r="F1149" s="1265"/>
      <c r="G1149" s="1265"/>
      <c r="H1149" s="1265"/>
      <c r="I1149" s="1265"/>
      <c r="J1149" s="1265"/>
      <c r="K1149" s="740"/>
      <c r="L1149" s="740"/>
      <c r="M1149" s="740"/>
      <c r="N1149" s="740"/>
      <c r="O1149" s="740"/>
    </row>
    <row r="1150" spans="1:15" s="778" customFormat="1">
      <c r="A1150" s="777"/>
      <c r="B1150" s="740"/>
      <c r="C1150" s="740"/>
      <c r="D1150" s="1265"/>
      <c r="E1150" s="1265"/>
      <c r="F1150" s="1265"/>
      <c r="G1150" s="1265"/>
      <c r="H1150" s="1265"/>
      <c r="I1150" s="1265"/>
      <c r="J1150" s="1265"/>
      <c r="K1150" s="740"/>
      <c r="L1150" s="740"/>
      <c r="M1150" s="740"/>
      <c r="N1150" s="740"/>
      <c r="O1150" s="740"/>
    </row>
    <row r="1151" spans="1:15" s="778" customFormat="1">
      <c r="A1151" s="777"/>
      <c r="B1151" s="740"/>
      <c r="C1151" s="740"/>
      <c r="D1151" s="1265"/>
      <c r="E1151" s="1265"/>
      <c r="F1151" s="1265"/>
      <c r="G1151" s="1265"/>
      <c r="H1151" s="1265"/>
      <c r="I1151" s="1265"/>
      <c r="J1151" s="1265"/>
      <c r="K1151" s="740"/>
      <c r="L1151" s="740"/>
      <c r="M1151" s="740"/>
      <c r="N1151" s="740"/>
      <c r="O1151" s="740"/>
    </row>
    <row r="1152" spans="1:15" s="778" customFormat="1">
      <c r="A1152" s="777"/>
      <c r="B1152" s="740"/>
      <c r="C1152" s="740"/>
      <c r="D1152" s="1265"/>
      <c r="E1152" s="1265"/>
      <c r="F1152" s="1265"/>
      <c r="G1152" s="1265"/>
      <c r="H1152" s="1265"/>
      <c r="I1152" s="1265"/>
      <c r="J1152" s="1265"/>
      <c r="K1152" s="740"/>
      <c r="L1152" s="740"/>
      <c r="M1152" s="740"/>
      <c r="N1152" s="740"/>
      <c r="O1152" s="740"/>
    </row>
    <row r="1153" spans="1:15" s="778" customFormat="1">
      <c r="A1153" s="777"/>
      <c r="B1153" s="740"/>
      <c r="C1153" s="740"/>
      <c r="D1153" s="1265"/>
      <c r="E1153" s="1265"/>
      <c r="F1153" s="1265"/>
      <c r="G1153" s="1265"/>
      <c r="H1153" s="1265"/>
      <c r="I1153" s="1265"/>
      <c r="J1153" s="1265"/>
      <c r="K1153" s="740"/>
      <c r="L1153" s="740"/>
      <c r="M1153" s="740"/>
      <c r="N1153" s="740"/>
      <c r="O1153" s="740"/>
    </row>
    <row r="1154" spans="1:15" s="778" customFormat="1">
      <c r="A1154" s="777"/>
      <c r="B1154" s="740"/>
      <c r="C1154" s="740"/>
      <c r="D1154" s="1265"/>
      <c r="E1154" s="1265"/>
      <c r="F1154" s="1265"/>
      <c r="G1154" s="1265"/>
      <c r="H1154" s="1265"/>
      <c r="I1154" s="1265"/>
      <c r="J1154" s="1265"/>
      <c r="K1154" s="740"/>
      <c r="L1154" s="740"/>
      <c r="M1154" s="740"/>
      <c r="N1154" s="740"/>
      <c r="O1154" s="740"/>
    </row>
    <row r="1155" spans="1:15" s="778" customFormat="1">
      <c r="A1155" s="777"/>
      <c r="B1155" s="740"/>
      <c r="C1155" s="740"/>
      <c r="D1155" s="1265"/>
      <c r="E1155" s="1265"/>
      <c r="F1155" s="1265"/>
      <c r="G1155" s="1265"/>
      <c r="H1155" s="1265"/>
      <c r="I1155" s="1265"/>
      <c r="J1155" s="1265"/>
      <c r="K1155" s="740"/>
      <c r="L1155" s="740"/>
      <c r="M1155" s="740"/>
      <c r="N1155" s="740"/>
      <c r="O1155" s="740"/>
    </row>
    <row r="1156" spans="1:15" s="778" customFormat="1">
      <c r="A1156" s="777"/>
      <c r="B1156" s="740"/>
      <c r="C1156" s="740"/>
      <c r="D1156" s="1265"/>
      <c r="E1156" s="1265"/>
      <c r="F1156" s="1265"/>
      <c r="G1156" s="1265"/>
      <c r="H1156" s="1265"/>
      <c r="I1156" s="1265"/>
      <c r="J1156" s="1265"/>
      <c r="K1156" s="740"/>
      <c r="L1156" s="740"/>
      <c r="M1156" s="740"/>
      <c r="N1156" s="740"/>
      <c r="O1156" s="740"/>
    </row>
    <row r="1157" spans="1:15" s="778" customFormat="1">
      <c r="A1157" s="777"/>
      <c r="B1157" s="740"/>
      <c r="C1157" s="740"/>
      <c r="D1157" s="1265"/>
      <c r="E1157" s="1265"/>
      <c r="F1157" s="1265"/>
      <c r="G1157" s="1265"/>
      <c r="H1157" s="1265"/>
      <c r="I1157" s="1265"/>
      <c r="J1157" s="1265"/>
      <c r="K1157" s="740"/>
      <c r="L1157" s="740"/>
      <c r="M1157" s="740"/>
      <c r="N1157" s="740"/>
      <c r="O1157" s="740"/>
    </row>
    <row r="1158" spans="1:15" s="778" customFormat="1">
      <c r="A1158" s="777"/>
      <c r="B1158" s="740"/>
      <c r="C1158" s="740"/>
      <c r="D1158" s="1265"/>
      <c r="E1158" s="1265"/>
      <c r="F1158" s="1265"/>
      <c r="G1158" s="1265"/>
      <c r="H1158" s="1265"/>
      <c r="I1158" s="1265"/>
      <c r="J1158" s="1265"/>
      <c r="K1158" s="740"/>
      <c r="L1158" s="740"/>
      <c r="M1158" s="740"/>
      <c r="N1158" s="740"/>
      <c r="O1158" s="740"/>
    </row>
    <row r="1159" spans="1:15" s="778" customFormat="1">
      <c r="A1159" s="777"/>
      <c r="B1159" s="740"/>
      <c r="C1159" s="740"/>
      <c r="D1159" s="1265"/>
      <c r="E1159" s="1265"/>
      <c r="F1159" s="1265"/>
      <c r="G1159" s="1265"/>
      <c r="H1159" s="1265"/>
      <c r="I1159" s="1265"/>
      <c r="J1159" s="1265"/>
      <c r="K1159" s="740"/>
      <c r="L1159" s="740"/>
      <c r="M1159" s="740"/>
      <c r="N1159" s="740"/>
      <c r="O1159" s="740"/>
    </row>
    <row r="1160" spans="1:15" s="778" customFormat="1">
      <c r="A1160" s="777"/>
      <c r="B1160" s="740"/>
      <c r="C1160" s="740"/>
      <c r="D1160" s="1265"/>
      <c r="E1160" s="1265"/>
      <c r="F1160" s="1265"/>
      <c r="G1160" s="1265"/>
      <c r="H1160" s="1265"/>
      <c r="I1160" s="1265"/>
      <c r="J1160" s="1265"/>
      <c r="K1160" s="740"/>
      <c r="L1160" s="740"/>
      <c r="M1160" s="740"/>
      <c r="N1160" s="740"/>
      <c r="O1160" s="740"/>
    </row>
    <row r="1161" spans="1:15" s="778" customFormat="1">
      <c r="A1161" s="777"/>
      <c r="B1161" s="740"/>
      <c r="C1161" s="740"/>
      <c r="D1161" s="1265"/>
      <c r="E1161" s="1265"/>
      <c r="F1161" s="1265"/>
      <c r="G1161" s="1265"/>
      <c r="H1161" s="1265"/>
      <c r="I1161" s="1265"/>
      <c r="J1161" s="1265"/>
      <c r="K1161" s="740"/>
      <c r="L1161" s="740"/>
      <c r="M1161" s="740"/>
      <c r="N1161" s="740"/>
      <c r="O1161" s="740"/>
    </row>
    <row r="1162" spans="1:15" s="778" customFormat="1">
      <c r="A1162" s="777"/>
      <c r="B1162" s="740"/>
      <c r="C1162" s="740"/>
      <c r="D1162" s="1265"/>
      <c r="E1162" s="1265"/>
      <c r="F1162" s="1265"/>
      <c r="G1162" s="1265"/>
      <c r="H1162" s="1265"/>
      <c r="I1162" s="1265"/>
      <c r="J1162" s="1265"/>
      <c r="K1162" s="740"/>
      <c r="L1162" s="740"/>
      <c r="M1162" s="740"/>
      <c r="N1162" s="740"/>
      <c r="O1162" s="740"/>
    </row>
    <row r="1163" spans="1:15" s="778" customFormat="1">
      <c r="A1163" s="777"/>
      <c r="B1163" s="740"/>
      <c r="C1163" s="740"/>
      <c r="D1163" s="1265"/>
      <c r="E1163" s="1265"/>
      <c r="F1163" s="1265"/>
      <c r="G1163" s="1265"/>
      <c r="H1163" s="1265"/>
      <c r="I1163" s="1265"/>
      <c r="J1163" s="1265"/>
      <c r="K1163" s="740"/>
      <c r="L1163" s="740"/>
      <c r="M1163" s="740"/>
      <c r="N1163" s="740"/>
      <c r="O1163" s="740"/>
    </row>
    <row r="1164" spans="1:15" s="778" customFormat="1">
      <c r="A1164" s="777"/>
      <c r="B1164" s="740"/>
      <c r="C1164" s="740"/>
      <c r="D1164" s="1265"/>
      <c r="E1164" s="1265"/>
      <c r="F1164" s="1265"/>
      <c r="G1164" s="1265"/>
      <c r="H1164" s="1265"/>
      <c r="I1164" s="1265"/>
      <c r="J1164" s="1265"/>
      <c r="K1164" s="740"/>
      <c r="L1164" s="740"/>
      <c r="M1164" s="740"/>
      <c r="N1164" s="740"/>
      <c r="O1164" s="740"/>
    </row>
    <row r="1165" spans="1:15" s="778" customFormat="1">
      <c r="A1165" s="777"/>
      <c r="B1165" s="740"/>
      <c r="C1165" s="740"/>
      <c r="D1165" s="1265"/>
      <c r="E1165" s="1265"/>
      <c r="F1165" s="1265"/>
      <c r="G1165" s="1265"/>
      <c r="H1165" s="1265"/>
      <c r="I1165" s="1265"/>
      <c r="J1165" s="1265"/>
      <c r="K1165" s="740"/>
      <c r="L1165" s="740"/>
      <c r="M1165" s="740"/>
      <c r="N1165" s="740"/>
      <c r="O1165" s="740"/>
    </row>
    <row r="1166" spans="1:15" s="778" customFormat="1">
      <c r="A1166" s="777"/>
      <c r="B1166" s="740"/>
      <c r="C1166" s="740"/>
      <c r="D1166" s="1265"/>
      <c r="E1166" s="1265"/>
      <c r="F1166" s="1265"/>
      <c r="G1166" s="1265"/>
      <c r="H1166" s="1265"/>
      <c r="I1166" s="1265"/>
      <c r="J1166" s="1265"/>
      <c r="K1166" s="740"/>
      <c r="L1166" s="740"/>
      <c r="M1166" s="740"/>
      <c r="N1166" s="740"/>
      <c r="O1166" s="740"/>
    </row>
    <row r="1167" spans="1:15" s="778" customFormat="1">
      <c r="A1167" s="777"/>
      <c r="B1167" s="740"/>
      <c r="C1167" s="740"/>
      <c r="D1167" s="1265"/>
      <c r="E1167" s="1265"/>
      <c r="F1167" s="1265"/>
      <c r="G1167" s="1265"/>
      <c r="H1167" s="1265"/>
      <c r="I1167" s="1265"/>
      <c r="J1167" s="1265"/>
      <c r="K1167" s="740"/>
      <c r="L1167" s="740"/>
      <c r="M1167" s="740"/>
      <c r="N1167" s="740"/>
      <c r="O1167" s="740"/>
    </row>
    <row r="1168" spans="1:15" s="778" customFormat="1">
      <c r="A1168" s="777"/>
      <c r="B1168" s="740"/>
      <c r="C1168" s="740"/>
      <c r="D1168" s="1265"/>
      <c r="E1168" s="1265"/>
      <c r="F1168" s="1265"/>
      <c r="G1168" s="1265"/>
      <c r="H1168" s="1265"/>
      <c r="I1168" s="1265"/>
      <c r="J1168" s="1265"/>
      <c r="K1168" s="740"/>
      <c r="L1168" s="740"/>
      <c r="M1168" s="740"/>
      <c r="N1168" s="740"/>
      <c r="O1168" s="740"/>
    </row>
    <row r="1169" spans="1:15" s="778" customFormat="1">
      <c r="A1169" s="777"/>
      <c r="B1169" s="740"/>
      <c r="C1169" s="740"/>
      <c r="D1169" s="1265"/>
      <c r="E1169" s="1265"/>
      <c r="F1169" s="1265"/>
      <c r="G1169" s="1265"/>
      <c r="H1169" s="1265"/>
      <c r="I1169" s="1265"/>
      <c r="J1169" s="1265"/>
      <c r="K1169" s="740"/>
      <c r="L1169" s="740"/>
      <c r="M1169" s="740"/>
      <c r="N1169" s="740"/>
      <c r="O1169" s="740"/>
    </row>
    <row r="1170" spans="1:15" s="778" customFormat="1">
      <c r="A1170" s="777"/>
      <c r="B1170" s="740"/>
      <c r="C1170" s="740"/>
      <c r="D1170" s="1265"/>
      <c r="E1170" s="1265"/>
      <c r="F1170" s="1265"/>
      <c r="G1170" s="1265"/>
      <c r="H1170" s="1265"/>
      <c r="I1170" s="1265"/>
      <c r="J1170" s="1265"/>
      <c r="K1170" s="740"/>
      <c r="L1170" s="740"/>
      <c r="M1170" s="740"/>
      <c r="N1170" s="740"/>
      <c r="O1170" s="740"/>
    </row>
    <row r="1171" spans="1:15" s="778" customFormat="1">
      <c r="A1171" s="777"/>
      <c r="B1171" s="740"/>
      <c r="C1171" s="740"/>
      <c r="D1171" s="1265"/>
      <c r="E1171" s="1265"/>
      <c r="F1171" s="1265"/>
      <c r="G1171" s="1265"/>
      <c r="H1171" s="1265"/>
      <c r="I1171" s="1265"/>
      <c r="J1171" s="1265"/>
      <c r="K1171" s="740"/>
      <c r="L1171" s="740"/>
      <c r="M1171" s="740"/>
      <c r="N1171" s="740"/>
      <c r="O1171" s="740"/>
    </row>
    <row r="1172" spans="1:15" s="778" customFormat="1">
      <c r="A1172" s="777"/>
      <c r="B1172" s="740"/>
      <c r="C1172" s="740"/>
      <c r="D1172" s="1265"/>
      <c r="E1172" s="1265"/>
      <c r="F1172" s="1265"/>
      <c r="G1172" s="1265"/>
      <c r="H1172" s="1265"/>
      <c r="I1172" s="1265"/>
      <c r="J1172" s="1265"/>
      <c r="K1172" s="740"/>
      <c r="L1172" s="740"/>
      <c r="M1172" s="740"/>
      <c r="N1172" s="740"/>
      <c r="O1172" s="740"/>
    </row>
    <row r="1173" spans="1:15" s="778" customFormat="1">
      <c r="A1173" s="777"/>
      <c r="B1173" s="740"/>
      <c r="C1173" s="740"/>
      <c r="D1173" s="1265"/>
      <c r="E1173" s="1265"/>
      <c r="F1173" s="1265"/>
      <c r="G1173" s="1265"/>
      <c r="H1173" s="1265"/>
      <c r="I1173" s="1265"/>
      <c r="J1173" s="1265"/>
      <c r="K1173" s="740"/>
      <c r="L1173" s="740"/>
      <c r="M1173" s="740"/>
      <c r="N1173" s="740"/>
      <c r="O1173" s="740"/>
    </row>
    <row r="1174" spans="1:15" s="778" customFormat="1">
      <c r="A1174" s="777"/>
      <c r="B1174" s="740"/>
      <c r="C1174" s="740"/>
      <c r="D1174" s="1265"/>
      <c r="E1174" s="1265"/>
      <c r="F1174" s="1265"/>
      <c r="G1174" s="1265"/>
      <c r="H1174" s="1265"/>
      <c r="I1174" s="1265"/>
      <c r="J1174" s="1265"/>
      <c r="K1174" s="740"/>
      <c r="L1174" s="740"/>
      <c r="M1174" s="740"/>
      <c r="N1174" s="740"/>
      <c r="O1174" s="740"/>
    </row>
    <row r="1175" spans="1:15" s="778" customFormat="1">
      <c r="A1175" s="777"/>
      <c r="B1175" s="740"/>
      <c r="C1175" s="740"/>
      <c r="D1175" s="1265"/>
      <c r="E1175" s="1265"/>
      <c r="F1175" s="1265"/>
      <c r="G1175" s="1265"/>
      <c r="H1175" s="1265"/>
      <c r="I1175" s="1265"/>
      <c r="J1175" s="1265"/>
      <c r="K1175" s="740"/>
      <c r="L1175" s="740"/>
      <c r="M1175" s="740"/>
      <c r="N1175" s="740"/>
      <c r="O1175" s="740"/>
    </row>
    <row r="1176" spans="1:15" s="778" customFormat="1">
      <c r="A1176" s="777"/>
      <c r="B1176" s="740"/>
      <c r="C1176" s="740"/>
      <c r="D1176" s="1265"/>
      <c r="E1176" s="1265"/>
      <c r="F1176" s="1265"/>
      <c r="G1176" s="1265"/>
      <c r="H1176" s="1265"/>
      <c r="I1176" s="1265"/>
      <c r="J1176" s="1265"/>
      <c r="K1176" s="740"/>
      <c r="L1176" s="740"/>
      <c r="M1176" s="740"/>
      <c r="N1176" s="740"/>
      <c r="O1176" s="740"/>
    </row>
    <row r="1177" spans="1:15" s="778" customFormat="1">
      <c r="A1177" s="777"/>
      <c r="B1177" s="740"/>
      <c r="C1177" s="740"/>
      <c r="D1177" s="1265"/>
      <c r="E1177" s="1265"/>
      <c r="F1177" s="1265"/>
      <c r="G1177" s="1265"/>
      <c r="H1177" s="1265"/>
      <c r="I1177" s="1265"/>
      <c r="J1177" s="1265"/>
      <c r="K1177" s="740"/>
      <c r="L1177" s="740"/>
      <c r="M1177" s="740"/>
      <c r="N1177" s="740"/>
      <c r="O1177" s="740"/>
    </row>
    <row r="1178" spans="1:15" s="778" customFormat="1">
      <c r="A1178" s="777"/>
      <c r="B1178" s="740"/>
      <c r="C1178" s="740"/>
      <c r="D1178" s="1265"/>
      <c r="E1178" s="1265"/>
      <c r="F1178" s="1265"/>
      <c r="G1178" s="1265"/>
      <c r="H1178" s="1265"/>
      <c r="I1178" s="1265"/>
      <c r="J1178" s="1265"/>
      <c r="K1178" s="740"/>
      <c r="L1178" s="740"/>
      <c r="M1178" s="740"/>
      <c r="N1178" s="740"/>
      <c r="O1178" s="740"/>
    </row>
    <row r="1179" spans="1:15" s="778" customFormat="1">
      <c r="A1179" s="777"/>
      <c r="B1179" s="740"/>
      <c r="C1179" s="740"/>
      <c r="D1179" s="1265"/>
      <c r="E1179" s="1265"/>
      <c r="F1179" s="1265"/>
      <c r="G1179" s="1265"/>
      <c r="H1179" s="1265"/>
      <c r="I1179" s="1265"/>
      <c r="J1179" s="1265"/>
      <c r="K1179" s="740"/>
      <c r="L1179" s="740"/>
      <c r="M1179" s="740"/>
      <c r="N1179" s="740"/>
      <c r="O1179" s="740"/>
    </row>
    <row r="1180" spans="1:15" s="778" customFormat="1">
      <c r="A1180" s="777"/>
      <c r="B1180" s="740"/>
      <c r="C1180" s="740"/>
      <c r="D1180" s="1265"/>
      <c r="E1180" s="1265"/>
      <c r="F1180" s="1265"/>
      <c r="G1180" s="1265"/>
      <c r="H1180" s="1265"/>
      <c r="I1180" s="1265"/>
      <c r="J1180" s="1265"/>
      <c r="K1180" s="740"/>
      <c r="L1180" s="740"/>
      <c r="M1180" s="740"/>
      <c r="N1180" s="740"/>
      <c r="O1180" s="740"/>
    </row>
    <row r="1181" spans="1:15" s="778" customFormat="1">
      <c r="A1181" s="777"/>
      <c r="B1181" s="740"/>
      <c r="C1181" s="740"/>
      <c r="D1181" s="1265"/>
      <c r="E1181" s="1265"/>
      <c r="F1181" s="1265"/>
      <c r="G1181" s="1265"/>
      <c r="H1181" s="1265"/>
      <c r="I1181" s="1265"/>
      <c r="J1181" s="1265"/>
      <c r="K1181" s="740"/>
      <c r="L1181" s="740"/>
      <c r="M1181" s="740"/>
      <c r="N1181" s="740"/>
      <c r="O1181" s="740"/>
    </row>
    <row r="1182" spans="1:15" s="778" customFormat="1">
      <c r="A1182" s="777"/>
      <c r="B1182" s="740"/>
      <c r="C1182" s="740"/>
      <c r="D1182" s="1265"/>
      <c r="E1182" s="1265"/>
      <c r="F1182" s="1265"/>
      <c r="G1182" s="1265"/>
      <c r="H1182" s="1265"/>
      <c r="I1182" s="1265"/>
      <c r="J1182" s="1265"/>
      <c r="K1182" s="740"/>
      <c r="L1182" s="740"/>
      <c r="M1182" s="740"/>
      <c r="N1182" s="740"/>
      <c r="O1182" s="740"/>
    </row>
    <row r="1183" spans="1:15" s="778" customFormat="1">
      <c r="A1183" s="777"/>
      <c r="B1183" s="740"/>
      <c r="C1183" s="740"/>
      <c r="D1183" s="1265"/>
      <c r="E1183" s="1265"/>
      <c r="F1183" s="1265"/>
      <c r="G1183" s="1265"/>
      <c r="H1183" s="1265"/>
      <c r="I1183" s="1265"/>
      <c r="J1183" s="1265"/>
      <c r="K1183" s="740"/>
      <c r="L1183" s="740"/>
      <c r="M1183" s="740"/>
      <c r="N1183" s="740"/>
      <c r="O1183" s="740"/>
    </row>
    <row r="1184" spans="1:15" s="778" customFormat="1">
      <c r="A1184" s="777"/>
      <c r="B1184" s="740"/>
      <c r="C1184" s="740"/>
      <c r="D1184" s="1265"/>
      <c r="E1184" s="1265"/>
      <c r="F1184" s="1265"/>
      <c r="G1184" s="1265"/>
      <c r="H1184" s="1265"/>
      <c r="I1184" s="1265"/>
      <c r="J1184" s="1265"/>
      <c r="K1184" s="740"/>
      <c r="L1184" s="740"/>
      <c r="M1184" s="740"/>
      <c r="N1184" s="740"/>
      <c r="O1184" s="740"/>
    </row>
    <row r="1185" spans="1:15" s="778" customFormat="1">
      <c r="A1185" s="777"/>
      <c r="B1185" s="740"/>
      <c r="C1185" s="740"/>
      <c r="D1185" s="1265"/>
      <c r="E1185" s="1265"/>
      <c r="F1185" s="1265"/>
      <c r="G1185" s="1265"/>
      <c r="H1185" s="1265"/>
      <c r="I1185" s="1265"/>
      <c r="J1185" s="1265"/>
      <c r="K1185" s="740"/>
      <c r="L1185" s="740"/>
      <c r="M1185" s="740"/>
      <c r="N1185" s="740"/>
      <c r="O1185" s="740"/>
    </row>
    <row r="1186" spans="1:15" s="778" customFormat="1">
      <c r="A1186" s="777"/>
      <c r="B1186" s="740"/>
      <c r="C1186" s="740"/>
      <c r="D1186" s="1265"/>
      <c r="E1186" s="1265"/>
      <c r="F1186" s="1265"/>
      <c r="G1186" s="1265"/>
      <c r="H1186" s="1265"/>
      <c r="I1186" s="1265"/>
      <c r="J1186" s="1265"/>
      <c r="K1186" s="740"/>
      <c r="L1186" s="740"/>
      <c r="M1186" s="740"/>
      <c r="N1186" s="740"/>
      <c r="O1186" s="740"/>
    </row>
    <row r="1187" spans="1:15" s="778" customFormat="1">
      <c r="A1187" s="777"/>
      <c r="B1187" s="740"/>
      <c r="C1187" s="740"/>
      <c r="D1187" s="1265"/>
      <c r="E1187" s="1265"/>
      <c r="F1187" s="1265"/>
      <c r="G1187" s="1265"/>
      <c r="H1187" s="1265"/>
      <c r="I1187" s="1265"/>
      <c r="J1187" s="1265"/>
      <c r="K1187" s="740"/>
      <c r="L1187" s="740"/>
      <c r="M1187" s="740"/>
      <c r="N1187" s="740"/>
      <c r="O1187" s="740"/>
    </row>
    <row r="1188" spans="1:15" s="778" customFormat="1">
      <c r="A1188" s="777"/>
      <c r="B1188" s="740"/>
      <c r="C1188" s="740"/>
      <c r="D1188" s="1265"/>
      <c r="E1188" s="1265"/>
      <c r="F1188" s="1265"/>
      <c r="G1188" s="1265"/>
      <c r="H1188" s="1265"/>
      <c r="I1188" s="1265"/>
      <c r="J1188" s="1265"/>
      <c r="K1188" s="740"/>
      <c r="L1188" s="740"/>
      <c r="M1188" s="740"/>
      <c r="N1188" s="740"/>
      <c r="O1188" s="740"/>
    </row>
    <row r="1189" spans="1:15" s="778" customFormat="1">
      <c r="A1189" s="777"/>
      <c r="B1189" s="740"/>
      <c r="C1189" s="740"/>
      <c r="D1189" s="1265"/>
      <c r="E1189" s="1265"/>
      <c r="F1189" s="1265"/>
      <c r="G1189" s="1265"/>
      <c r="H1189" s="1265"/>
      <c r="I1189" s="1265"/>
      <c r="J1189" s="1265"/>
      <c r="K1189" s="740"/>
      <c r="L1189" s="740"/>
      <c r="M1189" s="740"/>
      <c r="N1189" s="740"/>
      <c r="O1189" s="740"/>
    </row>
    <row r="1190" spans="1:15" s="778" customFormat="1">
      <c r="A1190" s="777"/>
      <c r="B1190" s="740"/>
      <c r="C1190" s="740"/>
      <c r="D1190" s="1265"/>
      <c r="E1190" s="1265"/>
      <c r="F1190" s="1265"/>
      <c r="G1190" s="1265"/>
      <c r="H1190" s="1265"/>
      <c r="I1190" s="1265"/>
      <c r="J1190" s="1265"/>
      <c r="K1190" s="740"/>
      <c r="L1190" s="740"/>
      <c r="M1190" s="740"/>
      <c r="N1190" s="740"/>
      <c r="O1190" s="740"/>
    </row>
    <row r="1191" spans="1:15" s="778" customFormat="1">
      <c r="A1191" s="777"/>
      <c r="B1191" s="740"/>
      <c r="C1191" s="740"/>
      <c r="D1191" s="1265"/>
      <c r="E1191" s="1265"/>
      <c r="F1191" s="1265"/>
      <c r="G1191" s="1265"/>
      <c r="H1191" s="1265"/>
      <c r="I1191" s="1265"/>
      <c r="J1191" s="1265"/>
      <c r="K1191" s="740"/>
      <c r="L1191" s="740"/>
      <c r="M1191" s="740"/>
      <c r="N1191" s="740"/>
      <c r="O1191" s="740"/>
    </row>
    <row r="1192" spans="1:15" s="778" customFormat="1">
      <c r="A1192" s="777"/>
      <c r="B1192" s="740"/>
      <c r="C1192" s="740"/>
      <c r="D1192" s="1265"/>
      <c r="E1192" s="1265"/>
      <c r="F1192" s="1265"/>
      <c r="G1192" s="1265"/>
      <c r="H1192" s="1265"/>
      <c r="I1192" s="1265"/>
      <c r="J1192" s="1265"/>
      <c r="K1192" s="740"/>
      <c r="L1192" s="740"/>
      <c r="M1192" s="740"/>
      <c r="N1192" s="740"/>
      <c r="O1192" s="740"/>
    </row>
    <row r="1193" spans="1:15" s="778" customFormat="1">
      <c r="A1193" s="777"/>
      <c r="B1193" s="740"/>
      <c r="C1193" s="740"/>
      <c r="D1193" s="1265"/>
      <c r="E1193" s="1265"/>
      <c r="F1193" s="1265"/>
      <c r="G1193" s="1265"/>
      <c r="H1193" s="1265"/>
      <c r="I1193" s="1265"/>
      <c r="J1193" s="1265"/>
      <c r="K1193" s="740"/>
      <c r="L1193" s="740"/>
      <c r="M1193" s="740"/>
      <c r="N1193" s="740"/>
      <c r="O1193" s="740"/>
    </row>
    <row r="1194" spans="1:15" s="778" customFormat="1">
      <c r="A1194" s="777"/>
      <c r="B1194" s="740"/>
      <c r="C1194" s="740"/>
      <c r="D1194" s="1265"/>
      <c r="E1194" s="1265"/>
      <c r="F1194" s="1265"/>
      <c r="G1194" s="1265"/>
      <c r="H1194" s="1265"/>
      <c r="I1194" s="1265"/>
      <c r="J1194" s="1265"/>
      <c r="K1194" s="740"/>
      <c r="L1194" s="740"/>
      <c r="M1194" s="740"/>
      <c r="N1194" s="740"/>
      <c r="O1194" s="740"/>
    </row>
    <row r="1195" spans="1:15" s="778" customFormat="1">
      <c r="A1195" s="777"/>
      <c r="B1195" s="740"/>
      <c r="C1195" s="740"/>
      <c r="D1195" s="1265"/>
      <c r="E1195" s="1265"/>
      <c r="F1195" s="1265"/>
      <c r="G1195" s="1265"/>
      <c r="H1195" s="1265"/>
      <c r="I1195" s="1265"/>
      <c r="J1195" s="1265"/>
      <c r="K1195" s="740"/>
      <c r="L1195" s="740"/>
      <c r="M1195" s="740"/>
      <c r="N1195" s="740"/>
      <c r="O1195" s="740"/>
    </row>
    <row r="1196" spans="1:15" s="778" customFormat="1">
      <c r="A1196" s="777"/>
      <c r="B1196" s="740"/>
      <c r="C1196" s="740"/>
      <c r="D1196" s="1265"/>
      <c r="E1196" s="1265"/>
      <c r="F1196" s="1265"/>
      <c r="G1196" s="1265"/>
      <c r="H1196" s="1265"/>
      <c r="I1196" s="1265"/>
      <c r="J1196" s="1265"/>
      <c r="K1196" s="740"/>
      <c r="L1196" s="740"/>
      <c r="M1196" s="740"/>
      <c r="N1196" s="740"/>
      <c r="O1196" s="740"/>
    </row>
    <row r="1197" spans="1:15" s="778" customFormat="1">
      <c r="A1197" s="777"/>
      <c r="B1197" s="740"/>
      <c r="C1197" s="740"/>
      <c r="D1197" s="1265"/>
      <c r="E1197" s="1265"/>
      <c r="F1197" s="1265"/>
      <c r="G1197" s="1265"/>
      <c r="H1197" s="1265"/>
      <c r="I1197" s="1265"/>
      <c r="J1197" s="1265"/>
      <c r="K1197" s="740"/>
      <c r="L1197" s="740"/>
      <c r="M1197" s="740"/>
      <c r="N1197" s="740"/>
      <c r="O1197" s="740"/>
    </row>
    <row r="1198" spans="1:15" s="778" customFormat="1">
      <c r="A1198" s="777"/>
      <c r="B1198" s="740"/>
      <c r="C1198" s="740"/>
      <c r="D1198" s="1265"/>
      <c r="E1198" s="1265"/>
      <c r="F1198" s="1265"/>
      <c r="G1198" s="1265"/>
      <c r="H1198" s="1265"/>
      <c r="I1198" s="1265"/>
      <c r="J1198" s="1265"/>
      <c r="K1198" s="740"/>
      <c r="L1198" s="740"/>
      <c r="M1198" s="740"/>
      <c r="N1198" s="740"/>
      <c r="O1198" s="740"/>
    </row>
    <row r="1199" spans="1:15" s="778" customFormat="1">
      <c r="A1199" s="777"/>
      <c r="B1199" s="740"/>
      <c r="C1199" s="740"/>
      <c r="D1199" s="1265"/>
      <c r="E1199" s="1265"/>
      <c r="F1199" s="1265"/>
      <c r="G1199" s="1265"/>
      <c r="H1199" s="1265"/>
      <c r="I1199" s="1265"/>
      <c r="J1199" s="1265"/>
      <c r="K1199" s="740"/>
      <c r="L1199" s="740"/>
      <c r="M1199" s="740"/>
      <c r="N1199" s="740"/>
      <c r="O1199" s="740"/>
    </row>
    <row r="1200" spans="1:15" s="778" customFormat="1">
      <c r="A1200" s="777"/>
      <c r="B1200" s="740"/>
      <c r="C1200" s="740"/>
      <c r="D1200" s="1265"/>
      <c r="E1200" s="1265"/>
      <c r="F1200" s="1265"/>
      <c r="G1200" s="1265"/>
      <c r="H1200" s="1265"/>
      <c r="I1200" s="1265"/>
      <c r="J1200" s="1265"/>
      <c r="K1200" s="740"/>
      <c r="L1200" s="740"/>
      <c r="M1200" s="740"/>
      <c r="N1200" s="740"/>
      <c r="O1200" s="740"/>
    </row>
    <row r="1201" spans="1:15" s="778" customFormat="1">
      <c r="A1201" s="777"/>
      <c r="B1201" s="740"/>
      <c r="C1201" s="740"/>
      <c r="D1201" s="1265"/>
      <c r="E1201" s="1265"/>
      <c r="F1201" s="1265"/>
      <c r="G1201" s="1265"/>
      <c r="H1201" s="1265"/>
      <c r="I1201" s="1265"/>
      <c r="J1201" s="1265"/>
      <c r="K1201" s="740"/>
      <c r="L1201" s="740"/>
      <c r="M1201" s="740"/>
      <c r="N1201" s="740"/>
      <c r="O1201" s="740"/>
    </row>
    <row r="1202" spans="1:15" s="778" customFormat="1">
      <c r="A1202" s="777"/>
      <c r="B1202" s="740"/>
      <c r="C1202" s="740"/>
      <c r="D1202" s="1265"/>
      <c r="E1202" s="1265"/>
      <c r="F1202" s="1265"/>
      <c r="G1202" s="1265"/>
      <c r="H1202" s="1265"/>
      <c r="I1202" s="1265"/>
      <c r="J1202" s="1265"/>
      <c r="K1202" s="740"/>
      <c r="L1202" s="740"/>
      <c r="M1202" s="740"/>
      <c r="N1202" s="740"/>
      <c r="O1202" s="740"/>
    </row>
    <row r="1203" spans="1:15" s="778" customFormat="1">
      <c r="A1203" s="777"/>
      <c r="B1203" s="740"/>
      <c r="C1203" s="740"/>
      <c r="D1203" s="1265"/>
      <c r="E1203" s="1265"/>
      <c r="F1203" s="1265"/>
      <c r="G1203" s="1265"/>
      <c r="H1203" s="1265"/>
      <c r="I1203" s="1265"/>
      <c r="J1203" s="1265"/>
      <c r="K1203" s="740"/>
      <c r="L1203" s="740"/>
      <c r="M1203" s="740"/>
      <c r="N1203" s="740"/>
      <c r="O1203" s="740"/>
    </row>
    <row r="1204" spans="1:15" s="778" customFormat="1">
      <c r="A1204" s="777"/>
      <c r="B1204" s="740"/>
      <c r="C1204" s="740"/>
      <c r="D1204" s="1265"/>
      <c r="E1204" s="1265"/>
      <c r="F1204" s="1265"/>
      <c r="G1204" s="1265"/>
      <c r="H1204" s="1265"/>
      <c r="I1204" s="1265"/>
      <c r="J1204" s="1265"/>
      <c r="K1204" s="740"/>
      <c r="L1204" s="740"/>
      <c r="M1204" s="740"/>
      <c r="N1204" s="740"/>
      <c r="O1204" s="740"/>
    </row>
    <row r="1205" spans="1:15" s="778" customFormat="1">
      <c r="A1205" s="777"/>
      <c r="B1205" s="740"/>
      <c r="C1205" s="740"/>
      <c r="D1205" s="1265"/>
      <c r="E1205" s="1265"/>
      <c r="F1205" s="1265"/>
      <c r="G1205" s="1265"/>
      <c r="H1205" s="1265"/>
      <c r="I1205" s="1265"/>
      <c r="J1205" s="1265"/>
      <c r="K1205" s="740"/>
      <c r="L1205" s="740"/>
      <c r="M1205" s="740"/>
      <c r="N1205" s="740"/>
      <c r="O1205" s="740"/>
    </row>
    <row r="1206" spans="1:15" s="778" customFormat="1">
      <c r="A1206" s="777"/>
      <c r="B1206" s="740"/>
      <c r="C1206" s="740"/>
      <c r="D1206" s="1265"/>
      <c r="E1206" s="1265"/>
      <c r="F1206" s="1265"/>
      <c r="G1206" s="1265"/>
      <c r="H1206" s="1265"/>
      <c r="I1206" s="1265"/>
      <c r="J1206" s="1265"/>
      <c r="K1206" s="740"/>
      <c r="L1206" s="740"/>
      <c r="M1206" s="740"/>
      <c r="N1206" s="740"/>
      <c r="O1206" s="740"/>
    </row>
    <row r="1207" spans="1:15" s="778" customFormat="1">
      <c r="A1207" s="777"/>
      <c r="B1207" s="740"/>
      <c r="C1207" s="740"/>
      <c r="D1207" s="1265"/>
      <c r="E1207" s="1265"/>
      <c r="F1207" s="1265"/>
      <c r="G1207" s="1265"/>
      <c r="H1207" s="1265"/>
      <c r="I1207" s="1265"/>
      <c r="J1207" s="1265"/>
      <c r="K1207" s="740"/>
      <c r="L1207" s="740"/>
      <c r="M1207" s="740"/>
      <c r="N1207" s="740"/>
      <c r="O1207" s="740"/>
    </row>
    <row r="1208" spans="1:15" s="778" customFormat="1">
      <c r="A1208" s="777"/>
      <c r="B1208" s="740"/>
      <c r="C1208" s="740"/>
      <c r="D1208" s="1265"/>
      <c r="E1208" s="1265"/>
      <c r="F1208" s="1265"/>
      <c r="G1208" s="1265"/>
      <c r="H1208" s="1265"/>
      <c r="I1208" s="1265"/>
      <c r="J1208" s="1265"/>
      <c r="K1208" s="740"/>
      <c r="L1208" s="740"/>
      <c r="M1208" s="740"/>
      <c r="N1208" s="740"/>
      <c r="O1208" s="740"/>
    </row>
    <row r="1209" spans="1:15" s="778" customFormat="1">
      <c r="A1209" s="777"/>
      <c r="B1209" s="740"/>
      <c r="C1209" s="740"/>
      <c r="D1209" s="1265"/>
      <c r="E1209" s="1265"/>
      <c r="F1209" s="1265"/>
      <c r="G1209" s="1265"/>
      <c r="H1209" s="1265"/>
      <c r="I1209" s="1265"/>
      <c r="J1209" s="1265"/>
      <c r="K1209" s="740"/>
      <c r="L1209" s="740"/>
      <c r="M1209" s="740"/>
      <c r="N1209" s="740"/>
      <c r="O1209" s="740"/>
    </row>
    <row r="1210" spans="1:15" s="778" customFormat="1">
      <c r="A1210" s="777"/>
      <c r="B1210" s="740"/>
      <c r="C1210" s="740"/>
      <c r="D1210" s="1265"/>
      <c r="E1210" s="1265"/>
      <c r="F1210" s="1265"/>
      <c r="G1210" s="1265"/>
      <c r="H1210" s="1265"/>
      <c r="I1210" s="1265"/>
      <c r="J1210" s="1265"/>
      <c r="K1210" s="740"/>
      <c r="L1210" s="740"/>
      <c r="M1210" s="740"/>
      <c r="N1210" s="740"/>
      <c r="O1210" s="740"/>
    </row>
    <row r="1211" spans="1:15" s="778" customFormat="1">
      <c r="A1211" s="777"/>
      <c r="B1211" s="740"/>
      <c r="C1211" s="740"/>
      <c r="D1211" s="1265"/>
      <c r="E1211" s="1265"/>
      <c r="F1211" s="1265"/>
      <c r="G1211" s="1265"/>
      <c r="H1211" s="1265"/>
      <c r="I1211" s="1265"/>
      <c r="J1211" s="1265"/>
      <c r="K1211" s="740"/>
      <c r="L1211" s="740"/>
      <c r="M1211" s="740"/>
      <c r="N1211" s="740"/>
      <c r="O1211" s="740"/>
    </row>
    <row r="1212" spans="1:15" s="778" customFormat="1">
      <c r="A1212" s="777"/>
      <c r="B1212" s="740"/>
      <c r="C1212" s="740"/>
      <c r="D1212" s="1265"/>
      <c r="E1212" s="1265"/>
      <c r="F1212" s="1265"/>
      <c r="G1212" s="1265"/>
      <c r="H1212" s="1265"/>
      <c r="I1212" s="1265"/>
      <c r="J1212" s="1265"/>
      <c r="K1212" s="740"/>
      <c r="L1212" s="740"/>
      <c r="M1212" s="740"/>
      <c r="N1212" s="740"/>
      <c r="O1212" s="740"/>
    </row>
    <row r="1213" spans="1:15" s="778" customFormat="1">
      <c r="A1213" s="777"/>
      <c r="B1213" s="740"/>
      <c r="C1213" s="740"/>
      <c r="D1213" s="1265"/>
      <c r="E1213" s="1265"/>
      <c r="F1213" s="1265"/>
      <c r="G1213" s="1265"/>
      <c r="H1213" s="1265"/>
      <c r="I1213" s="1265"/>
      <c r="J1213" s="1265"/>
      <c r="K1213" s="740"/>
      <c r="L1213" s="740"/>
      <c r="M1213" s="740"/>
      <c r="N1213" s="740"/>
      <c r="O1213" s="740"/>
    </row>
    <row r="1214" spans="1:15" s="778" customFormat="1">
      <c r="A1214" s="777"/>
      <c r="B1214" s="740"/>
      <c r="C1214" s="740"/>
      <c r="D1214" s="1265"/>
      <c r="E1214" s="1265"/>
      <c r="F1214" s="1265"/>
      <c r="G1214" s="1265"/>
      <c r="H1214" s="1265"/>
      <c r="I1214" s="1265"/>
      <c r="J1214" s="1265"/>
      <c r="K1214" s="740"/>
      <c r="L1214" s="740"/>
      <c r="M1214" s="740"/>
      <c r="N1214" s="740"/>
      <c r="O1214" s="740"/>
    </row>
    <row r="1215" spans="1:15" s="778" customFormat="1">
      <c r="A1215" s="777"/>
      <c r="B1215" s="740"/>
      <c r="C1215" s="740"/>
      <c r="D1215" s="1265"/>
      <c r="E1215" s="1265"/>
      <c r="F1215" s="1265"/>
      <c r="G1215" s="1265"/>
      <c r="H1215" s="1265"/>
      <c r="I1215" s="1265"/>
      <c r="J1215" s="1265"/>
      <c r="K1215" s="740"/>
      <c r="L1215" s="740"/>
      <c r="M1215" s="740"/>
      <c r="N1215" s="740"/>
      <c r="O1215" s="740"/>
    </row>
    <row r="1216" spans="1:15" s="778" customFormat="1">
      <c r="A1216" s="777"/>
      <c r="B1216" s="740"/>
      <c r="C1216" s="740"/>
      <c r="D1216" s="1265"/>
      <c r="E1216" s="1265"/>
      <c r="F1216" s="1265"/>
      <c r="G1216" s="1265"/>
      <c r="H1216" s="1265"/>
      <c r="I1216" s="1265"/>
      <c r="J1216" s="1265"/>
      <c r="K1216" s="740"/>
      <c r="L1216" s="740"/>
      <c r="M1216" s="740"/>
      <c r="N1216" s="740"/>
      <c r="O1216" s="740"/>
    </row>
    <row r="1217" spans="1:15" s="778" customFormat="1">
      <c r="A1217" s="777"/>
      <c r="B1217" s="740"/>
      <c r="C1217" s="740"/>
      <c r="D1217" s="1265"/>
      <c r="E1217" s="1265"/>
      <c r="F1217" s="1265"/>
      <c r="G1217" s="1265"/>
      <c r="H1217" s="1265"/>
      <c r="I1217" s="1265"/>
      <c r="J1217" s="1265"/>
      <c r="K1217" s="740"/>
      <c r="L1217" s="740"/>
      <c r="M1217" s="740"/>
      <c r="N1217" s="740"/>
      <c r="O1217" s="740"/>
    </row>
    <row r="1218" spans="1:15" s="778" customFormat="1">
      <c r="A1218" s="777"/>
      <c r="B1218" s="740"/>
      <c r="C1218" s="740"/>
      <c r="D1218" s="1265"/>
      <c r="E1218" s="1265"/>
      <c r="F1218" s="1265"/>
      <c r="G1218" s="1265"/>
      <c r="H1218" s="1265"/>
      <c r="I1218" s="1265"/>
      <c r="J1218" s="1265"/>
      <c r="K1218" s="740"/>
      <c r="L1218" s="740"/>
      <c r="M1218" s="740"/>
      <c r="N1218" s="740"/>
      <c r="O1218" s="740"/>
    </row>
    <row r="1219" spans="1:15" s="778" customFormat="1">
      <c r="A1219" s="777"/>
      <c r="B1219" s="740"/>
      <c r="C1219" s="740"/>
      <c r="D1219" s="1265"/>
      <c r="E1219" s="1265"/>
      <c r="F1219" s="1265"/>
      <c r="G1219" s="1265"/>
      <c r="H1219" s="1265"/>
      <c r="I1219" s="1265"/>
      <c r="J1219" s="1265"/>
      <c r="K1219" s="740"/>
      <c r="L1219" s="740"/>
      <c r="M1219" s="740"/>
      <c r="N1219" s="740"/>
      <c r="O1219" s="740"/>
    </row>
    <row r="1220" spans="1:15" s="778" customFormat="1">
      <c r="A1220" s="777"/>
      <c r="B1220" s="740"/>
      <c r="C1220" s="740"/>
      <c r="D1220" s="1265"/>
      <c r="E1220" s="1265"/>
      <c r="F1220" s="1265"/>
      <c r="G1220" s="1265"/>
      <c r="H1220" s="1265"/>
      <c r="I1220" s="1265"/>
      <c r="J1220" s="1265"/>
      <c r="K1220" s="740"/>
      <c r="L1220" s="740"/>
      <c r="M1220" s="740"/>
      <c r="N1220" s="740"/>
      <c r="O1220" s="740"/>
    </row>
    <row r="1221" spans="1:15" s="778" customFormat="1">
      <c r="A1221" s="777"/>
      <c r="B1221" s="740"/>
      <c r="C1221" s="740"/>
      <c r="D1221" s="1265"/>
      <c r="E1221" s="1265"/>
      <c r="F1221" s="1265"/>
      <c r="G1221" s="1265"/>
      <c r="H1221" s="1265"/>
      <c r="I1221" s="1265"/>
      <c r="J1221" s="1265"/>
      <c r="K1221" s="740"/>
      <c r="L1221" s="740"/>
      <c r="M1221" s="740"/>
      <c r="N1221" s="740"/>
      <c r="O1221" s="740"/>
    </row>
    <row r="1222" spans="1:15" s="778" customFormat="1">
      <c r="A1222" s="777"/>
      <c r="B1222" s="740"/>
      <c r="C1222" s="740"/>
      <c r="D1222" s="1265"/>
      <c r="E1222" s="1265"/>
      <c r="F1222" s="1265"/>
      <c r="G1222" s="1265"/>
      <c r="H1222" s="1265"/>
      <c r="I1222" s="1265"/>
      <c r="J1222" s="1265"/>
      <c r="K1222" s="740"/>
      <c r="L1222" s="740"/>
      <c r="M1222" s="740"/>
      <c r="N1222" s="740"/>
      <c r="O1222" s="740"/>
    </row>
    <row r="1223" spans="1:15" s="778" customFormat="1">
      <c r="A1223" s="777"/>
      <c r="B1223" s="740"/>
      <c r="C1223" s="740"/>
      <c r="D1223" s="1265"/>
      <c r="E1223" s="1265"/>
      <c r="F1223" s="1265"/>
      <c r="G1223" s="1265"/>
      <c r="H1223" s="1265"/>
      <c r="I1223" s="1265"/>
      <c r="J1223" s="1265"/>
      <c r="K1223" s="740"/>
      <c r="L1223" s="740"/>
      <c r="M1223" s="740"/>
      <c r="N1223" s="740"/>
      <c r="O1223" s="740"/>
    </row>
    <row r="1224" spans="1:15" s="778" customFormat="1">
      <c r="A1224" s="777"/>
      <c r="B1224" s="740"/>
      <c r="C1224" s="740"/>
      <c r="D1224" s="1265"/>
      <c r="E1224" s="1265"/>
      <c r="F1224" s="1265"/>
      <c r="G1224" s="1265"/>
      <c r="H1224" s="1265"/>
      <c r="I1224" s="1265"/>
      <c r="J1224" s="1265"/>
      <c r="K1224" s="740"/>
      <c r="L1224" s="740"/>
      <c r="M1224" s="740"/>
      <c r="N1224" s="740"/>
      <c r="O1224" s="740"/>
    </row>
    <row r="1225" spans="1:15" s="778" customFormat="1">
      <c r="A1225" s="777"/>
      <c r="B1225" s="740"/>
      <c r="C1225" s="740"/>
      <c r="D1225" s="1265"/>
      <c r="E1225" s="1265"/>
      <c r="F1225" s="1265"/>
      <c r="G1225" s="1265"/>
      <c r="H1225" s="1265"/>
      <c r="I1225" s="1265"/>
      <c r="J1225" s="1265"/>
      <c r="K1225" s="740"/>
      <c r="L1225" s="740"/>
      <c r="M1225" s="740"/>
      <c r="N1225" s="740"/>
      <c r="O1225" s="740"/>
    </row>
    <row r="1226" spans="1:15" s="778" customFormat="1">
      <c r="A1226" s="777"/>
      <c r="B1226" s="740"/>
      <c r="C1226" s="740"/>
      <c r="D1226" s="1265"/>
      <c r="E1226" s="1265"/>
      <c r="F1226" s="1265"/>
      <c r="G1226" s="1265"/>
      <c r="H1226" s="1265"/>
      <c r="I1226" s="1265"/>
      <c r="J1226" s="1265"/>
      <c r="K1226" s="740"/>
      <c r="L1226" s="740"/>
      <c r="M1226" s="740"/>
      <c r="N1226" s="740"/>
      <c r="O1226" s="740"/>
    </row>
    <row r="1227" spans="1:15" s="778" customFormat="1">
      <c r="A1227" s="777"/>
      <c r="B1227" s="740"/>
      <c r="C1227" s="740"/>
      <c r="D1227" s="1265"/>
      <c r="E1227" s="1265"/>
      <c r="F1227" s="1265"/>
      <c r="G1227" s="1265"/>
      <c r="H1227" s="1265"/>
      <c r="I1227" s="1265"/>
      <c r="J1227" s="1265"/>
      <c r="K1227" s="740"/>
      <c r="L1227" s="740"/>
      <c r="M1227" s="740"/>
      <c r="N1227" s="740"/>
      <c r="O1227" s="740"/>
    </row>
    <row r="1228" spans="1:15" s="778" customFormat="1">
      <c r="A1228" s="777"/>
      <c r="B1228" s="740"/>
      <c r="C1228" s="740"/>
      <c r="D1228" s="1265"/>
      <c r="E1228" s="1265"/>
      <c r="F1228" s="1265"/>
      <c r="G1228" s="1265"/>
      <c r="H1228" s="1265"/>
      <c r="I1228" s="1265"/>
      <c r="J1228" s="1265"/>
      <c r="K1228" s="740"/>
      <c r="L1228" s="740"/>
      <c r="M1228" s="740"/>
      <c r="N1228" s="740"/>
      <c r="O1228" s="740"/>
    </row>
    <row r="1229" spans="1:15" s="778" customFormat="1">
      <c r="A1229" s="777"/>
      <c r="B1229" s="740"/>
      <c r="C1229" s="740"/>
      <c r="D1229" s="1265"/>
      <c r="E1229" s="1265"/>
      <c r="F1229" s="1265"/>
      <c r="G1229" s="1265"/>
      <c r="H1229" s="1265"/>
      <c r="I1229" s="1265"/>
      <c r="J1229" s="1265"/>
      <c r="K1229" s="740"/>
      <c r="L1229" s="740"/>
      <c r="M1229" s="740"/>
      <c r="N1229" s="740"/>
      <c r="O1229" s="740"/>
    </row>
    <row r="1230" spans="1:15" s="778" customFormat="1">
      <c r="A1230" s="777"/>
      <c r="B1230" s="740"/>
      <c r="C1230" s="740"/>
      <c r="D1230" s="1265"/>
      <c r="E1230" s="1265"/>
      <c r="F1230" s="1265"/>
      <c r="G1230" s="1265"/>
      <c r="H1230" s="1265"/>
      <c r="I1230" s="1265"/>
      <c r="J1230" s="1265"/>
      <c r="K1230" s="740"/>
      <c r="L1230" s="740"/>
      <c r="M1230" s="740"/>
      <c r="N1230" s="740"/>
      <c r="O1230" s="740"/>
    </row>
    <row r="1231" spans="1:15" s="778" customFormat="1">
      <c r="A1231" s="777"/>
      <c r="B1231" s="740"/>
      <c r="C1231" s="740"/>
      <c r="D1231" s="1265"/>
      <c r="E1231" s="1265"/>
      <c r="F1231" s="1265"/>
      <c r="G1231" s="1265"/>
      <c r="H1231" s="1265"/>
      <c r="I1231" s="1265"/>
      <c r="J1231" s="1265"/>
      <c r="K1231" s="740"/>
      <c r="L1231" s="740"/>
      <c r="M1231" s="740"/>
      <c r="N1231" s="740"/>
      <c r="O1231" s="740"/>
    </row>
    <row r="1232" spans="1:15" s="778" customFormat="1">
      <c r="A1232" s="777"/>
      <c r="B1232" s="740"/>
      <c r="C1232" s="740"/>
      <c r="D1232" s="1265"/>
      <c r="E1232" s="1265"/>
      <c r="F1232" s="1265"/>
      <c r="G1232" s="1265"/>
      <c r="H1232" s="1265"/>
      <c r="I1232" s="1265"/>
      <c r="J1232" s="1265"/>
      <c r="K1232" s="740"/>
      <c r="L1232" s="740"/>
      <c r="M1232" s="740"/>
      <c r="N1232" s="740"/>
      <c r="O1232" s="740"/>
    </row>
    <row r="1233" spans="1:15" s="778" customFormat="1">
      <c r="A1233" s="777"/>
      <c r="B1233" s="740"/>
      <c r="C1233" s="740"/>
      <c r="D1233" s="1265"/>
      <c r="E1233" s="1265"/>
      <c r="F1233" s="1265"/>
      <c r="G1233" s="1265"/>
      <c r="H1233" s="1265"/>
      <c r="I1233" s="1265"/>
      <c r="J1233" s="1265"/>
      <c r="K1233" s="740"/>
      <c r="L1233" s="740"/>
      <c r="M1233" s="740"/>
      <c r="N1233" s="740"/>
      <c r="O1233" s="740"/>
    </row>
    <row r="1234" spans="1:15" s="778" customFormat="1">
      <c r="A1234" s="777"/>
      <c r="B1234" s="740"/>
      <c r="C1234" s="740"/>
      <c r="D1234" s="1265"/>
      <c r="E1234" s="1265"/>
      <c r="F1234" s="1265"/>
      <c r="G1234" s="1265"/>
      <c r="H1234" s="1265"/>
      <c r="I1234" s="1265"/>
      <c r="J1234" s="1265"/>
      <c r="K1234" s="740"/>
      <c r="L1234" s="740"/>
      <c r="M1234" s="740"/>
      <c r="N1234" s="740"/>
      <c r="O1234" s="740"/>
    </row>
    <row r="1235" spans="1:15" s="778" customFormat="1">
      <c r="A1235" s="777"/>
      <c r="B1235" s="740"/>
      <c r="C1235" s="740"/>
      <c r="D1235" s="1265"/>
      <c r="E1235" s="1265"/>
      <c r="F1235" s="1265"/>
      <c r="G1235" s="1265"/>
      <c r="H1235" s="1265"/>
      <c r="I1235" s="1265"/>
      <c r="J1235" s="1265"/>
      <c r="K1235" s="740"/>
      <c r="L1235" s="740"/>
      <c r="M1235" s="740"/>
      <c r="N1235" s="740"/>
      <c r="O1235" s="740"/>
    </row>
    <row r="1236" spans="1:15" s="778" customFormat="1">
      <c r="A1236" s="777"/>
      <c r="B1236" s="740"/>
      <c r="C1236" s="740"/>
      <c r="D1236" s="1265"/>
      <c r="E1236" s="1265"/>
      <c r="F1236" s="1265"/>
      <c r="G1236" s="1265"/>
      <c r="H1236" s="1265"/>
      <c r="I1236" s="1265"/>
      <c r="J1236" s="1265"/>
      <c r="K1236" s="740"/>
      <c r="L1236" s="740"/>
      <c r="M1236" s="740"/>
      <c r="N1236" s="740"/>
      <c r="O1236" s="740"/>
    </row>
    <row r="1237" spans="1:15" s="778" customFormat="1">
      <c r="A1237" s="777"/>
      <c r="B1237" s="740"/>
      <c r="C1237" s="740"/>
      <c r="D1237" s="1265"/>
      <c r="E1237" s="1265"/>
      <c r="F1237" s="1265"/>
      <c r="G1237" s="1265"/>
      <c r="H1237" s="1265"/>
      <c r="I1237" s="1265"/>
      <c r="J1237" s="1265"/>
      <c r="K1237" s="740"/>
      <c r="L1237" s="740"/>
      <c r="M1237" s="740"/>
      <c r="N1237" s="740"/>
      <c r="O1237" s="740"/>
    </row>
    <row r="1238" spans="1:15" s="778" customFormat="1">
      <c r="A1238" s="777"/>
      <c r="B1238" s="740"/>
      <c r="C1238" s="740"/>
      <c r="D1238" s="1265"/>
      <c r="E1238" s="1265"/>
      <c r="F1238" s="1265"/>
      <c r="G1238" s="1265"/>
      <c r="H1238" s="1265"/>
      <c r="I1238" s="1265"/>
      <c r="J1238" s="1265"/>
      <c r="K1238" s="740"/>
      <c r="L1238" s="740"/>
      <c r="M1238" s="740"/>
      <c r="N1238" s="740"/>
      <c r="O1238" s="740"/>
    </row>
    <row r="1239" spans="1:15" s="778" customFormat="1">
      <c r="A1239" s="777"/>
      <c r="B1239" s="740"/>
      <c r="C1239" s="740"/>
      <c r="D1239" s="1265"/>
      <c r="E1239" s="1265"/>
      <c r="F1239" s="1265"/>
      <c r="G1239" s="1265"/>
      <c r="H1239" s="1265"/>
      <c r="I1239" s="1265"/>
      <c r="J1239" s="1265"/>
      <c r="K1239" s="740"/>
      <c r="L1239" s="740"/>
      <c r="M1239" s="740"/>
      <c r="N1239" s="740"/>
      <c r="O1239" s="740"/>
    </row>
    <row r="1240" spans="1:15" s="778" customFormat="1">
      <c r="A1240" s="777"/>
      <c r="B1240" s="740"/>
      <c r="C1240" s="740"/>
      <c r="D1240" s="1265"/>
      <c r="E1240" s="1265"/>
      <c r="F1240" s="1265"/>
      <c r="G1240" s="1265"/>
      <c r="H1240" s="1265"/>
      <c r="I1240" s="1265"/>
      <c r="J1240" s="1265"/>
      <c r="K1240" s="740"/>
      <c r="L1240" s="740"/>
      <c r="M1240" s="740"/>
      <c r="N1240" s="740"/>
      <c r="O1240" s="740"/>
    </row>
    <row r="1241" spans="1:15" s="778" customFormat="1">
      <c r="A1241" s="777"/>
      <c r="B1241" s="740"/>
      <c r="C1241" s="740"/>
      <c r="D1241" s="1265"/>
      <c r="E1241" s="1265"/>
      <c r="F1241" s="1265"/>
      <c r="G1241" s="1265"/>
      <c r="H1241" s="1265"/>
      <c r="I1241" s="1265"/>
      <c r="J1241" s="1265"/>
      <c r="K1241" s="740"/>
      <c r="L1241" s="740"/>
      <c r="M1241" s="740"/>
      <c r="N1241" s="740"/>
      <c r="O1241" s="740"/>
    </row>
    <row r="1242" spans="1:15" s="778" customFormat="1">
      <c r="A1242" s="777"/>
      <c r="B1242" s="740"/>
      <c r="C1242" s="740"/>
      <c r="D1242" s="1265"/>
      <c r="E1242" s="1265"/>
      <c r="F1242" s="1265"/>
      <c r="G1242" s="1265"/>
      <c r="H1242" s="1265"/>
      <c r="I1242" s="1265"/>
      <c r="J1242" s="1265"/>
      <c r="K1242" s="740"/>
      <c r="L1242" s="740"/>
      <c r="M1242" s="740"/>
      <c r="N1242" s="740"/>
      <c r="O1242" s="740"/>
    </row>
    <row r="1243" spans="1:15" s="778" customFormat="1">
      <c r="A1243" s="777"/>
      <c r="B1243" s="740"/>
      <c r="C1243" s="740"/>
      <c r="D1243" s="1265"/>
      <c r="E1243" s="1265"/>
      <c r="F1243" s="1265"/>
      <c r="G1243" s="1265"/>
      <c r="H1243" s="1265"/>
      <c r="I1243" s="1265"/>
      <c r="J1243" s="1265"/>
      <c r="K1243" s="740"/>
      <c r="L1243" s="740"/>
      <c r="M1243" s="740"/>
      <c r="N1243" s="740"/>
      <c r="O1243" s="740"/>
    </row>
    <row r="1244" spans="1:15" s="778" customFormat="1">
      <c r="A1244" s="777"/>
      <c r="B1244" s="740"/>
      <c r="C1244" s="740"/>
      <c r="D1244" s="1265"/>
      <c r="E1244" s="1265"/>
      <c r="F1244" s="1265"/>
      <c r="G1244" s="1265"/>
      <c r="H1244" s="1265"/>
      <c r="I1244" s="1265"/>
      <c r="J1244" s="1265"/>
      <c r="K1244" s="740"/>
      <c r="L1244" s="740"/>
      <c r="M1244" s="740"/>
      <c r="N1244" s="740"/>
      <c r="O1244" s="740"/>
    </row>
    <row r="1245" spans="1:15" s="778" customFormat="1">
      <c r="A1245" s="777"/>
      <c r="B1245" s="740"/>
      <c r="C1245" s="740"/>
      <c r="D1245" s="1265"/>
      <c r="E1245" s="1265"/>
      <c r="F1245" s="1265"/>
      <c r="G1245" s="1265"/>
      <c r="H1245" s="1265"/>
      <c r="I1245" s="1265"/>
      <c r="J1245" s="1265"/>
      <c r="K1245" s="740"/>
      <c r="L1245" s="740"/>
      <c r="M1245" s="740"/>
      <c r="N1245" s="740"/>
      <c r="O1245" s="740"/>
    </row>
    <row r="1246" spans="1:15" s="778" customFormat="1">
      <c r="A1246" s="777"/>
      <c r="B1246" s="740"/>
      <c r="C1246" s="740"/>
      <c r="D1246" s="1265"/>
      <c r="E1246" s="1265"/>
      <c r="F1246" s="1265"/>
      <c r="G1246" s="1265"/>
      <c r="H1246" s="1265"/>
      <c r="I1246" s="1265"/>
      <c r="J1246" s="1265"/>
      <c r="K1246" s="740"/>
      <c r="L1246" s="740"/>
      <c r="M1246" s="740"/>
      <c r="N1246" s="740"/>
      <c r="O1246" s="740"/>
    </row>
    <row r="1247" spans="1:15" s="778" customFormat="1">
      <c r="A1247" s="777"/>
      <c r="B1247" s="740"/>
      <c r="C1247" s="740"/>
      <c r="D1247" s="1265"/>
      <c r="E1247" s="1265"/>
      <c r="F1247" s="1265"/>
      <c r="G1247" s="1265"/>
      <c r="H1247" s="1265"/>
      <c r="I1247" s="1265"/>
      <c r="J1247" s="1265"/>
      <c r="K1247" s="740"/>
      <c r="L1247" s="740"/>
      <c r="M1247" s="740"/>
      <c r="N1247" s="740"/>
      <c r="O1247" s="740"/>
    </row>
    <row r="1248" spans="1:15" s="778" customFormat="1">
      <c r="A1248" s="777"/>
      <c r="B1248" s="740"/>
      <c r="C1248" s="740"/>
      <c r="D1248" s="1265"/>
      <c r="E1248" s="1265"/>
      <c r="F1248" s="1265"/>
      <c r="G1248" s="1265"/>
      <c r="H1248" s="1265"/>
      <c r="I1248" s="1265"/>
      <c r="J1248" s="1265"/>
      <c r="K1248" s="740"/>
      <c r="L1248" s="740"/>
      <c r="M1248" s="740"/>
      <c r="N1248" s="740"/>
      <c r="O1248" s="740"/>
    </row>
    <row r="1249" spans="1:15" s="778" customFormat="1">
      <c r="A1249" s="777"/>
      <c r="B1249" s="740"/>
      <c r="C1249" s="740"/>
      <c r="D1249" s="1265"/>
      <c r="E1249" s="1265"/>
      <c r="F1249" s="1265"/>
      <c r="G1249" s="1265"/>
      <c r="H1249" s="1265"/>
      <c r="I1249" s="1265"/>
      <c r="J1249" s="1265"/>
      <c r="K1249" s="740"/>
      <c r="L1249" s="740"/>
      <c r="M1249" s="740"/>
      <c r="N1249" s="740"/>
      <c r="O1249" s="740"/>
    </row>
    <row r="1250" spans="1:15" s="778" customFormat="1">
      <c r="A1250" s="777"/>
      <c r="B1250" s="740"/>
      <c r="C1250" s="740"/>
      <c r="D1250" s="1265"/>
      <c r="E1250" s="1265"/>
      <c r="F1250" s="1265"/>
      <c r="G1250" s="1265"/>
      <c r="H1250" s="1265"/>
      <c r="I1250" s="1265"/>
      <c r="J1250" s="1265"/>
      <c r="K1250" s="740"/>
      <c r="L1250" s="740"/>
      <c r="M1250" s="740"/>
      <c r="N1250" s="740"/>
      <c r="O1250" s="740"/>
    </row>
    <row r="1251" spans="1:15" s="778" customFormat="1">
      <c r="A1251" s="777"/>
      <c r="B1251" s="740"/>
      <c r="C1251" s="740"/>
      <c r="D1251" s="1265"/>
      <c r="E1251" s="1265"/>
      <c r="F1251" s="1265"/>
      <c r="G1251" s="1265"/>
      <c r="H1251" s="1265"/>
      <c r="I1251" s="1265"/>
      <c r="J1251" s="1265"/>
      <c r="K1251" s="740"/>
      <c r="L1251" s="740"/>
      <c r="M1251" s="740"/>
      <c r="N1251" s="740"/>
      <c r="O1251" s="740"/>
    </row>
    <row r="1252" spans="1:15" s="778" customFormat="1">
      <c r="A1252" s="777"/>
      <c r="B1252" s="740"/>
      <c r="C1252" s="740"/>
      <c r="D1252" s="1265"/>
      <c r="E1252" s="1265"/>
      <c r="F1252" s="1265"/>
      <c r="G1252" s="1265"/>
      <c r="H1252" s="1265"/>
      <c r="I1252" s="1265"/>
      <c r="J1252" s="1265"/>
      <c r="K1252" s="740"/>
      <c r="L1252" s="740"/>
      <c r="M1252" s="740"/>
      <c r="N1252" s="740"/>
      <c r="O1252" s="740"/>
    </row>
    <row r="1253" spans="1:15" s="778" customFormat="1">
      <c r="A1253" s="777"/>
      <c r="B1253" s="740"/>
      <c r="C1253" s="740"/>
      <c r="D1253" s="1265"/>
      <c r="E1253" s="1265"/>
      <c r="F1253" s="1265"/>
      <c r="G1253" s="1265"/>
      <c r="H1253" s="1265"/>
      <c r="I1253" s="1265"/>
      <c r="J1253" s="1265"/>
      <c r="K1253" s="740"/>
      <c r="L1253" s="740"/>
      <c r="M1253" s="740"/>
      <c r="N1253" s="740"/>
      <c r="O1253" s="740"/>
    </row>
    <row r="1254" spans="1:15" s="778" customFormat="1">
      <c r="A1254" s="777"/>
      <c r="B1254" s="740"/>
      <c r="C1254" s="740"/>
      <c r="D1254" s="1265"/>
      <c r="E1254" s="1265"/>
      <c r="F1254" s="1265"/>
      <c r="G1254" s="1265"/>
      <c r="H1254" s="1265"/>
      <c r="I1254" s="1265"/>
      <c r="J1254" s="1265"/>
      <c r="K1254" s="740"/>
      <c r="L1254" s="740"/>
      <c r="M1254" s="740"/>
      <c r="N1254" s="740"/>
      <c r="O1254" s="740"/>
    </row>
    <row r="1255" spans="1:15" s="778" customFormat="1">
      <c r="A1255" s="777"/>
      <c r="B1255" s="740"/>
      <c r="C1255" s="740"/>
      <c r="D1255" s="1265"/>
      <c r="E1255" s="1265"/>
      <c r="F1255" s="1265"/>
      <c r="G1255" s="1265"/>
      <c r="H1255" s="1265"/>
      <c r="I1255" s="1265"/>
      <c r="J1255" s="1265"/>
      <c r="K1255" s="740"/>
      <c r="L1255" s="740"/>
      <c r="M1255" s="740"/>
      <c r="N1255" s="740"/>
      <c r="O1255" s="740"/>
    </row>
    <row r="1256" spans="1:15" s="778" customFormat="1">
      <c r="A1256" s="777"/>
      <c r="B1256" s="740"/>
      <c r="C1256" s="740"/>
      <c r="D1256" s="1265"/>
      <c r="E1256" s="1265"/>
      <c r="F1256" s="1265"/>
      <c r="G1256" s="1265"/>
      <c r="H1256" s="1265"/>
      <c r="I1256" s="1265"/>
      <c r="J1256" s="1265"/>
      <c r="K1256" s="740"/>
      <c r="L1256" s="740"/>
      <c r="M1256" s="740"/>
      <c r="N1256" s="740"/>
      <c r="O1256" s="740"/>
    </row>
    <row r="1257" spans="1:15" s="778" customFormat="1">
      <c r="A1257" s="777"/>
      <c r="B1257" s="740"/>
      <c r="C1257" s="740"/>
      <c r="D1257" s="1265"/>
      <c r="E1257" s="1265"/>
      <c r="F1257" s="1265"/>
      <c r="G1257" s="1265"/>
      <c r="H1257" s="1265"/>
      <c r="I1257" s="1265"/>
      <c r="J1257" s="1265"/>
      <c r="K1257" s="740"/>
      <c r="L1257" s="740"/>
      <c r="M1257" s="740"/>
      <c r="N1257" s="740"/>
      <c r="O1257" s="740"/>
    </row>
    <row r="1258" spans="1:15" s="778" customFormat="1">
      <c r="A1258" s="777"/>
      <c r="B1258" s="740"/>
      <c r="C1258" s="740"/>
      <c r="D1258" s="1265"/>
      <c r="E1258" s="1265"/>
      <c r="F1258" s="1265"/>
      <c r="G1258" s="1265"/>
      <c r="H1258" s="1265"/>
      <c r="I1258" s="1265"/>
      <c r="J1258" s="1265"/>
      <c r="K1258" s="740"/>
      <c r="L1258" s="740"/>
      <c r="M1258" s="740"/>
      <c r="N1258" s="740"/>
      <c r="O1258" s="740"/>
    </row>
    <row r="1259" spans="1:15" s="778" customFormat="1">
      <c r="A1259" s="777"/>
      <c r="B1259" s="740"/>
      <c r="C1259" s="740"/>
      <c r="D1259" s="1265"/>
      <c r="E1259" s="1265"/>
      <c r="F1259" s="1265"/>
      <c r="G1259" s="1265"/>
      <c r="H1259" s="1265"/>
      <c r="I1259" s="1265"/>
      <c r="J1259" s="1265"/>
      <c r="K1259" s="740"/>
      <c r="L1259" s="740"/>
      <c r="M1259" s="740"/>
      <c r="N1259" s="740"/>
      <c r="O1259" s="740"/>
    </row>
    <row r="1260" spans="1:15" s="778" customFormat="1">
      <c r="A1260" s="777"/>
      <c r="B1260" s="740"/>
      <c r="C1260" s="740"/>
      <c r="D1260" s="1265"/>
      <c r="E1260" s="1265"/>
      <c r="F1260" s="1265"/>
      <c r="G1260" s="1265"/>
      <c r="H1260" s="1265"/>
      <c r="I1260" s="1265"/>
      <c r="J1260" s="1265"/>
      <c r="K1260" s="740"/>
      <c r="L1260" s="740"/>
      <c r="M1260" s="740"/>
      <c r="N1260" s="740"/>
      <c r="O1260" s="740"/>
    </row>
    <row r="1261" spans="1:15" s="778" customFormat="1">
      <c r="A1261" s="777"/>
      <c r="B1261" s="740"/>
      <c r="C1261" s="740"/>
      <c r="D1261" s="1265"/>
      <c r="E1261" s="1265"/>
      <c r="F1261" s="1265"/>
      <c r="G1261" s="1265"/>
      <c r="H1261" s="1265"/>
      <c r="I1261" s="1265"/>
      <c r="J1261" s="1265"/>
      <c r="K1261" s="740"/>
      <c r="L1261" s="740"/>
      <c r="M1261" s="740"/>
      <c r="N1261" s="740"/>
      <c r="O1261" s="740"/>
    </row>
    <row r="1262" spans="1:15" s="778" customFormat="1">
      <c r="A1262" s="777"/>
      <c r="B1262" s="740"/>
      <c r="C1262" s="740"/>
      <c r="D1262" s="1265"/>
      <c r="E1262" s="1265"/>
      <c r="F1262" s="1265"/>
      <c r="G1262" s="1265"/>
      <c r="H1262" s="1265"/>
      <c r="I1262" s="1265"/>
      <c r="J1262" s="1265"/>
      <c r="K1262" s="740"/>
      <c r="L1262" s="740"/>
      <c r="M1262" s="740"/>
      <c r="N1262" s="740"/>
      <c r="O1262" s="740"/>
    </row>
    <row r="1263" spans="1:15" s="778" customFormat="1">
      <c r="A1263" s="777"/>
      <c r="B1263" s="740"/>
      <c r="C1263" s="740"/>
      <c r="D1263" s="1265"/>
      <c r="E1263" s="1265"/>
      <c r="F1263" s="1265"/>
      <c r="G1263" s="1265"/>
      <c r="H1263" s="1265"/>
      <c r="I1263" s="1265"/>
      <c r="J1263" s="1265"/>
      <c r="K1263" s="740"/>
      <c r="L1263" s="740"/>
      <c r="M1263" s="740"/>
      <c r="N1263" s="740"/>
      <c r="O1263" s="740"/>
    </row>
    <row r="1264" spans="1:15" s="778" customFormat="1">
      <c r="A1264" s="777"/>
      <c r="B1264" s="740"/>
      <c r="C1264" s="740"/>
      <c r="D1264" s="1265"/>
      <c r="E1264" s="1265"/>
      <c r="F1264" s="1265"/>
      <c r="G1264" s="1265"/>
      <c r="H1264" s="1265"/>
      <c r="I1264" s="1265"/>
      <c r="J1264" s="1265"/>
      <c r="K1264" s="740"/>
      <c r="L1264" s="740"/>
      <c r="M1264" s="740"/>
      <c r="N1264" s="740"/>
      <c r="O1264" s="740"/>
    </row>
    <row r="1265" spans="1:15" s="778" customFormat="1">
      <c r="A1265" s="777"/>
      <c r="B1265" s="740"/>
      <c r="C1265" s="740"/>
      <c r="D1265" s="1265"/>
      <c r="E1265" s="1265"/>
      <c r="F1265" s="1265"/>
      <c r="G1265" s="1265"/>
      <c r="H1265" s="1265"/>
      <c r="I1265" s="1265"/>
      <c r="J1265" s="1265"/>
      <c r="K1265" s="740"/>
      <c r="L1265" s="740"/>
      <c r="M1265" s="740"/>
      <c r="N1265" s="740"/>
      <c r="O1265" s="740"/>
    </row>
    <row r="1266" spans="1:15" s="778" customFormat="1">
      <c r="A1266" s="777"/>
      <c r="B1266" s="740"/>
      <c r="C1266" s="740"/>
      <c r="D1266" s="1265"/>
      <c r="E1266" s="1265"/>
      <c r="F1266" s="1265"/>
      <c r="G1266" s="1265"/>
      <c r="H1266" s="1265"/>
      <c r="I1266" s="1265"/>
      <c r="J1266" s="1265"/>
      <c r="K1266" s="740"/>
      <c r="L1266" s="740"/>
      <c r="M1266" s="740"/>
      <c r="N1266" s="740"/>
      <c r="O1266" s="740"/>
    </row>
    <row r="1267" spans="1:15" s="778" customFormat="1">
      <c r="A1267" s="777"/>
      <c r="B1267" s="740"/>
      <c r="C1267" s="740"/>
      <c r="D1267" s="1265"/>
      <c r="E1267" s="1265"/>
      <c r="F1267" s="1265"/>
      <c r="G1267" s="1265"/>
      <c r="H1267" s="1265"/>
      <c r="I1267" s="1265"/>
      <c r="J1267" s="1265"/>
      <c r="K1267" s="740"/>
      <c r="L1267" s="740"/>
      <c r="M1267" s="740"/>
      <c r="N1267" s="740"/>
      <c r="O1267" s="740"/>
    </row>
    <row r="1268" spans="1:15" s="778" customFormat="1">
      <c r="A1268" s="777"/>
      <c r="B1268" s="740"/>
      <c r="C1268" s="740"/>
      <c r="D1268" s="1265"/>
      <c r="E1268" s="1265"/>
      <c r="F1268" s="1265"/>
      <c r="G1268" s="1265"/>
      <c r="H1268" s="1265"/>
      <c r="I1268" s="1265"/>
      <c r="J1268" s="1265"/>
      <c r="K1268" s="740"/>
      <c r="L1268" s="740"/>
      <c r="M1268" s="740"/>
      <c r="N1268" s="740"/>
      <c r="O1268" s="740"/>
    </row>
    <row r="1269" spans="1:15" s="778" customFormat="1">
      <c r="A1269" s="777"/>
      <c r="B1269" s="740"/>
      <c r="C1269" s="740"/>
      <c r="D1269" s="1265"/>
      <c r="E1269" s="1265"/>
      <c r="F1269" s="1265"/>
      <c r="G1269" s="1265"/>
      <c r="H1269" s="1265"/>
      <c r="I1269" s="1265"/>
      <c r="J1269" s="1265"/>
      <c r="K1269" s="740"/>
      <c r="L1269" s="740"/>
      <c r="M1269" s="740"/>
      <c r="N1269" s="740"/>
      <c r="O1269" s="740"/>
    </row>
    <row r="1270" spans="1:15" s="778" customFormat="1">
      <c r="A1270" s="777"/>
      <c r="B1270" s="740"/>
      <c r="C1270" s="740"/>
      <c r="D1270" s="1265"/>
      <c r="E1270" s="1265"/>
      <c r="F1270" s="1265"/>
      <c r="G1270" s="1265"/>
      <c r="H1270" s="1265"/>
      <c r="I1270" s="1265"/>
      <c r="J1270" s="1265"/>
      <c r="K1270" s="740"/>
      <c r="L1270" s="740"/>
      <c r="M1270" s="740"/>
      <c r="N1270" s="740"/>
      <c r="O1270" s="740"/>
    </row>
    <row r="1271" spans="1:15" s="778" customFormat="1">
      <c r="A1271" s="777"/>
      <c r="B1271" s="740"/>
      <c r="C1271" s="740"/>
      <c r="D1271" s="1265"/>
      <c r="E1271" s="1265"/>
      <c r="F1271" s="1265"/>
      <c r="G1271" s="1265"/>
      <c r="H1271" s="1265"/>
      <c r="I1271" s="1265"/>
      <c r="J1271" s="1265"/>
      <c r="K1271" s="740"/>
      <c r="L1271" s="740"/>
      <c r="M1271" s="740"/>
      <c r="N1271" s="740"/>
      <c r="O1271" s="740"/>
    </row>
    <row r="1272" spans="1:15" s="778" customFormat="1">
      <c r="A1272" s="777"/>
      <c r="B1272" s="740"/>
      <c r="C1272" s="740"/>
      <c r="D1272" s="1265"/>
      <c r="E1272" s="1265"/>
      <c r="F1272" s="1265"/>
      <c r="G1272" s="1265"/>
      <c r="H1272" s="1265"/>
      <c r="I1272" s="1265"/>
      <c r="J1272" s="1265"/>
      <c r="K1272" s="740"/>
      <c r="L1272" s="740"/>
      <c r="M1272" s="740"/>
      <c r="N1272" s="740"/>
      <c r="O1272" s="740"/>
    </row>
    <row r="1273" spans="1:15" s="778" customFormat="1">
      <c r="A1273" s="777"/>
      <c r="B1273" s="740"/>
      <c r="C1273" s="740"/>
      <c r="D1273" s="1265"/>
      <c r="E1273" s="1265"/>
      <c r="F1273" s="1265"/>
      <c r="G1273" s="1265"/>
      <c r="H1273" s="1265"/>
      <c r="I1273" s="1265"/>
      <c r="J1273" s="1265"/>
      <c r="K1273" s="740"/>
      <c r="L1273" s="740"/>
      <c r="M1273" s="740"/>
      <c r="N1273" s="740"/>
      <c r="O1273" s="740"/>
    </row>
    <row r="1274" spans="1:15" s="778" customFormat="1">
      <c r="A1274" s="777"/>
      <c r="B1274" s="740"/>
      <c r="C1274" s="740"/>
      <c r="D1274" s="1265"/>
      <c r="E1274" s="1265"/>
      <c r="F1274" s="1265"/>
      <c r="G1274" s="1265"/>
      <c r="H1274" s="1265"/>
      <c r="I1274" s="1265"/>
      <c r="J1274" s="1265"/>
      <c r="K1274" s="740"/>
      <c r="L1274" s="740"/>
      <c r="M1274" s="740"/>
      <c r="N1274" s="740"/>
      <c r="O1274" s="740"/>
    </row>
    <row r="1275" spans="1:15" s="778" customFormat="1">
      <c r="A1275" s="777"/>
      <c r="B1275" s="740"/>
      <c r="C1275" s="740"/>
      <c r="D1275" s="1265"/>
      <c r="E1275" s="1265"/>
      <c r="F1275" s="1265"/>
      <c r="G1275" s="1265"/>
      <c r="H1275" s="1265"/>
      <c r="I1275" s="1265"/>
      <c r="J1275" s="1265"/>
      <c r="K1275" s="740"/>
      <c r="L1275" s="740"/>
      <c r="M1275" s="740"/>
      <c r="N1275" s="740"/>
      <c r="O1275" s="740"/>
    </row>
    <row r="1276" spans="1:15" s="778" customFormat="1">
      <c r="A1276" s="777"/>
      <c r="B1276" s="740"/>
      <c r="C1276" s="740"/>
      <c r="D1276" s="1265"/>
      <c r="E1276" s="1265"/>
      <c r="F1276" s="1265"/>
      <c r="G1276" s="1265"/>
      <c r="H1276" s="1265"/>
      <c r="I1276" s="1265"/>
      <c r="J1276" s="1265"/>
      <c r="K1276" s="740"/>
      <c r="L1276" s="740"/>
      <c r="M1276" s="740"/>
      <c r="N1276" s="740"/>
      <c r="O1276" s="740"/>
    </row>
    <row r="1277" spans="1:15" s="778" customFormat="1">
      <c r="A1277" s="777"/>
      <c r="B1277" s="740"/>
      <c r="C1277" s="740"/>
      <c r="D1277" s="1265"/>
      <c r="E1277" s="1265"/>
      <c r="F1277" s="1265"/>
      <c r="G1277" s="1265"/>
      <c r="H1277" s="1265"/>
      <c r="I1277" s="1265"/>
      <c r="J1277" s="1265"/>
      <c r="K1277" s="740"/>
      <c r="L1277" s="740"/>
      <c r="M1277" s="740"/>
      <c r="N1277" s="740"/>
      <c r="O1277" s="740"/>
    </row>
    <row r="1278" spans="1:15" s="778" customFormat="1">
      <c r="A1278" s="777"/>
      <c r="B1278" s="740"/>
      <c r="C1278" s="740"/>
      <c r="D1278" s="1265"/>
      <c r="E1278" s="1265"/>
      <c r="F1278" s="1265"/>
      <c r="G1278" s="1265"/>
      <c r="H1278" s="1265"/>
      <c r="I1278" s="1265"/>
      <c r="J1278" s="1265"/>
      <c r="K1278" s="740"/>
      <c r="L1278" s="740"/>
      <c r="M1278" s="740"/>
      <c r="N1278" s="740"/>
      <c r="O1278" s="740"/>
    </row>
    <row r="1279" spans="1:15" s="778" customFormat="1">
      <c r="A1279" s="777"/>
      <c r="B1279" s="740"/>
      <c r="C1279" s="740"/>
      <c r="D1279" s="1265"/>
      <c r="E1279" s="1265"/>
      <c r="F1279" s="1265"/>
      <c r="G1279" s="1265"/>
      <c r="H1279" s="1265"/>
      <c r="I1279" s="1265"/>
      <c r="J1279" s="1265"/>
      <c r="K1279" s="740"/>
      <c r="L1279" s="740"/>
      <c r="M1279" s="740"/>
      <c r="N1279" s="740"/>
      <c r="O1279" s="740"/>
    </row>
    <row r="1280" spans="1:15" s="778" customFormat="1">
      <c r="A1280" s="777"/>
      <c r="B1280" s="740"/>
      <c r="C1280" s="740"/>
      <c r="D1280" s="1265"/>
      <c r="E1280" s="1265"/>
      <c r="F1280" s="1265"/>
      <c r="G1280" s="1265"/>
      <c r="H1280" s="1265"/>
      <c r="I1280" s="1265"/>
      <c r="J1280" s="1265"/>
      <c r="K1280" s="740"/>
      <c r="L1280" s="740"/>
      <c r="M1280" s="740"/>
      <c r="N1280" s="740"/>
      <c r="O1280" s="740"/>
    </row>
    <row r="1281" spans="1:15" s="778" customFormat="1">
      <c r="A1281" s="777"/>
      <c r="B1281" s="740"/>
      <c r="C1281" s="740"/>
      <c r="D1281" s="1265"/>
      <c r="E1281" s="1265"/>
      <c r="F1281" s="1265"/>
      <c r="G1281" s="1265"/>
      <c r="H1281" s="1265"/>
      <c r="I1281" s="1265"/>
      <c r="J1281" s="1265"/>
      <c r="K1281" s="740"/>
      <c r="L1281" s="740"/>
      <c r="M1281" s="740"/>
      <c r="N1281" s="740"/>
      <c r="O1281" s="740"/>
    </row>
    <row r="1282" spans="1:15" s="778" customFormat="1">
      <c r="A1282" s="777"/>
      <c r="B1282" s="740"/>
      <c r="C1282" s="740"/>
      <c r="D1282" s="1265"/>
      <c r="E1282" s="1265"/>
      <c r="F1282" s="1265"/>
      <c r="G1282" s="1265"/>
      <c r="H1282" s="1265"/>
      <c r="I1282" s="1265"/>
      <c r="J1282" s="1265"/>
      <c r="K1282" s="740"/>
      <c r="L1282" s="740"/>
      <c r="M1282" s="740"/>
      <c r="N1282" s="740"/>
      <c r="O1282" s="740"/>
    </row>
    <row r="1283" spans="1:15" s="778" customFormat="1">
      <c r="A1283" s="777"/>
      <c r="B1283" s="740"/>
      <c r="C1283" s="740"/>
      <c r="D1283" s="1265"/>
      <c r="E1283" s="1265"/>
      <c r="F1283" s="1265"/>
      <c r="G1283" s="1265"/>
      <c r="H1283" s="1265"/>
      <c r="I1283" s="1265"/>
      <c r="J1283" s="1265"/>
      <c r="K1283" s="740"/>
      <c r="L1283" s="740"/>
      <c r="M1283" s="740"/>
      <c r="N1283" s="740"/>
      <c r="O1283" s="740"/>
    </row>
    <row r="1284" spans="1:15" s="778" customFormat="1">
      <c r="A1284" s="777"/>
      <c r="B1284" s="740"/>
      <c r="C1284" s="740"/>
      <c r="D1284" s="1265"/>
      <c r="E1284" s="1265"/>
      <c r="F1284" s="1265"/>
      <c r="G1284" s="1265"/>
      <c r="H1284" s="1265"/>
      <c r="I1284" s="1265"/>
      <c r="J1284" s="1265"/>
      <c r="K1284" s="740"/>
      <c r="L1284" s="740"/>
      <c r="M1284" s="740"/>
      <c r="N1284" s="740"/>
      <c r="O1284" s="740"/>
    </row>
    <row r="1285" spans="1:15" s="778" customFormat="1">
      <c r="A1285" s="777"/>
      <c r="B1285" s="740"/>
      <c r="C1285" s="740"/>
      <c r="D1285" s="1265"/>
      <c r="E1285" s="1265"/>
      <c r="F1285" s="1265"/>
      <c r="G1285" s="1265"/>
      <c r="H1285" s="1265"/>
      <c r="I1285" s="1265"/>
      <c r="J1285" s="1265"/>
      <c r="K1285" s="740"/>
      <c r="L1285" s="740"/>
      <c r="M1285" s="740"/>
      <c r="N1285" s="740"/>
      <c r="O1285" s="740"/>
    </row>
    <row r="1286" spans="1:15" s="778" customFormat="1">
      <c r="A1286" s="777"/>
      <c r="B1286" s="740"/>
      <c r="C1286" s="740"/>
      <c r="D1286" s="1265"/>
      <c r="E1286" s="1265"/>
      <c r="F1286" s="1265"/>
      <c r="G1286" s="1265"/>
      <c r="H1286" s="1265"/>
      <c r="I1286" s="1265"/>
      <c r="J1286" s="1265"/>
      <c r="K1286" s="740"/>
      <c r="L1286" s="740"/>
      <c r="M1286" s="740"/>
      <c r="N1286" s="740"/>
      <c r="O1286" s="740"/>
    </row>
    <row r="1287" spans="1:15" s="778" customFormat="1">
      <c r="A1287" s="777"/>
      <c r="B1287" s="740"/>
      <c r="C1287" s="740"/>
      <c r="D1287" s="1265"/>
      <c r="E1287" s="1265"/>
      <c r="F1287" s="1265"/>
      <c r="G1287" s="1265"/>
      <c r="H1287" s="1265"/>
      <c r="I1287" s="1265"/>
      <c r="J1287" s="1265"/>
      <c r="K1287" s="740"/>
      <c r="L1287" s="740"/>
      <c r="M1287" s="740"/>
      <c r="N1287" s="740"/>
      <c r="O1287" s="740"/>
    </row>
    <row r="1288" spans="1:15" s="778" customFormat="1">
      <c r="A1288" s="777"/>
      <c r="B1288" s="740"/>
      <c r="C1288" s="740"/>
      <c r="D1288" s="1265"/>
      <c r="E1288" s="1265"/>
      <c r="F1288" s="1265"/>
      <c r="G1288" s="1265"/>
      <c r="H1288" s="1265"/>
      <c r="I1288" s="1265"/>
      <c r="J1288" s="1265"/>
      <c r="K1288" s="740"/>
      <c r="L1288" s="740"/>
      <c r="M1288" s="740"/>
      <c r="N1288" s="740"/>
      <c r="O1288" s="740"/>
    </row>
    <row r="1289" spans="1:15" s="778" customFormat="1">
      <c r="A1289" s="777"/>
      <c r="B1289" s="740"/>
      <c r="C1289" s="740"/>
      <c r="D1289" s="1265"/>
      <c r="E1289" s="1265"/>
      <c r="F1289" s="1265"/>
      <c r="G1289" s="1265"/>
      <c r="H1289" s="1265"/>
      <c r="I1289" s="1265"/>
      <c r="J1289" s="1265"/>
      <c r="K1289" s="740"/>
      <c r="L1289" s="740"/>
      <c r="M1289" s="740"/>
      <c r="N1289" s="740"/>
      <c r="O1289" s="740"/>
    </row>
    <row r="1290" spans="1:15" s="778" customFormat="1">
      <c r="A1290" s="777"/>
      <c r="B1290" s="740"/>
      <c r="C1290" s="740"/>
      <c r="D1290" s="1265"/>
      <c r="E1290" s="1265"/>
      <c r="F1290" s="1265"/>
      <c r="G1290" s="1265"/>
      <c r="H1290" s="1265"/>
      <c r="I1290" s="1265"/>
      <c r="J1290" s="1265"/>
      <c r="K1290" s="740"/>
      <c r="L1290" s="740"/>
      <c r="M1290" s="740"/>
      <c r="N1290" s="740"/>
      <c r="O1290" s="740"/>
    </row>
    <row r="1291" spans="1:15" s="778" customFormat="1">
      <c r="A1291" s="777"/>
      <c r="B1291" s="740"/>
      <c r="C1291" s="740"/>
      <c r="D1291" s="1265"/>
      <c r="E1291" s="1265"/>
      <c r="F1291" s="1265"/>
      <c r="G1291" s="1265"/>
      <c r="H1291" s="1265"/>
      <c r="I1291" s="1265"/>
      <c r="J1291" s="1265"/>
      <c r="K1291" s="740"/>
      <c r="L1291" s="740"/>
      <c r="M1291" s="740"/>
      <c r="N1291" s="740"/>
      <c r="O1291" s="740"/>
    </row>
    <row r="1292" spans="1:15" s="778" customFormat="1">
      <c r="A1292" s="777"/>
      <c r="B1292" s="740"/>
      <c r="C1292" s="740"/>
      <c r="D1292" s="1265"/>
      <c r="E1292" s="1265"/>
      <c r="F1292" s="1265"/>
      <c r="G1292" s="1265"/>
      <c r="H1292" s="1265"/>
      <c r="I1292" s="1265"/>
      <c r="J1292" s="1265"/>
      <c r="K1292" s="740"/>
      <c r="L1292" s="740"/>
      <c r="M1292" s="740"/>
      <c r="N1292" s="740"/>
      <c r="O1292" s="740"/>
    </row>
    <row r="1293" spans="1:15" s="778" customFormat="1">
      <c r="A1293" s="777"/>
      <c r="B1293" s="740"/>
      <c r="C1293" s="740"/>
      <c r="D1293" s="1265"/>
      <c r="E1293" s="1265"/>
      <c r="F1293" s="1265"/>
      <c r="G1293" s="1265"/>
      <c r="H1293" s="1265"/>
      <c r="I1293" s="1265"/>
      <c r="J1293" s="1265"/>
      <c r="K1293" s="740"/>
      <c r="L1293" s="740"/>
      <c r="M1293" s="740"/>
      <c r="N1293" s="740"/>
      <c r="O1293" s="740"/>
    </row>
    <row r="1294" spans="1:15" s="778" customFormat="1">
      <c r="A1294" s="777"/>
      <c r="B1294" s="740"/>
      <c r="C1294" s="740"/>
      <c r="D1294" s="1265"/>
      <c r="E1294" s="1265"/>
      <c r="F1294" s="1265"/>
      <c r="G1294" s="1265"/>
      <c r="H1294" s="1265"/>
      <c r="I1294" s="1265"/>
      <c r="J1294" s="1265"/>
      <c r="K1294" s="740"/>
      <c r="L1294" s="740"/>
      <c r="M1294" s="740"/>
      <c r="N1294" s="740"/>
      <c r="O1294" s="740"/>
    </row>
    <row r="1295" spans="1:15" s="778" customFormat="1">
      <c r="A1295" s="777"/>
      <c r="B1295" s="740"/>
      <c r="C1295" s="740"/>
      <c r="D1295" s="1265"/>
      <c r="E1295" s="1265"/>
      <c r="F1295" s="1265"/>
      <c r="G1295" s="1265"/>
      <c r="H1295" s="1265"/>
      <c r="I1295" s="1265"/>
      <c r="J1295" s="1265"/>
      <c r="K1295" s="740"/>
      <c r="L1295" s="740"/>
      <c r="M1295" s="740"/>
      <c r="N1295" s="740"/>
      <c r="O1295" s="740"/>
    </row>
    <row r="1296" spans="1:15" s="778" customFormat="1">
      <c r="A1296" s="777"/>
      <c r="B1296" s="740"/>
      <c r="C1296" s="740"/>
      <c r="D1296" s="1265"/>
      <c r="E1296" s="1265"/>
      <c r="F1296" s="1265"/>
      <c r="G1296" s="1265"/>
      <c r="H1296" s="1265"/>
      <c r="I1296" s="1265"/>
      <c r="J1296" s="1265"/>
      <c r="K1296" s="740"/>
      <c r="L1296" s="740"/>
      <c r="M1296" s="740"/>
      <c r="N1296" s="740"/>
      <c r="O1296" s="740"/>
    </row>
    <row r="1297" spans="1:15" s="778" customFormat="1">
      <c r="A1297" s="777"/>
      <c r="B1297" s="740"/>
      <c r="C1297" s="740"/>
      <c r="D1297" s="1265"/>
      <c r="E1297" s="1265"/>
      <c r="F1297" s="1265"/>
      <c r="G1297" s="1265"/>
      <c r="H1297" s="1265"/>
      <c r="I1297" s="1265"/>
      <c r="J1297" s="1265"/>
      <c r="K1297" s="740"/>
      <c r="L1297" s="740"/>
      <c r="M1297" s="740"/>
      <c r="N1297" s="740"/>
      <c r="O1297" s="740"/>
    </row>
    <row r="1298" spans="1:15" s="778" customFormat="1">
      <c r="A1298" s="777"/>
      <c r="B1298" s="740"/>
      <c r="C1298" s="740"/>
      <c r="D1298" s="1265"/>
      <c r="E1298" s="1265"/>
      <c r="F1298" s="1265"/>
      <c r="G1298" s="1265"/>
      <c r="H1298" s="1265"/>
      <c r="I1298" s="1265"/>
      <c r="J1298" s="1265"/>
      <c r="K1298" s="740"/>
      <c r="L1298" s="740"/>
      <c r="M1298" s="740"/>
      <c r="N1298" s="740"/>
      <c r="O1298" s="740"/>
    </row>
    <row r="1299" spans="1:15" s="778" customFormat="1">
      <c r="A1299" s="777"/>
      <c r="B1299" s="740"/>
      <c r="C1299" s="740"/>
      <c r="D1299" s="1265"/>
      <c r="E1299" s="1265"/>
      <c r="F1299" s="1265"/>
      <c r="G1299" s="1265"/>
      <c r="H1299" s="1265"/>
      <c r="I1299" s="1265"/>
      <c r="J1299" s="1265"/>
      <c r="K1299" s="740"/>
      <c r="L1299" s="740"/>
      <c r="M1299" s="740"/>
      <c r="N1299" s="740"/>
      <c r="O1299" s="740"/>
    </row>
    <row r="1300" spans="1:15" s="778" customFormat="1">
      <c r="A1300" s="777"/>
      <c r="B1300" s="740"/>
      <c r="C1300" s="740"/>
      <c r="D1300" s="1265"/>
      <c r="E1300" s="1265"/>
      <c r="F1300" s="1265"/>
      <c r="G1300" s="1265"/>
      <c r="H1300" s="1265"/>
      <c r="I1300" s="1265"/>
      <c r="J1300" s="1265"/>
      <c r="K1300" s="740"/>
      <c r="L1300" s="740"/>
      <c r="M1300" s="740"/>
      <c r="N1300" s="740"/>
      <c r="O1300" s="740"/>
    </row>
    <row r="1301" spans="1:15" s="778" customFormat="1">
      <c r="A1301" s="777"/>
      <c r="B1301" s="740"/>
      <c r="C1301" s="740"/>
      <c r="D1301" s="1265"/>
      <c r="E1301" s="1265"/>
      <c r="F1301" s="1265"/>
      <c r="G1301" s="1265"/>
      <c r="H1301" s="1265"/>
      <c r="I1301" s="1265"/>
      <c r="J1301" s="1265"/>
      <c r="K1301" s="740"/>
      <c r="L1301" s="740"/>
      <c r="M1301" s="740"/>
      <c r="N1301" s="740"/>
      <c r="O1301" s="740"/>
    </row>
    <row r="1302" spans="1:15" s="778" customFormat="1">
      <c r="A1302" s="777"/>
      <c r="B1302" s="740"/>
      <c r="C1302" s="740"/>
      <c r="D1302" s="1265"/>
      <c r="E1302" s="1265"/>
      <c r="F1302" s="1265"/>
      <c r="G1302" s="1265"/>
      <c r="H1302" s="1265"/>
      <c r="I1302" s="1265"/>
      <c r="J1302" s="1265"/>
      <c r="K1302" s="740"/>
      <c r="L1302" s="740"/>
      <c r="M1302" s="740"/>
      <c r="N1302" s="740"/>
      <c r="O1302" s="740"/>
    </row>
    <row r="1303" spans="1:15" s="778" customFormat="1">
      <c r="A1303" s="777"/>
      <c r="B1303" s="740"/>
      <c r="C1303" s="740"/>
      <c r="D1303" s="1265"/>
      <c r="E1303" s="1265"/>
      <c r="F1303" s="1265"/>
      <c r="G1303" s="1265"/>
      <c r="H1303" s="1265"/>
      <c r="I1303" s="1265"/>
      <c r="J1303" s="1265"/>
      <c r="K1303" s="740"/>
      <c r="L1303" s="740"/>
      <c r="M1303" s="740"/>
      <c r="N1303" s="740"/>
      <c r="O1303" s="740"/>
    </row>
    <row r="1304" spans="1:15" s="778" customFormat="1">
      <c r="A1304" s="777"/>
      <c r="B1304" s="740"/>
      <c r="C1304" s="740"/>
      <c r="D1304" s="1265"/>
      <c r="E1304" s="1265"/>
      <c r="F1304" s="1265"/>
      <c r="G1304" s="1265"/>
      <c r="H1304" s="1265"/>
      <c r="I1304" s="1265"/>
      <c r="J1304" s="1265"/>
      <c r="K1304" s="740"/>
      <c r="L1304" s="740"/>
      <c r="M1304" s="740"/>
      <c r="N1304" s="740"/>
      <c r="O1304" s="740"/>
    </row>
    <row r="1305" spans="1:15" s="778" customFormat="1">
      <c r="A1305" s="777"/>
      <c r="B1305" s="740"/>
      <c r="C1305" s="740"/>
      <c r="D1305" s="1265"/>
      <c r="E1305" s="1265"/>
      <c r="F1305" s="1265"/>
      <c r="G1305" s="1265"/>
      <c r="H1305" s="1265"/>
      <c r="I1305" s="1265"/>
      <c r="J1305" s="1265"/>
      <c r="K1305" s="740"/>
      <c r="L1305" s="740"/>
      <c r="M1305" s="740"/>
      <c r="N1305" s="740"/>
      <c r="O1305" s="740"/>
    </row>
    <row r="1306" spans="1:15" s="778" customFormat="1">
      <c r="A1306" s="777"/>
      <c r="B1306" s="740"/>
      <c r="C1306" s="740"/>
      <c r="D1306" s="1265"/>
      <c r="E1306" s="1265"/>
      <c r="F1306" s="1265"/>
      <c r="G1306" s="1265"/>
      <c r="H1306" s="1265"/>
      <c r="I1306" s="1265"/>
      <c r="J1306" s="1265"/>
      <c r="K1306" s="740"/>
      <c r="L1306" s="740"/>
      <c r="M1306" s="740"/>
      <c r="N1306" s="740"/>
      <c r="O1306" s="740"/>
    </row>
    <row r="1307" spans="1:15" s="778" customFormat="1">
      <c r="A1307" s="777"/>
      <c r="B1307" s="740"/>
      <c r="C1307" s="740"/>
      <c r="D1307" s="1265"/>
      <c r="E1307" s="1265"/>
      <c r="F1307" s="1265"/>
      <c r="G1307" s="1265"/>
      <c r="H1307" s="1265"/>
      <c r="I1307" s="1265"/>
      <c r="J1307" s="1265"/>
      <c r="K1307" s="740"/>
      <c r="L1307" s="740"/>
      <c r="M1307" s="740"/>
      <c r="N1307" s="740"/>
      <c r="O1307" s="740"/>
    </row>
    <row r="1308" spans="1:15" s="778" customFormat="1">
      <c r="A1308" s="777"/>
      <c r="B1308" s="740"/>
      <c r="C1308" s="740"/>
      <c r="D1308" s="1265"/>
      <c r="E1308" s="1265"/>
      <c r="F1308" s="1265"/>
      <c r="G1308" s="1265"/>
      <c r="H1308" s="1265"/>
      <c r="I1308" s="1265"/>
      <c r="J1308" s="1265"/>
      <c r="K1308" s="740"/>
      <c r="L1308" s="740"/>
      <c r="M1308" s="740"/>
      <c r="N1308" s="740"/>
      <c r="O1308" s="740"/>
    </row>
    <row r="1309" spans="1:15" s="778" customFormat="1">
      <c r="A1309" s="777"/>
      <c r="B1309" s="740"/>
      <c r="C1309" s="740"/>
      <c r="D1309" s="1265"/>
      <c r="E1309" s="1265"/>
      <c r="F1309" s="1265"/>
      <c r="G1309" s="1265"/>
      <c r="H1309" s="1265"/>
      <c r="I1309" s="1265"/>
      <c r="J1309" s="1265"/>
      <c r="K1309" s="740"/>
      <c r="L1309" s="740"/>
      <c r="M1309" s="740"/>
      <c r="N1309" s="740"/>
      <c r="O1309" s="740"/>
    </row>
    <row r="1310" spans="1:15" s="778" customFormat="1">
      <c r="A1310" s="777"/>
      <c r="B1310" s="740"/>
      <c r="C1310" s="740"/>
      <c r="D1310" s="1265"/>
      <c r="E1310" s="1265"/>
      <c r="F1310" s="1265"/>
      <c r="G1310" s="1265"/>
      <c r="H1310" s="1265"/>
      <c r="I1310" s="1265"/>
      <c r="J1310" s="1265"/>
      <c r="K1310" s="740"/>
      <c r="L1310" s="740"/>
      <c r="M1310" s="740"/>
      <c r="N1310" s="740"/>
      <c r="O1310" s="740"/>
    </row>
    <row r="1311" spans="1:15" s="778" customFormat="1">
      <c r="A1311" s="777"/>
      <c r="B1311" s="740"/>
      <c r="C1311" s="740"/>
      <c r="D1311" s="1265"/>
      <c r="E1311" s="1265"/>
      <c r="F1311" s="1265"/>
      <c r="G1311" s="1265"/>
      <c r="H1311" s="1265"/>
      <c r="I1311" s="1265"/>
      <c r="J1311" s="1265"/>
      <c r="K1311" s="740"/>
      <c r="L1311" s="740"/>
      <c r="M1311" s="740"/>
      <c r="N1311" s="740"/>
      <c r="O1311" s="740"/>
    </row>
    <row r="1312" spans="1:15" s="778" customFormat="1">
      <c r="A1312" s="777"/>
      <c r="B1312" s="740"/>
      <c r="C1312" s="740"/>
      <c r="D1312" s="1265"/>
      <c r="E1312" s="1265"/>
      <c r="F1312" s="1265"/>
      <c r="G1312" s="1265"/>
      <c r="H1312" s="1265"/>
      <c r="I1312" s="1265"/>
      <c r="J1312" s="1265"/>
      <c r="K1312" s="740"/>
      <c r="L1312" s="740"/>
      <c r="M1312" s="740"/>
      <c r="N1312" s="740"/>
      <c r="O1312" s="740"/>
    </row>
    <row r="1313" spans="1:15" s="778" customFormat="1">
      <c r="A1313" s="777"/>
      <c r="B1313" s="740"/>
      <c r="C1313" s="740"/>
      <c r="D1313" s="1265"/>
      <c r="E1313" s="1265"/>
      <c r="F1313" s="1265"/>
      <c r="G1313" s="1265"/>
      <c r="H1313" s="1265"/>
      <c r="I1313" s="1265"/>
      <c r="J1313" s="1265"/>
      <c r="K1313" s="740"/>
      <c r="L1313" s="740"/>
      <c r="M1313" s="740"/>
      <c r="N1313" s="740"/>
      <c r="O1313" s="740"/>
    </row>
    <row r="1314" spans="1:15" s="778" customFormat="1">
      <c r="A1314" s="777"/>
      <c r="B1314" s="740"/>
      <c r="C1314" s="740"/>
      <c r="D1314" s="1265"/>
      <c r="E1314" s="1265"/>
      <c r="F1314" s="1265"/>
      <c r="G1314" s="1265"/>
      <c r="H1314" s="1265"/>
      <c r="I1314" s="1265"/>
      <c r="J1314" s="1265"/>
      <c r="K1314" s="740"/>
      <c r="L1314" s="740"/>
      <c r="M1314" s="740"/>
      <c r="N1314" s="740"/>
      <c r="O1314" s="740"/>
    </row>
    <row r="1315" spans="1:15" s="778" customFormat="1">
      <c r="A1315" s="777"/>
      <c r="B1315" s="740"/>
      <c r="C1315" s="740"/>
      <c r="D1315" s="1265"/>
      <c r="E1315" s="1265"/>
      <c r="F1315" s="1265"/>
      <c r="G1315" s="1265"/>
      <c r="H1315" s="1265"/>
      <c r="I1315" s="1265"/>
      <c r="J1315" s="1265"/>
      <c r="K1315" s="740"/>
      <c r="L1315" s="740"/>
      <c r="M1315" s="740"/>
      <c r="N1315" s="740"/>
      <c r="O1315" s="740"/>
    </row>
    <row r="1316" spans="1:15" s="778" customFormat="1">
      <c r="A1316" s="777"/>
      <c r="B1316" s="740"/>
      <c r="C1316" s="740"/>
      <c r="D1316" s="1265"/>
      <c r="E1316" s="1265"/>
      <c r="F1316" s="1265"/>
      <c r="G1316" s="1265"/>
      <c r="H1316" s="1265"/>
      <c r="I1316" s="1265"/>
      <c r="J1316" s="1265"/>
      <c r="K1316" s="740"/>
      <c r="L1316" s="740"/>
      <c r="M1316" s="740"/>
      <c r="N1316" s="740"/>
      <c r="O1316" s="740"/>
    </row>
    <row r="1317" spans="1:15" s="778" customFormat="1">
      <c r="A1317" s="777"/>
      <c r="B1317" s="740"/>
      <c r="C1317" s="740"/>
      <c r="D1317" s="1265"/>
      <c r="E1317" s="1265"/>
      <c r="F1317" s="1265"/>
      <c r="G1317" s="1265"/>
      <c r="H1317" s="1265"/>
      <c r="I1317" s="1265"/>
      <c r="J1317" s="1265"/>
      <c r="K1317" s="740"/>
      <c r="L1317" s="740"/>
      <c r="M1317" s="740"/>
      <c r="N1317" s="740"/>
      <c r="O1317" s="740"/>
    </row>
    <row r="1318" spans="1:15" s="778" customFormat="1">
      <c r="A1318" s="777"/>
      <c r="B1318" s="740"/>
      <c r="C1318" s="740"/>
      <c r="D1318" s="1265"/>
      <c r="E1318" s="1265"/>
      <c r="F1318" s="1265"/>
      <c r="G1318" s="1265"/>
      <c r="H1318" s="1265"/>
      <c r="I1318" s="1265"/>
      <c r="J1318" s="1265"/>
      <c r="K1318" s="740"/>
      <c r="L1318" s="740"/>
      <c r="M1318" s="740"/>
      <c r="N1318" s="740"/>
      <c r="O1318" s="740"/>
    </row>
    <row r="1319" spans="1:15" s="778" customFormat="1">
      <c r="A1319" s="777"/>
      <c r="B1319" s="740"/>
      <c r="C1319" s="740"/>
      <c r="D1319" s="1265"/>
      <c r="E1319" s="1265"/>
      <c r="F1319" s="1265"/>
      <c r="G1319" s="1265"/>
      <c r="H1319" s="1265"/>
      <c r="I1319" s="1265"/>
      <c r="J1319" s="1265"/>
      <c r="K1319" s="740"/>
      <c r="L1319" s="740"/>
      <c r="M1319" s="740"/>
      <c r="N1319" s="740"/>
      <c r="O1319" s="740"/>
    </row>
    <row r="1320" spans="1:15" s="778" customFormat="1">
      <c r="A1320" s="777"/>
      <c r="B1320" s="740"/>
      <c r="C1320" s="740"/>
      <c r="D1320" s="1265"/>
      <c r="E1320" s="1265"/>
      <c r="F1320" s="1265"/>
      <c r="G1320" s="1265"/>
      <c r="H1320" s="1265"/>
      <c r="I1320" s="1265"/>
      <c r="J1320" s="1265"/>
      <c r="K1320" s="740"/>
      <c r="L1320" s="740"/>
      <c r="M1320" s="740"/>
      <c r="N1320" s="740"/>
      <c r="O1320" s="740"/>
    </row>
    <row r="1321" spans="1:15" s="778" customFormat="1">
      <c r="A1321" s="777"/>
      <c r="B1321" s="740"/>
      <c r="C1321" s="740"/>
      <c r="D1321" s="1265"/>
      <c r="E1321" s="1265"/>
      <c r="F1321" s="1265"/>
      <c r="G1321" s="1265"/>
      <c r="H1321" s="1265"/>
      <c r="I1321" s="1265"/>
      <c r="J1321" s="1265"/>
      <c r="K1321" s="740"/>
      <c r="L1321" s="740"/>
      <c r="M1321" s="740"/>
      <c r="N1321" s="740"/>
      <c r="O1321" s="740"/>
    </row>
    <row r="1322" spans="1:15" s="778" customFormat="1">
      <c r="A1322" s="777"/>
      <c r="B1322" s="740"/>
      <c r="C1322" s="740"/>
      <c r="D1322" s="1265"/>
      <c r="E1322" s="1265"/>
      <c r="F1322" s="1265"/>
      <c r="G1322" s="1265"/>
      <c r="H1322" s="1265"/>
      <c r="I1322" s="1265"/>
      <c r="J1322" s="1265"/>
      <c r="K1322" s="740"/>
      <c r="L1322" s="740"/>
      <c r="M1322" s="740"/>
      <c r="N1322" s="740"/>
      <c r="O1322" s="740"/>
    </row>
    <row r="1323" spans="1:15" s="778" customFormat="1">
      <c r="A1323" s="777"/>
      <c r="B1323" s="740"/>
      <c r="C1323" s="740"/>
      <c r="D1323" s="1265"/>
      <c r="E1323" s="1265"/>
      <c r="F1323" s="1265"/>
      <c r="G1323" s="1265"/>
      <c r="H1323" s="1265"/>
      <c r="I1323" s="1265"/>
      <c r="J1323" s="1265"/>
      <c r="K1323" s="740"/>
      <c r="L1323" s="740"/>
      <c r="M1323" s="740"/>
      <c r="N1323" s="740"/>
      <c r="O1323" s="740"/>
    </row>
    <row r="1324" spans="1:15" s="778" customFormat="1">
      <c r="A1324" s="777"/>
      <c r="B1324" s="740"/>
      <c r="C1324" s="740"/>
      <c r="D1324" s="1265"/>
      <c r="E1324" s="1265"/>
      <c r="F1324" s="1265"/>
      <c r="G1324" s="1265"/>
      <c r="H1324" s="1265"/>
      <c r="I1324" s="1265"/>
      <c r="J1324" s="1265"/>
      <c r="K1324" s="740"/>
      <c r="L1324" s="740"/>
      <c r="M1324" s="740"/>
      <c r="N1324" s="740"/>
      <c r="O1324" s="740"/>
    </row>
    <row r="1325" spans="1:15" s="778" customFormat="1">
      <c r="A1325" s="777"/>
      <c r="B1325" s="740"/>
      <c r="C1325" s="740"/>
      <c r="D1325" s="1265"/>
      <c r="E1325" s="1265"/>
      <c r="F1325" s="1265"/>
      <c r="G1325" s="1265"/>
      <c r="H1325" s="1265"/>
      <c r="I1325" s="1265"/>
      <c r="J1325" s="1265"/>
      <c r="K1325" s="740"/>
      <c r="L1325" s="740"/>
      <c r="M1325" s="740"/>
      <c r="N1325" s="740"/>
      <c r="O1325" s="740"/>
    </row>
    <row r="1326" spans="1:15" s="778" customFormat="1">
      <c r="A1326" s="777"/>
      <c r="B1326" s="740"/>
      <c r="C1326" s="740"/>
      <c r="D1326" s="1265"/>
      <c r="E1326" s="1265"/>
      <c r="F1326" s="1265"/>
      <c r="G1326" s="1265"/>
      <c r="H1326" s="1265"/>
      <c r="I1326" s="1265"/>
      <c r="J1326" s="1265"/>
      <c r="K1326" s="740"/>
      <c r="L1326" s="740"/>
      <c r="M1326" s="740"/>
      <c r="N1326" s="740"/>
      <c r="O1326" s="740"/>
    </row>
    <row r="1327" spans="1:15" s="778" customFormat="1">
      <c r="A1327" s="777"/>
      <c r="B1327" s="740"/>
      <c r="C1327" s="740"/>
      <c r="D1327" s="1265"/>
      <c r="E1327" s="1265"/>
      <c r="F1327" s="1265"/>
      <c r="G1327" s="1265"/>
      <c r="H1327" s="1265"/>
      <c r="I1327" s="1265"/>
      <c r="J1327" s="1265"/>
      <c r="K1327" s="740"/>
      <c r="L1327" s="740"/>
      <c r="M1327" s="740"/>
      <c r="N1327" s="740"/>
      <c r="O1327" s="740"/>
    </row>
    <row r="1328" spans="1:15" s="778" customFormat="1">
      <c r="A1328" s="777"/>
      <c r="B1328" s="740"/>
      <c r="C1328" s="740"/>
      <c r="D1328" s="1265"/>
      <c r="E1328" s="1265"/>
      <c r="F1328" s="1265"/>
      <c r="G1328" s="1265"/>
      <c r="H1328" s="1265"/>
      <c r="I1328" s="1265"/>
      <c r="J1328" s="1265"/>
      <c r="K1328" s="740"/>
      <c r="L1328" s="740"/>
      <c r="M1328" s="740"/>
      <c r="N1328" s="740"/>
      <c r="O1328" s="740"/>
    </row>
    <row r="1329" spans="1:15" s="778" customFormat="1">
      <c r="A1329" s="777"/>
      <c r="B1329" s="740"/>
      <c r="C1329" s="740"/>
      <c r="D1329" s="1265"/>
      <c r="E1329" s="1265"/>
      <c r="F1329" s="1265"/>
      <c r="G1329" s="1265"/>
      <c r="H1329" s="1265"/>
      <c r="I1329" s="1265"/>
      <c r="J1329" s="1265"/>
      <c r="K1329" s="740"/>
      <c r="L1329" s="740"/>
      <c r="M1329" s="740"/>
      <c r="N1329" s="740"/>
      <c r="O1329" s="740"/>
    </row>
    <row r="1330" spans="1:15" s="778" customFormat="1">
      <c r="A1330" s="777"/>
      <c r="B1330" s="740"/>
      <c r="C1330" s="740"/>
      <c r="D1330" s="1265"/>
      <c r="E1330" s="1265"/>
      <c r="F1330" s="1265"/>
      <c r="G1330" s="1265"/>
      <c r="H1330" s="1265"/>
      <c r="I1330" s="1265"/>
      <c r="J1330" s="1265"/>
      <c r="K1330" s="740"/>
      <c r="L1330" s="740"/>
      <c r="M1330" s="740"/>
      <c r="N1330" s="740"/>
      <c r="O1330" s="740"/>
    </row>
    <row r="1331" spans="1:15" s="778" customFormat="1">
      <c r="A1331" s="777"/>
      <c r="B1331" s="740"/>
      <c r="C1331" s="740"/>
      <c r="D1331" s="1265"/>
      <c r="E1331" s="1265"/>
      <c r="F1331" s="1265"/>
      <c r="G1331" s="1265"/>
      <c r="H1331" s="1265"/>
      <c r="I1331" s="1265"/>
      <c r="J1331" s="1265"/>
      <c r="K1331" s="740"/>
      <c r="L1331" s="740"/>
      <c r="M1331" s="740"/>
      <c r="N1331" s="740"/>
      <c r="O1331" s="740"/>
    </row>
    <row r="1332" spans="1:15" s="778" customFormat="1">
      <c r="A1332" s="777"/>
      <c r="B1332" s="740"/>
      <c r="C1332" s="740"/>
      <c r="D1332" s="1265"/>
      <c r="E1332" s="1265"/>
      <c r="F1332" s="1265"/>
      <c r="G1332" s="1265"/>
      <c r="H1332" s="1265"/>
      <c r="I1332" s="1265"/>
      <c r="J1332" s="1265"/>
      <c r="K1332" s="740"/>
      <c r="L1332" s="740"/>
      <c r="M1332" s="740"/>
      <c r="N1332" s="740"/>
      <c r="O1332" s="740"/>
    </row>
    <row r="1333" spans="1:15" s="778" customFormat="1">
      <c r="A1333" s="777"/>
      <c r="B1333" s="740"/>
      <c r="C1333" s="740"/>
      <c r="D1333" s="1265"/>
      <c r="E1333" s="1265"/>
      <c r="F1333" s="1265"/>
      <c r="G1333" s="1265"/>
      <c r="H1333" s="1265"/>
      <c r="I1333" s="1265"/>
      <c r="J1333" s="1265"/>
      <c r="K1333" s="740"/>
      <c r="L1333" s="740"/>
      <c r="M1333" s="740"/>
      <c r="N1333" s="740"/>
      <c r="O1333" s="740"/>
    </row>
    <row r="1334" spans="1:15" s="778" customFormat="1">
      <c r="A1334" s="777"/>
      <c r="B1334" s="740"/>
      <c r="C1334" s="740"/>
      <c r="D1334" s="1265"/>
      <c r="E1334" s="1265"/>
      <c r="F1334" s="1265"/>
      <c r="G1334" s="1265"/>
      <c r="H1334" s="1265"/>
      <c r="I1334" s="1265"/>
      <c r="J1334" s="1265"/>
      <c r="K1334" s="740"/>
      <c r="L1334" s="740"/>
      <c r="M1334" s="740"/>
      <c r="N1334" s="740"/>
      <c r="O1334" s="740"/>
    </row>
    <row r="1335" spans="1:15" s="778" customFormat="1">
      <c r="A1335" s="777"/>
      <c r="B1335" s="740"/>
      <c r="C1335" s="740"/>
      <c r="D1335" s="1265"/>
      <c r="E1335" s="1265"/>
      <c r="F1335" s="1265"/>
      <c r="G1335" s="1265"/>
      <c r="H1335" s="1265"/>
      <c r="I1335" s="1265"/>
      <c r="J1335" s="1265"/>
      <c r="K1335" s="740"/>
      <c r="L1335" s="740"/>
      <c r="M1335" s="740"/>
      <c r="N1335" s="740"/>
      <c r="O1335" s="740"/>
    </row>
    <row r="1336" spans="1:15" s="778" customFormat="1">
      <c r="A1336" s="777"/>
      <c r="B1336" s="740"/>
      <c r="C1336" s="740"/>
      <c r="D1336" s="1265"/>
      <c r="E1336" s="1265"/>
      <c r="F1336" s="1265"/>
      <c r="G1336" s="1265"/>
      <c r="H1336" s="1265"/>
      <c r="I1336" s="1265"/>
      <c r="J1336" s="1265"/>
      <c r="K1336" s="740"/>
      <c r="L1336" s="740"/>
      <c r="M1336" s="740"/>
      <c r="N1336" s="740"/>
      <c r="O1336" s="740"/>
    </row>
    <row r="1337" spans="1:15" s="778" customFormat="1">
      <c r="A1337" s="777"/>
      <c r="B1337" s="740"/>
      <c r="C1337" s="740"/>
      <c r="D1337" s="1265"/>
      <c r="E1337" s="1265"/>
      <c r="F1337" s="1265"/>
      <c r="G1337" s="1265"/>
      <c r="H1337" s="1265"/>
      <c r="I1337" s="1265"/>
      <c r="J1337" s="1265"/>
      <c r="K1337" s="740"/>
      <c r="L1337" s="740"/>
      <c r="M1337" s="740"/>
      <c r="N1337" s="740"/>
      <c r="O1337" s="740"/>
    </row>
    <row r="1338" spans="1:15" s="778" customFormat="1">
      <c r="A1338" s="777"/>
      <c r="B1338" s="740"/>
      <c r="C1338" s="740"/>
      <c r="D1338" s="1265"/>
      <c r="E1338" s="1265"/>
      <c r="F1338" s="1265"/>
      <c r="G1338" s="1265"/>
      <c r="H1338" s="1265"/>
      <c r="I1338" s="1265"/>
      <c r="J1338" s="1265"/>
      <c r="K1338" s="740"/>
      <c r="L1338" s="740"/>
      <c r="M1338" s="740"/>
      <c r="N1338" s="740"/>
      <c r="O1338" s="740"/>
    </row>
    <row r="1339" spans="1:15" s="778" customFormat="1">
      <c r="A1339" s="777"/>
      <c r="B1339" s="740"/>
      <c r="C1339" s="740"/>
      <c r="D1339" s="1265"/>
      <c r="E1339" s="1265"/>
      <c r="F1339" s="1265"/>
      <c r="G1339" s="1265"/>
      <c r="H1339" s="1265"/>
      <c r="I1339" s="1265"/>
      <c r="J1339" s="1265"/>
      <c r="K1339" s="740"/>
      <c r="L1339" s="740"/>
      <c r="M1339" s="740"/>
      <c r="N1339" s="740"/>
      <c r="O1339" s="740"/>
    </row>
    <row r="1340" spans="1:15" s="778" customFormat="1">
      <c r="A1340" s="777"/>
      <c r="B1340" s="740"/>
      <c r="C1340" s="740"/>
      <c r="D1340" s="1265"/>
      <c r="E1340" s="1265"/>
      <c r="F1340" s="1265"/>
      <c r="G1340" s="1265"/>
      <c r="H1340" s="1265"/>
      <c r="I1340" s="1265"/>
      <c r="J1340" s="1265"/>
      <c r="K1340" s="740"/>
      <c r="L1340" s="740"/>
      <c r="M1340" s="740"/>
      <c r="N1340" s="740"/>
      <c r="O1340" s="740"/>
    </row>
    <row r="1341" spans="1:15" s="778" customFormat="1">
      <c r="A1341" s="777"/>
      <c r="B1341" s="740"/>
      <c r="C1341" s="740"/>
      <c r="D1341" s="1265"/>
      <c r="E1341" s="1265"/>
      <c r="F1341" s="1265"/>
      <c r="G1341" s="1265"/>
      <c r="H1341" s="1265"/>
      <c r="I1341" s="1265"/>
      <c r="J1341" s="1265"/>
      <c r="K1341" s="740"/>
      <c r="L1341" s="740"/>
      <c r="M1341" s="740"/>
      <c r="N1341" s="740"/>
      <c r="O1341" s="740"/>
    </row>
    <row r="1342" spans="1:15" s="778" customFormat="1">
      <c r="A1342" s="777"/>
      <c r="B1342" s="740"/>
      <c r="C1342" s="740"/>
      <c r="D1342" s="1265"/>
      <c r="E1342" s="1265"/>
      <c r="F1342" s="1265"/>
      <c r="G1342" s="1265"/>
      <c r="H1342" s="1265"/>
      <c r="I1342" s="1265"/>
      <c r="J1342" s="1265"/>
      <c r="K1342" s="740"/>
      <c r="L1342" s="740"/>
      <c r="M1342" s="740"/>
      <c r="N1342" s="740"/>
      <c r="O1342" s="740"/>
    </row>
    <row r="1343" spans="1:15" s="778" customFormat="1">
      <c r="A1343" s="777"/>
      <c r="B1343" s="740"/>
      <c r="C1343" s="740"/>
      <c r="D1343" s="1265"/>
      <c r="E1343" s="1265"/>
      <c r="F1343" s="1265"/>
      <c r="G1343" s="1265"/>
      <c r="H1343" s="1265"/>
      <c r="I1343" s="1265"/>
      <c r="J1343" s="1265"/>
      <c r="K1343" s="740"/>
      <c r="L1343" s="740"/>
      <c r="M1343" s="740"/>
      <c r="N1343" s="740"/>
      <c r="O1343" s="740"/>
    </row>
    <row r="1344" spans="1:15" s="778" customFormat="1">
      <c r="A1344" s="777"/>
      <c r="B1344" s="740"/>
      <c r="C1344" s="740"/>
      <c r="D1344" s="1265"/>
      <c r="E1344" s="1265"/>
      <c r="F1344" s="1265"/>
      <c r="G1344" s="1265"/>
      <c r="H1344" s="1265"/>
      <c r="I1344" s="1265"/>
      <c r="J1344" s="1265"/>
      <c r="K1344" s="740"/>
      <c r="L1344" s="740"/>
      <c r="M1344" s="740"/>
      <c r="N1344" s="740"/>
      <c r="O1344" s="740"/>
    </row>
    <row r="1345" spans="1:15" s="778" customFormat="1">
      <c r="A1345" s="777"/>
      <c r="B1345" s="740"/>
      <c r="C1345" s="740"/>
      <c r="D1345" s="1265"/>
      <c r="E1345" s="1265"/>
      <c r="F1345" s="1265"/>
      <c r="G1345" s="1265"/>
      <c r="H1345" s="1265"/>
      <c r="I1345" s="1265"/>
      <c r="J1345" s="1265"/>
      <c r="K1345" s="740"/>
      <c r="L1345" s="740"/>
      <c r="M1345" s="740"/>
      <c r="N1345" s="740"/>
      <c r="O1345" s="740"/>
    </row>
    <row r="1346" spans="1:15" s="778" customFormat="1">
      <c r="A1346" s="777"/>
      <c r="B1346" s="740"/>
      <c r="C1346" s="740"/>
      <c r="D1346" s="1265"/>
      <c r="E1346" s="1265"/>
      <c r="F1346" s="1265"/>
      <c r="G1346" s="1265"/>
      <c r="H1346" s="1265"/>
      <c r="I1346" s="1265"/>
      <c r="J1346" s="1265"/>
      <c r="K1346" s="740"/>
      <c r="L1346" s="740"/>
      <c r="M1346" s="740"/>
      <c r="N1346" s="740"/>
      <c r="O1346" s="740"/>
    </row>
    <row r="1347" spans="1:15" s="778" customFormat="1">
      <c r="A1347" s="777"/>
      <c r="B1347" s="740"/>
      <c r="C1347" s="740"/>
      <c r="D1347" s="1265"/>
      <c r="E1347" s="1265"/>
      <c r="F1347" s="1265"/>
      <c r="G1347" s="1265"/>
      <c r="H1347" s="1265"/>
      <c r="I1347" s="1265"/>
      <c r="J1347" s="1265"/>
      <c r="K1347" s="740"/>
      <c r="L1347" s="740"/>
      <c r="M1347" s="740"/>
      <c r="N1347" s="740"/>
      <c r="O1347" s="740"/>
    </row>
    <row r="1348" spans="1:15" s="778" customFormat="1">
      <c r="A1348" s="777"/>
      <c r="B1348" s="740"/>
      <c r="C1348" s="740"/>
      <c r="D1348" s="1265"/>
      <c r="E1348" s="1265"/>
      <c r="F1348" s="1265"/>
      <c r="G1348" s="1265"/>
      <c r="H1348" s="1265"/>
      <c r="I1348" s="1265"/>
      <c r="J1348" s="1265"/>
      <c r="K1348" s="740"/>
      <c r="L1348" s="740"/>
      <c r="M1348" s="740"/>
      <c r="N1348" s="740"/>
      <c r="O1348" s="740"/>
    </row>
    <row r="1349" spans="1:15" s="778" customFormat="1">
      <c r="A1349" s="777"/>
      <c r="B1349" s="740"/>
      <c r="C1349" s="740"/>
      <c r="D1349" s="1265"/>
      <c r="E1349" s="1265"/>
      <c r="F1349" s="1265"/>
      <c r="G1349" s="1265"/>
      <c r="H1349" s="1265"/>
      <c r="I1349" s="1265"/>
      <c r="J1349" s="1265"/>
      <c r="K1349" s="740"/>
      <c r="L1349" s="740"/>
      <c r="M1349" s="740"/>
      <c r="N1349" s="740"/>
      <c r="O1349" s="740"/>
    </row>
    <row r="1350" spans="1:15" s="778" customFormat="1">
      <c r="A1350" s="777"/>
      <c r="B1350" s="740"/>
      <c r="C1350" s="740"/>
      <c r="D1350" s="1265"/>
      <c r="E1350" s="1265"/>
      <c r="F1350" s="1265"/>
      <c r="G1350" s="1265"/>
      <c r="H1350" s="1265"/>
      <c r="I1350" s="1265"/>
      <c r="J1350" s="1265"/>
      <c r="K1350" s="740"/>
      <c r="L1350" s="740"/>
      <c r="M1350" s="740"/>
      <c r="N1350" s="740"/>
      <c r="O1350" s="740"/>
    </row>
    <row r="1351" spans="1:15" s="778" customFormat="1">
      <c r="A1351" s="777"/>
      <c r="B1351" s="740"/>
      <c r="C1351" s="740"/>
      <c r="D1351" s="1265"/>
      <c r="E1351" s="1265"/>
      <c r="F1351" s="1265"/>
      <c r="G1351" s="1265"/>
      <c r="H1351" s="1265"/>
      <c r="I1351" s="1265"/>
      <c r="J1351" s="1265"/>
      <c r="K1351" s="740"/>
      <c r="L1351" s="740"/>
      <c r="M1351" s="740"/>
      <c r="N1351" s="740"/>
      <c r="O1351" s="740"/>
    </row>
    <row r="1352" spans="1:15" s="778" customFormat="1">
      <c r="A1352" s="777"/>
      <c r="B1352" s="740"/>
      <c r="C1352" s="740"/>
      <c r="D1352" s="1265"/>
      <c r="E1352" s="1265"/>
      <c r="F1352" s="1265"/>
      <c r="G1352" s="1265"/>
      <c r="H1352" s="1265"/>
      <c r="I1352" s="1265"/>
      <c r="J1352" s="1265"/>
      <c r="K1352" s="740"/>
      <c r="L1352" s="740"/>
      <c r="M1352" s="740"/>
      <c r="N1352" s="740"/>
      <c r="O1352" s="740"/>
    </row>
    <row r="1353" spans="1:15" s="778" customFormat="1">
      <c r="A1353" s="777"/>
      <c r="B1353" s="740"/>
      <c r="C1353" s="740"/>
      <c r="D1353" s="1265"/>
      <c r="E1353" s="1265"/>
      <c r="F1353" s="1265"/>
      <c r="G1353" s="1265"/>
      <c r="H1353" s="1265"/>
      <c r="I1353" s="1265"/>
      <c r="J1353" s="1265"/>
      <c r="K1353" s="740"/>
      <c r="L1353" s="740"/>
      <c r="M1353" s="740"/>
      <c r="N1353" s="740"/>
      <c r="O1353" s="740"/>
    </row>
    <row r="1354" spans="1:15" s="778" customFormat="1">
      <c r="A1354" s="777"/>
      <c r="B1354" s="740"/>
      <c r="C1354" s="740"/>
      <c r="D1354" s="1265"/>
      <c r="E1354" s="1265"/>
      <c r="F1354" s="1265"/>
      <c r="G1354" s="1265"/>
      <c r="H1354" s="1265"/>
      <c r="I1354" s="1265"/>
      <c r="J1354" s="1265"/>
      <c r="K1354" s="740"/>
      <c r="L1354" s="740"/>
      <c r="M1354" s="740"/>
      <c r="N1354" s="740"/>
      <c r="O1354" s="740"/>
    </row>
    <row r="1355" spans="1:15" s="778" customFormat="1">
      <c r="A1355" s="777"/>
      <c r="B1355" s="740"/>
      <c r="C1355" s="740"/>
      <c r="D1355" s="1265"/>
      <c r="E1355" s="1265"/>
      <c r="F1355" s="1265"/>
      <c r="G1355" s="1265"/>
      <c r="H1355" s="1265"/>
      <c r="I1355" s="1265"/>
      <c r="J1355" s="1265"/>
      <c r="K1355" s="740"/>
      <c r="L1355" s="740"/>
      <c r="M1355" s="740"/>
      <c r="N1355" s="740"/>
      <c r="O1355" s="740"/>
    </row>
    <row r="1356" spans="1:15" s="778" customFormat="1">
      <c r="A1356" s="777"/>
      <c r="B1356" s="740"/>
      <c r="C1356" s="740"/>
      <c r="D1356" s="1265"/>
      <c r="E1356" s="1265"/>
      <c r="F1356" s="1265"/>
      <c r="G1356" s="1265"/>
      <c r="H1356" s="1265"/>
      <c r="I1356" s="1265"/>
      <c r="J1356" s="1265"/>
      <c r="K1356" s="740"/>
      <c r="L1356" s="740"/>
      <c r="M1356" s="740"/>
      <c r="N1356" s="740"/>
      <c r="O1356" s="740"/>
    </row>
    <row r="1357" spans="1:15" s="778" customFormat="1">
      <c r="A1357" s="777"/>
      <c r="B1357" s="740"/>
      <c r="C1357" s="740"/>
      <c r="D1357" s="1265"/>
      <c r="E1357" s="1265"/>
      <c r="F1357" s="1265"/>
      <c r="G1357" s="1265"/>
      <c r="H1357" s="1265"/>
      <c r="I1357" s="1265"/>
      <c r="J1357" s="1265"/>
      <c r="K1357" s="740"/>
      <c r="L1357" s="740"/>
      <c r="M1357" s="740"/>
      <c r="N1357" s="740"/>
      <c r="O1357" s="740"/>
    </row>
    <row r="1358" spans="1:15" s="778" customFormat="1">
      <c r="A1358" s="777"/>
      <c r="B1358" s="740"/>
      <c r="C1358" s="740"/>
      <c r="D1358" s="1265"/>
      <c r="E1358" s="1265"/>
      <c r="F1358" s="1265"/>
      <c r="G1358" s="1265"/>
      <c r="H1358" s="1265"/>
      <c r="I1358" s="1265"/>
      <c r="J1358" s="1265"/>
      <c r="K1358" s="740"/>
      <c r="L1358" s="740"/>
      <c r="M1358" s="740"/>
      <c r="N1358" s="740"/>
      <c r="O1358" s="740"/>
    </row>
    <row r="1359" spans="1:15" s="778" customFormat="1">
      <c r="A1359" s="777"/>
      <c r="B1359" s="740"/>
      <c r="C1359" s="740"/>
      <c r="D1359" s="1265"/>
      <c r="E1359" s="1265"/>
      <c r="F1359" s="1265"/>
      <c r="G1359" s="1265"/>
      <c r="H1359" s="1265"/>
      <c r="I1359" s="1265"/>
      <c r="J1359" s="1265"/>
      <c r="K1359" s="740"/>
      <c r="L1359" s="740"/>
      <c r="M1359" s="740"/>
      <c r="N1359" s="740"/>
      <c r="O1359" s="740"/>
    </row>
    <row r="1360" spans="1:15" s="778" customFormat="1">
      <c r="A1360" s="777"/>
      <c r="B1360" s="740"/>
      <c r="C1360" s="740"/>
      <c r="D1360" s="1265"/>
      <c r="E1360" s="1265"/>
      <c r="F1360" s="1265"/>
      <c r="G1360" s="1265"/>
      <c r="H1360" s="1265"/>
      <c r="I1360" s="1265"/>
      <c r="J1360" s="1265"/>
      <c r="K1360" s="740"/>
      <c r="L1360" s="740"/>
      <c r="M1360" s="740"/>
      <c r="N1360" s="740"/>
      <c r="O1360" s="740"/>
    </row>
    <row r="1361" spans="1:15" s="778" customFormat="1">
      <c r="A1361" s="777"/>
      <c r="B1361" s="740"/>
      <c r="C1361" s="740"/>
      <c r="D1361" s="1265"/>
      <c r="E1361" s="1265"/>
      <c r="F1361" s="1265"/>
      <c r="G1361" s="1265"/>
      <c r="H1361" s="1265"/>
      <c r="I1361" s="1265"/>
      <c r="J1361" s="1265"/>
      <c r="K1361" s="740"/>
      <c r="L1361" s="740"/>
      <c r="M1361" s="740"/>
      <c r="N1361" s="740"/>
      <c r="O1361" s="740"/>
    </row>
    <row r="1362" spans="1:15" s="778" customFormat="1">
      <c r="A1362" s="777"/>
      <c r="B1362" s="740"/>
      <c r="C1362" s="740"/>
      <c r="D1362" s="1265"/>
      <c r="E1362" s="1265"/>
      <c r="F1362" s="1265"/>
      <c r="G1362" s="1265"/>
      <c r="H1362" s="1265"/>
      <c r="I1362" s="1265"/>
      <c r="J1362" s="1265"/>
      <c r="K1362" s="740"/>
      <c r="L1362" s="740"/>
      <c r="M1362" s="740"/>
      <c r="N1362" s="740"/>
      <c r="O1362" s="740"/>
    </row>
    <row r="1363" spans="1:15" s="778" customFormat="1">
      <c r="A1363" s="777"/>
      <c r="B1363" s="740"/>
      <c r="C1363" s="740"/>
      <c r="D1363" s="1265"/>
      <c r="E1363" s="1265"/>
      <c r="F1363" s="1265"/>
      <c r="G1363" s="1265"/>
      <c r="H1363" s="1265"/>
      <c r="I1363" s="1265"/>
      <c r="J1363" s="1265"/>
      <c r="K1363" s="740"/>
      <c r="L1363" s="740"/>
      <c r="M1363" s="740"/>
      <c r="N1363" s="740"/>
      <c r="O1363" s="740"/>
    </row>
    <row r="1364" spans="1:15" s="778" customFormat="1">
      <c r="A1364" s="777"/>
      <c r="B1364" s="740"/>
      <c r="C1364" s="740"/>
      <c r="D1364" s="1265"/>
      <c r="E1364" s="1265"/>
      <c r="F1364" s="1265"/>
      <c r="G1364" s="1265"/>
      <c r="H1364" s="1265"/>
      <c r="I1364" s="1265"/>
      <c r="J1364" s="1265"/>
      <c r="K1364" s="740"/>
      <c r="L1364" s="740"/>
      <c r="M1364" s="740"/>
      <c r="N1364" s="740"/>
      <c r="O1364" s="740"/>
    </row>
    <row r="1365" spans="1:15" s="778" customFormat="1">
      <c r="A1365" s="777"/>
      <c r="B1365" s="740"/>
      <c r="C1365" s="740"/>
      <c r="D1365" s="1265"/>
      <c r="E1365" s="1265"/>
      <c r="F1365" s="1265"/>
      <c r="G1365" s="1265"/>
      <c r="H1365" s="1265"/>
      <c r="I1365" s="1265"/>
      <c r="J1365" s="1265"/>
      <c r="K1365" s="740"/>
      <c r="L1365" s="740"/>
      <c r="M1365" s="740"/>
      <c r="N1365" s="740"/>
      <c r="O1365" s="740"/>
    </row>
    <row r="1366" spans="1:15" s="778" customFormat="1">
      <c r="A1366" s="777"/>
      <c r="B1366" s="740"/>
      <c r="C1366" s="740"/>
      <c r="D1366" s="1265"/>
      <c r="E1366" s="1265"/>
      <c r="F1366" s="1265"/>
      <c r="G1366" s="1265"/>
      <c r="H1366" s="1265"/>
      <c r="I1366" s="1265"/>
      <c r="J1366" s="1265"/>
      <c r="K1366" s="740"/>
      <c r="L1366" s="740"/>
      <c r="M1366" s="740"/>
      <c r="N1366" s="740"/>
      <c r="O1366" s="740"/>
    </row>
    <row r="1367" spans="1:15" s="778" customFormat="1">
      <c r="A1367" s="777"/>
      <c r="B1367" s="740"/>
      <c r="C1367" s="740"/>
      <c r="D1367" s="1265"/>
      <c r="E1367" s="1265"/>
      <c r="F1367" s="1265"/>
      <c r="G1367" s="1265"/>
      <c r="H1367" s="1265"/>
      <c r="I1367" s="1265"/>
      <c r="J1367" s="1265"/>
      <c r="K1367" s="740"/>
      <c r="L1367" s="740"/>
      <c r="M1367" s="740"/>
      <c r="N1367" s="740"/>
      <c r="O1367" s="740"/>
    </row>
    <row r="1368" spans="1:15" s="778" customFormat="1">
      <c r="A1368" s="777"/>
      <c r="B1368" s="740"/>
      <c r="C1368" s="740"/>
      <c r="D1368" s="1265"/>
      <c r="E1368" s="1265"/>
      <c r="F1368" s="1265"/>
      <c r="G1368" s="1265"/>
      <c r="H1368" s="1265"/>
      <c r="I1368" s="1265"/>
      <c r="J1368" s="1265"/>
      <c r="K1368" s="740"/>
      <c r="L1368" s="740"/>
      <c r="M1368" s="740"/>
      <c r="N1368" s="740"/>
      <c r="O1368" s="740"/>
    </row>
    <row r="1369" spans="1:15" s="778" customFormat="1">
      <c r="A1369" s="777"/>
      <c r="B1369" s="740"/>
      <c r="C1369" s="740"/>
      <c r="D1369" s="1265"/>
      <c r="E1369" s="1265"/>
      <c r="F1369" s="1265"/>
      <c r="G1369" s="1265"/>
      <c r="H1369" s="1265"/>
      <c r="I1369" s="1265"/>
      <c r="J1369" s="1265"/>
      <c r="K1369" s="740"/>
      <c r="L1369" s="740"/>
      <c r="M1369" s="740"/>
      <c r="N1369" s="740"/>
      <c r="O1369" s="740"/>
    </row>
    <row r="1370" spans="1:15" s="778" customFormat="1">
      <c r="A1370" s="777"/>
      <c r="B1370" s="740"/>
      <c r="C1370" s="740"/>
      <c r="D1370" s="1265"/>
      <c r="E1370" s="1265"/>
      <c r="F1370" s="1265"/>
      <c r="G1370" s="1265"/>
      <c r="H1370" s="1265"/>
      <c r="I1370" s="1265"/>
      <c r="J1370" s="1265"/>
      <c r="K1370" s="740"/>
      <c r="L1370" s="740"/>
      <c r="M1370" s="740"/>
      <c r="N1370" s="740"/>
      <c r="O1370" s="740"/>
    </row>
    <row r="1371" spans="1:15" s="778" customFormat="1">
      <c r="A1371" s="777"/>
      <c r="B1371" s="740"/>
      <c r="C1371" s="740"/>
      <c r="D1371" s="1265"/>
      <c r="E1371" s="1265"/>
      <c r="F1371" s="1265"/>
      <c r="G1371" s="1265"/>
      <c r="H1371" s="1265"/>
      <c r="I1371" s="1265"/>
      <c r="J1371" s="1265"/>
      <c r="K1371" s="740"/>
      <c r="L1371" s="740"/>
      <c r="M1371" s="740"/>
      <c r="N1371" s="740"/>
      <c r="O1371" s="740"/>
    </row>
    <row r="1372" spans="1:15" s="778" customFormat="1">
      <c r="A1372" s="777"/>
      <c r="B1372" s="740"/>
      <c r="C1372" s="740"/>
      <c r="D1372" s="1265"/>
      <c r="E1372" s="1265"/>
      <c r="F1372" s="1265"/>
      <c r="G1372" s="1265"/>
      <c r="H1372" s="1265"/>
      <c r="I1372" s="1265"/>
      <c r="J1372" s="1265"/>
      <c r="K1372" s="740"/>
      <c r="L1372" s="740"/>
      <c r="M1372" s="740"/>
      <c r="N1372" s="740"/>
      <c r="O1372" s="740"/>
    </row>
    <row r="1373" spans="1:15" s="778" customFormat="1">
      <c r="A1373" s="777"/>
      <c r="B1373" s="740"/>
      <c r="C1373" s="740"/>
      <c r="D1373" s="1265"/>
      <c r="E1373" s="1265"/>
      <c r="F1373" s="1265"/>
      <c r="G1373" s="1265"/>
      <c r="H1373" s="1265"/>
      <c r="I1373" s="1265"/>
      <c r="J1373" s="1265"/>
      <c r="K1373" s="740"/>
      <c r="L1373" s="740"/>
      <c r="M1373" s="740"/>
      <c r="N1373" s="740"/>
      <c r="O1373" s="740"/>
    </row>
    <row r="1374" spans="1:15" s="778" customFormat="1">
      <c r="A1374" s="777"/>
      <c r="B1374" s="740"/>
      <c r="C1374" s="740"/>
      <c r="D1374" s="1265"/>
      <c r="E1374" s="1265"/>
      <c r="F1374" s="1265"/>
      <c r="G1374" s="1265"/>
      <c r="H1374" s="1265"/>
      <c r="I1374" s="1265"/>
      <c r="J1374" s="1265"/>
      <c r="K1374" s="740"/>
      <c r="L1374" s="740"/>
      <c r="M1374" s="740"/>
      <c r="N1374" s="740"/>
      <c r="O1374" s="740"/>
    </row>
    <row r="1375" spans="1:15" s="778" customFormat="1">
      <c r="A1375" s="777"/>
      <c r="B1375" s="740"/>
      <c r="C1375" s="740"/>
      <c r="D1375" s="1265"/>
      <c r="E1375" s="1265"/>
      <c r="F1375" s="1265"/>
      <c r="G1375" s="1265"/>
      <c r="H1375" s="1265"/>
      <c r="I1375" s="1265"/>
      <c r="J1375" s="1265"/>
      <c r="K1375" s="740"/>
      <c r="L1375" s="740"/>
      <c r="M1375" s="740"/>
      <c r="N1375" s="740"/>
      <c r="O1375" s="740"/>
    </row>
    <row r="1376" spans="1:15" s="778" customFormat="1">
      <c r="A1376" s="777"/>
      <c r="B1376" s="740"/>
      <c r="C1376" s="740"/>
      <c r="D1376" s="1265"/>
      <c r="E1376" s="1265"/>
      <c r="F1376" s="1265"/>
      <c r="G1376" s="1265"/>
      <c r="H1376" s="1265"/>
      <c r="I1376" s="1265"/>
      <c r="J1376" s="1265"/>
      <c r="K1376" s="740"/>
      <c r="L1376" s="740"/>
      <c r="M1376" s="740"/>
      <c r="N1376" s="740"/>
      <c r="O1376" s="740"/>
    </row>
    <row r="1377" spans="1:15" s="778" customFormat="1">
      <c r="A1377" s="777"/>
      <c r="B1377" s="740"/>
      <c r="C1377" s="740"/>
      <c r="D1377" s="1265"/>
      <c r="E1377" s="1265"/>
      <c r="F1377" s="1265"/>
      <c r="G1377" s="1265"/>
      <c r="H1377" s="1265"/>
      <c r="I1377" s="1265"/>
      <c r="J1377" s="1265"/>
      <c r="K1377" s="740"/>
      <c r="L1377" s="740"/>
      <c r="M1377" s="740"/>
      <c r="N1377" s="740"/>
      <c r="O1377" s="740"/>
    </row>
    <row r="1378" spans="1:15" s="778" customFormat="1">
      <c r="A1378" s="777"/>
      <c r="B1378" s="740"/>
      <c r="C1378" s="740"/>
      <c r="D1378" s="1265"/>
      <c r="E1378" s="1265"/>
      <c r="F1378" s="1265"/>
      <c r="G1378" s="1265"/>
      <c r="H1378" s="1265"/>
      <c r="I1378" s="1265"/>
      <c r="J1378" s="1265"/>
      <c r="K1378" s="740"/>
      <c r="L1378" s="740"/>
      <c r="M1378" s="740"/>
      <c r="N1378" s="740"/>
      <c r="O1378" s="740"/>
    </row>
    <row r="1379" spans="1:15" s="778" customFormat="1">
      <c r="A1379" s="777"/>
      <c r="B1379" s="740"/>
      <c r="C1379" s="740"/>
      <c r="D1379" s="1265"/>
      <c r="E1379" s="1265"/>
      <c r="F1379" s="1265"/>
      <c r="G1379" s="1265"/>
      <c r="H1379" s="1265"/>
      <c r="I1379" s="1265"/>
      <c r="J1379" s="1265"/>
      <c r="K1379" s="740"/>
      <c r="L1379" s="740"/>
      <c r="M1379" s="740"/>
      <c r="N1379" s="740"/>
      <c r="O1379" s="740"/>
    </row>
    <row r="1380" spans="1:15" s="778" customFormat="1">
      <c r="A1380" s="777"/>
      <c r="B1380" s="740"/>
      <c r="C1380" s="740"/>
      <c r="D1380" s="1265"/>
      <c r="E1380" s="1265"/>
      <c r="F1380" s="1265"/>
      <c r="G1380" s="1265"/>
      <c r="H1380" s="1265"/>
      <c r="I1380" s="1265"/>
      <c r="J1380" s="1265"/>
      <c r="K1380" s="740"/>
      <c r="L1380" s="740"/>
      <c r="M1380" s="740"/>
      <c r="N1380" s="740"/>
      <c r="O1380" s="740"/>
    </row>
    <row r="1381" spans="1:15" s="778" customFormat="1">
      <c r="A1381" s="777"/>
      <c r="B1381" s="740"/>
      <c r="C1381" s="740"/>
      <c r="D1381" s="1265"/>
      <c r="E1381" s="1265"/>
      <c r="F1381" s="1265"/>
      <c r="G1381" s="1265"/>
      <c r="H1381" s="1265"/>
      <c r="I1381" s="1265"/>
      <c r="J1381" s="1265"/>
      <c r="K1381" s="740"/>
      <c r="L1381" s="740"/>
      <c r="M1381" s="740"/>
      <c r="N1381" s="740"/>
      <c r="O1381" s="740"/>
    </row>
    <row r="1382" spans="1:15" s="778" customFormat="1">
      <c r="A1382" s="777"/>
      <c r="B1382" s="740"/>
      <c r="C1382" s="740"/>
      <c r="D1382" s="1265"/>
      <c r="E1382" s="1265"/>
      <c r="F1382" s="1265"/>
      <c r="G1382" s="1265"/>
      <c r="H1382" s="1265"/>
      <c r="I1382" s="1265"/>
      <c r="J1382" s="1265"/>
      <c r="K1382" s="740"/>
      <c r="L1382" s="740"/>
      <c r="M1382" s="740"/>
      <c r="N1382" s="740"/>
      <c r="O1382" s="740"/>
    </row>
    <row r="1383" spans="1:15" s="778" customFormat="1">
      <c r="A1383" s="777"/>
      <c r="B1383" s="740"/>
      <c r="C1383" s="740"/>
      <c r="D1383" s="1265"/>
      <c r="E1383" s="1265"/>
      <c r="F1383" s="1265"/>
      <c r="G1383" s="1265"/>
      <c r="H1383" s="1265"/>
      <c r="I1383" s="1265"/>
      <c r="J1383" s="1265"/>
      <c r="K1383" s="740"/>
      <c r="L1383" s="740"/>
      <c r="M1383" s="740"/>
      <c r="N1383" s="740"/>
      <c r="O1383" s="740"/>
    </row>
    <row r="1384" spans="1:15" s="778" customFormat="1">
      <c r="A1384" s="777"/>
      <c r="B1384" s="740"/>
      <c r="C1384" s="740"/>
      <c r="D1384" s="1265"/>
      <c r="E1384" s="1265"/>
      <c r="F1384" s="1265"/>
      <c r="G1384" s="1265"/>
      <c r="H1384" s="1265"/>
      <c r="I1384" s="1265"/>
      <c r="J1384" s="1265"/>
      <c r="K1384" s="740"/>
      <c r="L1384" s="740"/>
      <c r="M1384" s="740"/>
      <c r="N1384" s="740"/>
      <c r="O1384" s="740"/>
    </row>
    <row r="1385" spans="1:15" s="778" customFormat="1">
      <c r="A1385" s="777"/>
      <c r="B1385" s="740"/>
      <c r="C1385" s="740"/>
      <c r="D1385" s="1265"/>
      <c r="E1385" s="1265"/>
      <c r="F1385" s="1265"/>
      <c r="G1385" s="1265"/>
      <c r="H1385" s="1265"/>
      <c r="I1385" s="1265"/>
      <c r="J1385" s="1265"/>
      <c r="K1385" s="740"/>
      <c r="L1385" s="740"/>
      <c r="M1385" s="740"/>
      <c r="N1385" s="740"/>
      <c r="O1385" s="740"/>
    </row>
    <row r="1386" spans="1:15" s="778" customFormat="1">
      <c r="A1386" s="777"/>
      <c r="B1386" s="740"/>
      <c r="C1386" s="740"/>
      <c r="D1386" s="1265"/>
      <c r="E1386" s="1265"/>
      <c r="F1386" s="1265"/>
      <c r="G1386" s="1265"/>
      <c r="H1386" s="1265"/>
      <c r="I1386" s="1265"/>
      <c r="J1386" s="1265"/>
      <c r="K1386" s="740"/>
      <c r="L1386" s="740"/>
      <c r="M1386" s="740"/>
      <c r="N1386" s="740"/>
      <c r="O1386" s="740"/>
    </row>
    <row r="1387" spans="1:15" s="778" customFormat="1">
      <c r="A1387" s="777"/>
      <c r="B1387" s="740"/>
      <c r="C1387" s="740"/>
      <c r="D1387" s="1265"/>
      <c r="E1387" s="1265"/>
      <c r="F1387" s="1265"/>
      <c r="G1387" s="1265"/>
      <c r="H1387" s="1265"/>
      <c r="I1387" s="1265"/>
      <c r="J1387" s="1265"/>
      <c r="K1387" s="740"/>
      <c r="L1387" s="740"/>
      <c r="M1387" s="740"/>
      <c r="N1387" s="740"/>
      <c r="O1387" s="740"/>
    </row>
    <row r="1388" spans="1:15" s="778" customFormat="1">
      <c r="A1388" s="777"/>
      <c r="B1388" s="740"/>
      <c r="C1388" s="740"/>
      <c r="D1388" s="1265"/>
      <c r="E1388" s="1265"/>
      <c r="F1388" s="1265"/>
      <c r="G1388" s="1265"/>
      <c r="H1388" s="1265"/>
      <c r="I1388" s="1265"/>
      <c r="J1388" s="1265"/>
      <c r="K1388" s="740"/>
      <c r="L1388" s="740"/>
      <c r="M1388" s="740"/>
      <c r="N1388" s="740"/>
      <c r="O1388" s="740"/>
    </row>
    <row r="1389" spans="1:15" s="778" customFormat="1">
      <c r="A1389" s="777"/>
      <c r="B1389" s="740"/>
      <c r="C1389" s="740"/>
      <c r="D1389" s="1265"/>
      <c r="E1389" s="1265"/>
      <c r="F1389" s="1265"/>
      <c r="G1389" s="1265"/>
      <c r="H1389" s="1265"/>
      <c r="I1389" s="1265"/>
      <c r="J1389" s="1265"/>
      <c r="K1389" s="740"/>
      <c r="L1389" s="740"/>
      <c r="M1389" s="740"/>
      <c r="N1389" s="740"/>
      <c r="O1389" s="740"/>
    </row>
    <row r="1390" spans="1:15" s="778" customFormat="1">
      <c r="A1390" s="777"/>
      <c r="B1390" s="740"/>
      <c r="C1390" s="740"/>
      <c r="D1390" s="1265"/>
      <c r="E1390" s="1265"/>
      <c r="F1390" s="1265"/>
      <c r="G1390" s="1265"/>
      <c r="H1390" s="1265"/>
      <c r="I1390" s="1265"/>
      <c r="J1390" s="1265"/>
      <c r="K1390" s="740"/>
      <c r="L1390" s="740"/>
      <c r="M1390" s="740"/>
      <c r="N1390" s="740"/>
      <c r="O1390" s="740"/>
    </row>
    <row r="1391" spans="1:15" s="778" customFormat="1">
      <c r="A1391" s="777"/>
      <c r="B1391" s="740"/>
      <c r="C1391" s="740"/>
      <c r="D1391" s="1265"/>
      <c r="E1391" s="1265"/>
      <c r="F1391" s="1265"/>
      <c r="G1391" s="1265"/>
      <c r="H1391" s="1265"/>
      <c r="I1391" s="1265"/>
      <c r="J1391" s="1265"/>
      <c r="K1391" s="740"/>
      <c r="L1391" s="740"/>
      <c r="M1391" s="740"/>
      <c r="N1391" s="740"/>
      <c r="O1391" s="740"/>
    </row>
    <row r="1392" spans="1:15" s="778" customFormat="1">
      <c r="A1392" s="777"/>
      <c r="B1392" s="740"/>
      <c r="C1392" s="740"/>
      <c r="D1392" s="1265"/>
      <c r="E1392" s="1265"/>
      <c r="F1392" s="1265"/>
      <c r="G1392" s="1265"/>
      <c r="H1392" s="1265"/>
      <c r="I1392" s="1265"/>
      <c r="J1392" s="1265"/>
      <c r="K1392" s="740"/>
      <c r="L1392" s="740"/>
      <c r="M1392" s="740"/>
      <c r="N1392" s="740"/>
      <c r="O1392" s="740"/>
    </row>
    <row r="1393" spans="1:15" s="778" customFormat="1">
      <c r="A1393" s="777"/>
      <c r="B1393" s="740"/>
      <c r="C1393" s="740"/>
      <c r="D1393" s="1265"/>
      <c r="E1393" s="1265"/>
      <c r="F1393" s="1265"/>
      <c r="G1393" s="1265"/>
      <c r="H1393" s="1265"/>
      <c r="I1393" s="1265"/>
      <c r="J1393" s="1265"/>
      <c r="K1393" s="740"/>
      <c r="L1393" s="740"/>
      <c r="M1393" s="740"/>
      <c r="N1393" s="740"/>
      <c r="O1393" s="740"/>
    </row>
    <row r="1394" spans="1:15" s="778" customFormat="1">
      <c r="A1394" s="777"/>
      <c r="B1394" s="740"/>
      <c r="C1394" s="740"/>
      <c r="D1394" s="1265"/>
      <c r="E1394" s="1265"/>
      <c r="F1394" s="1265"/>
      <c r="G1394" s="1265"/>
      <c r="H1394" s="1265"/>
      <c r="I1394" s="1265"/>
      <c r="J1394" s="1265"/>
      <c r="K1394" s="740"/>
      <c r="L1394" s="740"/>
      <c r="M1394" s="740"/>
      <c r="N1394" s="740"/>
      <c r="O1394" s="740"/>
    </row>
    <row r="1395" spans="1:15" s="778" customFormat="1">
      <c r="A1395" s="777"/>
      <c r="B1395" s="740"/>
      <c r="C1395" s="740"/>
      <c r="D1395" s="1265"/>
      <c r="E1395" s="1265"/>
      <c r="F1395" s="1265"/>
      <c r="G1395" s="1265"/>
      <c r="H1395" s="1265"/>
      <c r="I1395" s="1265"/>
      <c r="J1395" s="1265"/>
      <c r="K1395" s="740"/>
      <c r="L1395" s="740"/>
      <c r="M1395" s="740"/>
      <c r="N1395" s="740"/>
      <c r="O1395" s="740"/>
    </row>
    <row r="1396" spans="1:15" s="778" customFormat="1">
      <c r="A1396" s="777"/>
      <c r="B1396" s="740"/>
      <c r="C1396" s="740"/>
      <c r="D1396" s="1265"/>
      <c r="E1396" s="1265"/>
      <c r="F1396" s="1265"/>
      <c r="G1396" s="1265"/>
      <c r="H1396" s="1265"/>
      <c r="I1396" s="1265"/>
      <c r="J1396" s="1265"/>
      <c r="K1396" s="740"/>
      <c r="L1396" s="740"/>
      <c r="M1396" s="740"/>
      <c r="N1396" s="740"/>
      <c r="O1396" s="740"/>
    </row>
    <row r="1397" spans="1:15" s="778" customFormat="1">
      <c r="A1397" s="777"/>
      <c r="B1397" s="740"/>
      <c r="C1397" s="740"/>
      <c r="D1397" s="1265"/>
      <c r="E1397" s="1265"/>
      <c r="F1397" s="1265"/>
      <c r="G1397" s="1265"/>
      <c r="H1397" s="1265"/>
      <c r="I1397" s="1265"/>
      <c r="J1397" s="1265"/>
      <c r="K1397" s="740"/>
      <c r="L1397" s="740"/>
      <c r="M1397" s="740"/>
      <c r="N1397" s="740"/>
      <c r="O1397" s="740"/>
    </row>
    <row r="1398" spans="1:15" s="778" customFormat="1">
      <c r="A1398" s="777"/>
      <c r="B1398" s="740"/>
      <c r="C1398" s="740"/>
      <c r="D1398" s="1265"/>
      <c r="E1398" s="1265"/>
      <c r="F1398" s="1265"/>
      <c r="G1398" s="1265"/>
      <c r="H1398" s="1265"/>
      <c r="I1398" s="1265"/>
      <c r="J1398" s="1265"/>
      <c r="K1398" s="740"/>
      <c r="L1398" s="740"/>
      <c r="M1398" s="740"/>
      <c r="N1398" s="740"/>
      <c r="O1398" s="740"/>
    </row>
    <row r="1399" spans="1:15" s="778" customFormat="1">
      <c r="A1399" s="777"/>
      <c r="B1399" s="740"/>
      <c r="C1399" s="740"/>
      <c r="D1399" s="1265"/>
      <c r="E1399" s="1265"/>
      <c r="F1399" s="1265"/>
      <c r="G1399" s="1265"/>
      <c r="H1399" s="1265"/>
      <c r="I1399" s="1265"/>
      <c r="J1399" s="1265"/>
      <c r="K1399" s="740"/>
      <c r="L1399" s="740"/>
      <c r="M1399" s="740"/>
      <c r="N1399" s="740"/>
      <c r="O1399" s="740"/>
    </row>
    <row r="1400" spans="1:15" s="778" customFormat="1">
      <c r="A1400" s="777"/>
      <c r="B1400" s="740"/>
      <c r="C1400" s="740"/>
      <c r="D1400" s="1265"/>
      <c r="E1400" s="1265"/>
      <c r="F1400" s="1265"/>
      <c r="G1400" s="1265"/>
      <c r="H1400" s="1265"/>
      <c r="I1400" s="1265"/>
      <c r="J1400" s="1265"/>
      <c r="K1400" s="740"/>
      <c r="L1400" s="740"/>
      <c r="M1400" s="740"/>
      <c r="N1400" s="740"/>
      <c r="O1400" s="740"/>
    </row>
    <row r="1401" spans="1:15" s="778" customFormat="1">
      <c r="A1401" s="777"/>
      <c r="B1401" s="740"/>
      <c r="C1401" s="740"/>
      <c r="D1401" s="1265"/>
      <c r="E1401" s="1265"/>
      <c r="F1401" s="1265"/>
      <c r="G1401" s="1265"/>
      <c r="H1401" s="1265"/>
      <c r="I1401" s="1265"/>
      <c r="J1401" s="1265"/>
      <c r="K1401" s="740"/>
      <c r="L1401" s="740"/>
      <c r="M1401" s="740"/>
      <c r="N1401" s="740"/>
      <c r="O1401" s="740"/>
    </row>
    <row r="1402" spans="1:15" s="778" customFormat="1">
      <c r="A1402" s="777"/>
      <c r="B1402" s="740"/>
      <c r="C1402" s="740"/>
      <c r="D1402" s="1265"/>
      <c r="E1402" s="1265"/>
      <c r="F1402" s="1265"/>
      <c r="G1402" s="1265"/>
      <c r="H1402" s="1265"/>
      <c r="I1402" s="1265"/>
      <c r="J1402" s="1265"/>
      <c r="K1402" s="740"/>
      <c r="L1402" s="740"/>
      <c r="M1402" s="740"/>
      <c r="N1402" s="740"/>
      <c r="O1402" s="740"/>
    </row>
    <row r="1403" spans="1:15" s="778" customFormat="1">
      <c r="A1403" s="777"/>
      <c r="B1403" s="740"/>
      <c r="C1403" s="740"/>
      <c r="D1403" s="1265"/>
      <c r="E1403" s="1265"/>
      <c r="F1403" s="1265"/>
      <c r="G1403" s="1265"/>
      <c r="H1403" s="1265"/>
      <c r="I1403" s="1265"/>
      <c r="J1403" s="1265"/>
      <c r="K1403" s="740"/>
      <c r="L1403" s="740"/>
      <c r="M1403" s="740"/>
      <c r="N1403" s="740"/>
      <c r="O1403" s="740"/>
    </row>
    <row r="1404" spans="1:15" s="778" customFormat="1">
      <c r="A1404" s="777"/>
      <c r="B1404" s="740"/>
      <c r="C1404" s="740"/>
      <c r="D1404" s="1265"/>
      <c r="E1404" s="1265"/>
      <c r="F1404" s="1265"/>
      <c r="G1404" s="1265"/>
      <c r="H1404" s="1265"/>
      <c r="I1404" s="1265"/>
      <c r="J1404" s="1265"/>
      <c r="K1404" s="740"/>
      <c r="L1404" s="740"/>
      <c r="M1404" s="740"/>
      <c r="N1404" s="740"/>
      <c r="O1404" s="740"/>
    </row>
    <row r="1405" spans="1:15" s="778" customFormat="1">
      <c r="A1405" s="777"/>
      <c r="B1405" s="740"/>
      <c r="C1405" s="740"/>
      <c r="D1405" s="1265"/>
      <c r="E1405" s="1265"/>
      <c r="F1405" s="1265"/>
      <c r="G1405" s="1265"/>
      <c r="H1405" s="1265"/>
      <c r="I1405" s="1265"/>
      <c r="J1405" s="1265"/>
      <c r="K1405" s="740"/>
      <c r="L1405" s="740"/>
      <c r="M1405" s="740"/>
      <c r="N1405" s="740"/>
      <c r="O1405" s="740"/>
    </row>
    <row r="1406" spans="1:15" s="778" customFormat="1">
      <c r="A1406" s="777"/>
      <c r="B1406" s="740"/>
      <c r="C1406" s="740"/>
      <c r="D1406" s="1265"/>
      <c r="E1406" s="1265"/>
      <c r="F1406" s="1265"/>
      <c r="G1406" s="1265"/>
      <c r="H1406" s="1265"/>
      <c r="I1406" s="1265"/>
      <c r="J1406" s="1265"/>
      <c r="K1406" s="740"/>
      <c r="L1406" s="740"/>
      <c r="M1406" s="740"/>
      <c r="N1406" s="740"/>
      <c r="O1406" s="740"/>
    </row>
    <row r="1407" spans="1:15" s="778" customFormat="1">
      <c r="A1407" s="777"/>
      <c r="B1407" s="740"/>
      <c r="C1407" s="740"/>
      <c r="D1407" s="1265"/>
      <c r="E1407" s="1265"/>
      <c r="F1407" s="1265"/>
      <c r="G1407" s="1265"/>
      <c r="H1407" s="1265"/>
      <c r="I1407" s="1265"/>
      <c r="J1407" s="1265"/>
      <c r="K1407" s="740"/>
      <c r="L1407" s="740"/>
      <c r="M1407" s="740"/>
      <c r="N1407" s="740"/>
      <c r="O1407" s="740"/>
    </row>
    <row r="1408" spans="1:15" s="778" customFormat="1">
      <c r="A1408" s="777"/>
      <c r="B1408" s="740"/>
      <c r="C1408" s="740"/>
      <c r="D1408" s="1265"/>
      <c r="E1408" s="1265"/>
      <c r="F1408" s="1265"/>
      <c r="G1408" s="1265"/>
      <c r="H1408" s="1265"/>
      <c r="I1408" s="1265"/>
      <c r="J1408" s="1265"/>
      <c r="K1408" s="740"/>
      <c r="L1408" s="740"/>
      <c r="M1408" s="740"/>
      <c r="N1408" s="740"/>
      <c r="O1408" s="740"/>
    </row>
    <row r="1409" spans="1:15" s="778" customFormat="1">
      <c r="A1409" s="777"/>
      <c r="B1409" s="740"/>
      <c r="C1409" s="740"/>
      <c r="D1409" s="1265"/>
      <c r="E1409" s="1265"/>
      <c r="F1409" s="1265"/>
      <c r="G1409" s="1265"/>
      <c r="H1409" s="1265"/>
      <c r="I1409" s="1265"/>
      <c r="J1409" s="1265"/>
      <c r="K1409" s="740"/>
      <c r="L1409" s="740"/>
      <c r="M1409" s="740"/>
      <c r="N1409" s="740"/>
      <c r="O1409" s="740"/>
    </row>
    <row r="1410" spans="1:15" s="778" customFormat="1">
      <c r="A1410" s="777"/>
      <c r="B1410" s="740"/>
      <c r="C1410" s="740"/>
      <c r="D1410" s="1265"/>
      <c r="E1410" s="1265"/>
      <c r="F1410" s="1265"/>
      <c r="G1410" s="1265"/>
      <c r="H1410" s="1265"/>
      <c r="I1410" s="1265"/>
      <c r="J1410" s="1265"/>
      <c r="K1410" s="740"/>
      <c r="L1410" s="740"/>
      <c r="M1410" s="740"/>
      <c r="N1410" s="740"/>
      <c r="O1410" s="740"/>
    </row>
    <row r="1411" spans="1:15" s="778" customFormat="1">
      <c r="A1411" s="777"/>
      <c r="B1411" s="740"/>
      <c r="C1411" s="740"/>
      <c r="D1411" s="1265"/>
      <c r="E1411" s="1265"/>
      <c r="F1411" s="1265"/>
      <c r="G1411" s="1265"/>
      <c r="H1411" s="1265"/>
      <c r="I1411" s="1265"/>
      <c r="J1411" s="1265"/>
      <c r="K1411" s="740"/>
      <c r="L1411" s="740"/>
      <c r="M1411" s="740"/>
      <c r="N1411" s="740"/>
      <c r="O1411" s="740"/>
    </row>
    <row r="1412" spans="1:15" s="778" customFormat="1">
      <c r="A1412" s="777"/>
      <c r="B1412" s="740"/>
      <c r="C1412" s="740"/>
      <c r="D1412" s="1265"/>
      <c r="E1412" s="1265"/>
      <c r="F1412" s="1265"/>
      <c r="G1412" s="1265"/>
      <c r="H1412" s="1265"/>
      <c r="I1412" s="1265"/>
      <c r="J1412" s="1265"/>
      <c r="K1412" s="740"/>
      <c r="L1412" s="740"/>
      <c r="M1412" s="740"/>
      <c r="N1412" s="740"/>
      <c r="O1412" s="740"/>
    </row>
    <row r="1413" spans="1:15" s="778" customFormat="1">
      <c r="A1413" s="777"/>
      <c r="B1413" s="740"/>
      <c r="C1413" s="740"/>
      <c r="D1413" s="1265"/>
      <c r="E1413" s="1265"/>
      <c r="F1413" s="1265"/>
      <c r="G1413" s="1265"/>
      <c r="H1413" s="1265"/>
      <c r="I1413" s="1265"/>
      <c r="J1413" s="1265"/>
      <c r="K1413" s="740"/>
      <c r="L1413" s="740"/>
      <c r="M1413" s="740"/>
      <c r="N1413" s="740"/>
      <c r="O1413" s="740"/>
    </row>
    <row r="1414" spans="1:15" s="778" customFormat="1">
      <c r="A1414" s="777"/>
      <c r="B1414" s="740"/>
      <c r="C1414" s="740"/>
      <c r="D1414" s="1265"/>
      <c r="E1414" s="1265"/>
      <c r="F1414" s="1265"/>
      <c r="G1414" s="1265"/>
      <c r="H1414" s="1265"/>
      <c r="I1414" s="1265"/>
      <c r="J1414" s="1265"/>
      <c r="K1414" s="740"/>
      <c r="L1414" s="740"/>
      <c r="M1414" s="740"/>
      <c r="N1414" s="740"/>
      <c r="O1414" s="740"/>
    </row>
    <row r="1415" spans="1:15" s="778" customFormat="1">
      <c r="A1415" s="777"/>
      <c r="B1415" s="740"/>
      <c r="C1415" s="740"/>
      <c r="D1415" s="1265"/>
      <c r="E1415" s="1265"/>
      <c r="F1415" s="1265"/>
      <c r="G1415" s="1265"/>
      <c r="H1415" s="1265"/>
      <c r="I1415" s="1265"/>
      <c r="J1415" s="1265"/>
      <c r="K1415" s="740"/>
      <c r="L1415" s="740"/>
      <c r="M1415" s="740"/>
      <c r="N1415" s="740"/>
      <c r="O1415" s="740"/>
    </row>
    <row r="1416" spans="1:15" s="778" customFormat="1">
      <c r="A1416" s="777"/>
      <c r="B1416" s="740"/>
      <c r="C1416" s="740"/>
      <c r="D1416" s="1265"/>
      <c r="E1416" s="1265"/>
      <c r="F1416" s="1265"/>
      <c r="G1416" s="1265"/>
      <c r="H1416" s="1265"/>
      <c r="I1416" s="1265"/>
      <c r="J1416" s="1265"/>
      <c r="K1416" s="740"/>
      <c r="L1416" s="740"/>
      <c r="M1416" s="740"/>
      <c r="N1416" s="740"/>
      <c r="O1416" s="740"/>
    </row>
    <row r="1417" spans="1:15" s="778" customFormat="1">
      <c r="A1417" s="777"/>
      <c r="B1417" s="740"/>
      <c r="C1417" s="740"/>
      <c r="D1417" s="1265"/>
      <c r="E1417" s="1265"/>
      <c r="F1417" s="1265"/>
      <c r="G1417" s="1265"/>
      <c r="H1417" s="1265"/>
      <c r="I1417" s="1265"/>
      <c r="J1417" s="1265"/>
      <c r="K1417" s="740"/>
      <c r="L1417" s="740"/>
      <c r="M1417" s="740"/>
      <c r="N1417" s="740"/>
      <c r="O1417" s="740"/>
    </row>
    <row r="1418" spans="1:15" s="778" customFormat="1">
      <c r="A1418" s="777"/>
      <c r="B1418" s="740"/>
      <c r="C1418" s="740"/>
      <c r="D1418" s="1265"/>
      <c r="E1418" s="1265"/>
      <c r="F1418" s="1265"/>
      <c r="G1418" s="1265"/>
      <c r="H1418" s="1265"/>
      <c r="I1418" s="1265"/>
      <c r="J1418" s="1265"/>
      <c r="K1418" s="740"/>
      <c r="L1418" s="740"/>
      <c r="M1418" s="740"/>
      <c r="N1418" s="740"/>
      <c r="O1418" s="740"/>
    </row>
    <row r="1419" spans="1:15" s="778" customFormat="1">
      <c r="A1419" s="777"/>
      <c r="B1419" s="740"/>
      <c r="C1419" s="740"/>
      <c r="D1419" s="1265"/>
      <c r="E1419" s="1265"/>
      <c r="F1419" s="1265"/>
      <c r="G1419" s="1265"/>
      <c r="H1419" s="1265"/>
      <c r="I1419" s="1265"/>
      <c r="J1419" s="1265"/>
      <c r="K1419" s="740"/>
      <c r="L1419" s="740"/>
      <c r="M1419" s="740"/>
      <c r="N1419" s="740"/>
      <c r="O1419" s="740"/>
    </row>
    <row r="1420" spans="1:15" s="778" customFormat="1">
      <c r="A1420" s="777"/>
      <c r="B1420" s="740"/>
      <c r="C1420" s="740"/>
      <c r="D1420" s="1265"/>
      <c r="E1420" s="1265"/>
      <c r="F1420" s="1265"/>
      <c r="G1420" s="1265"/>
      <c r="H1420" s="1265"/>
      <c r="I1420" s="1265"/>
      <c r="J1420" s="1265"/>
      <c r="K1420" s="740"/>
      <c r="L1420" s="740"/>
      <c r="M1420" s="740"/>
      <c r="N1420" s="740"/>
      <c r="O1420" s="740"/>
    </row>
    <row r="1421" spans="1:15" s="778" customFormat="1">
      <c r="A1421" s="777"/>
      <c r="B1421" s="740"/>
      <c r="C1421" s="740"/>
      <c r="D1421" s="1265"/>
      <c r="E1421" s="1265"/>
      <c r="F1421" s="1265"/>
      <c r="G1421" s="1265"/>
      <c r="H1421" s="1265"/>
      <c r="I1421" s="1265"/>
      <c r="J1421" s="1265"/>
      <c r="K1421" s="740"/>
      <c r="L1421" s="740"/>
      <c r="M1421" s="740"/>
      <c r="N1421" s="740"/>
      <c r="O1421" s="740"/>
    </row>
    <row r="1422" spans="1:15" s="778" customFormat="1">
      <c r="A1422" s="777"/>
      <c r="B1422" s="740"/>
      <c r="C1422" s="740"/>
      <c r="D1422" s="1265"/>
      <c r="E1422" s="1265"/>
      <c r="F1422" s="1265"/>
      <c r="G1422" s="1265"/>
      <c r="H1422" s="1265"/>
      <c r="I1422" s="1265"/>
      <c r="J1422" s="1265"/>
      <c r="K1422" s="740"/>
      <c r="L1422" s="740"/>
      <c r="M1422" s="740"/>
      <c r="N1422" s="740"/>
      <c r="O1422" s="740"/>
    </row>
    <row r="1423" spans="1:15" s="778" customFormat="1">
      <c r="A1423" s="777"/>
      <c r="B1423" s="740"/>
      <c r="C1423" s="740"/>
      <c r="D1423" s="1265"/>
      <c r="E1423" s="1265"/>
      <c r="F1423" s="1265"/>
      <c r="G1423" s="1265"/>
      <c r="H1423" s="1265"/>
      <c r="I1423" s="1265"/>
      <c r="J1423" s="1265"/>
      <c r="K1423" s="740"/>
      <c r="L1423" s="740"/>
      <c r="M1423" s="740"/>
      <c r="N1423" s="740"/>
      <c r="O1423" s="740"/>
    </row>
    <row r="1424" spans="1:15" s="778" customFormat="1">
      <c r="A1424" s="777"/>
      <c r="B1424" s="740"/>
      <c r="C1424" s="740"/>
      <c r="D1424" s="1265"/>
      <c r="E1424" s="1265"/>
      <c r="F1424" s="1265"/>
      <c r="G1424" s="1265"/>
      <c r="H1424" s="1265"/>
      <c r="I1424" s="1265"/>
      <c r="J1424" s="1265"/>
      <c r="K1424" s="740"/>
      <c r="L1424" s="740"/>
      <c r="M1424" s="740"/>
      <c r="N1424" s="740"/>
      <c r="O1424" s="740"/>
    </row>
    <row r="1425" spans="1:15" s="778" customFormat="1">
      <c r="A1425" s="777"/>
      <c r="B1425" s="740"/>
      <c r="C1425" s="740"/>
      <c r="D1425" s="1265"/>
      <c r="E1425" s="1265"/>
      <c r="F1425" s="1265"/>
      <c r="G1425" s="1265"/>
      <c r="H1425" s="1265"/>
      <c r="I1425" s="1265"/>
      <c r="J1425" s="1265"/>
      <c r="K1425" s="740"/>
      <c r="L1425" s="740"/>
      <c r="M1425" s="740"/>
      <c r="N1425" s="740"/>
      <c r="O1425" s="740"/>
    </row>
    <row r="1426" spans="1:15" s="778" customFormat="1">
      <c r="A1426" s="777"/>
      <c r="B1426" s="740"/>
      <c r="C1426" s="740"/>
      <c r="D1426" s="1265"/>
      <c r="E1426" s="1265"/>
      <c r="F1426" s="1265"/>
      <c r="G1426" s="1265"/>
      <c r="H1426" s="1265"/>
      <c r="I1426" s="1265"/>
      <c r="J1426" s="1265"/>
      <c r="K1426" s="740"/>
      <c r="L1426" s="740"/>
      <c r="M1426" s="740"/>
      <c r="N1426" s="740"/>
      <c r="O1426" s="740"/>
    </row>
    <row r="1427" spans="1:15" s="778" customFormat="1">
      <c r="A1427" s="777"/>
      <c r="B1427" s="740"/>
      <c r="C1427" s="740"/>
      <c r="D1427" s="1265"/>
      <c r="E1427" s="1265"/>
      <c r="F1427" s="1265"/>
      <c r="G1427" s="1265"/>
      <c r="H1427" s="1265"/>
      <c r="I1427" s="1265"/>
      <c r="J1427" s="1265"/>
      <c r="K1427" s="740"/>
      <c r="L1427" s="740"/>
      <c r="M1427" s="740"/>
      <c r="N1427" s="740"/>
      <c r="O1427" s="740"/>
    </row>
    <row r="1428" spans="1:15" s="778" customFormat="1">
      <c r="A1428" s="777"/>
      <c r="B1428" s="740"/>
      <c r="C1428" s="740"/>
      <c r="D1428" s="1265"/>
      <c r="E1428" s="1265"/>
      <c r="F1428" s="1265"/>
      <c r="G1428" s="1265"/>
      <c r="H1428" s="1265"/>
      <c r="I1428" s="1265"/>
      <c r="J1428" s="1265"/>
      <c r="K1428" s="740"/>
      <c r="L1428" s="740"/>
      <c r="M1428" s="740"/>
      <c r="N1428" s="740"/>
      <c r="O1428" s="740"/>
    </row>
    <row r="1429" spans="1:15" s="778" customFormat="1">
      <c r="A1429" s="777"/>
      <c r="B1429" s="740"/>
      <c r="C1429" s="740"/>
      <c r="D1429" s="1265"/>
      <c r="E1429" s="1265"/>
      <c r="F1429" s="1265"/>
      <c r="G1429" s="1265"/>
      <c r="H1429" s="1265"/>
      <c r="I1429" s="1265"/>
      <c r="J1429" s="1265"/>
      <c r="K1429" s="740"/>
      <c r="L1429" s="740"/>
      <c r="M1429" s="740"/>
      <c r="N1429" s="740"/>
      <c r="O1429" s="740"/>
    </row>
    <row r="1430" spans="1:15" s="778" customFormat="1">
      <c r="A1430" s="777"/>
      <c r="B1430" s="740"/>
      <c r="C1430" s="740"/>
      <c r="D1430" s="1265"/>
      <c r="E1430" s="1265"/>
      <c r="F1430" s="1265"/>
      <c r="G1430" s="1265"/>
      <c r="H1430" s="1265"/>
      <c r="I1430" s="1265"/>
      <c r="J1430" s="1265"/>
      <c r="K1430" s="740"/>
      <c r="L1430" s="740"/>
      <c r="M1430" s="740"/>
      <c r="N1430" s="740"/>
      <c r="O1430" s="740"/>
    </row>
    <row r="1431" spans="1:15" s="778" customFormat="1">
      <c r="A1431" s="777"/>
      <c r="B1431" s="740"/>
      <c r="C1431" s="740"/>
      <c r="D1431" s="1265"/>
      <c r="E1431" s="1265"/>
      <c r="F1431" s="1265"/>
      <c r="G1431" s="1265"/>
      <c r="H1431" s="1265"/>
      <c r="I1431" s="1265"/>
      <c r="J1431" s="1265"/>
      <c r="K1431" s="740"/>
      <c r="L1431" s="740"/>
      <c r="M1431" s="740"/>
      <c r="N1431" s="740"/>
      <c r="O1431" s="740"/>
    </row>
    <row r="1432" spans="1:15" s="778" customFormat="1">
      <c r="A1432" s="777"/>
      <c r="B1432" s="740"/>
      <c r="C1432" s="740"/>
      <c r="D1432" s="1265"/>
      <c r="E1432" s="1265"/>
      <c r="F1432" s="1265"/>
      <c r="G1432" s="1265"/>
      <c r="H1432" s="1265"/>
      <c r="I1432" s="1265"/>
      <c r="J1432" s="1265"/>
      <c r="K1432" s="740"/>
      <c r="L1432" s="740"/>
      <c r="M1432" s="740"/>
      <c r="N1432" s="740"/>
      <c r="O1432" s="740"/>
    </row>
    <row r="1433" spans="1:15" s="778" customFormat="1">
      <c r="A1433" s="777"/>
      <c r="B1433" s="740"/>
      <c r="C1433" s="740"/>
      <c r="D1433" s="1265"/>
      <c r="E1433" s="1265"/>
      <c r="F1433" s="1265"/>
      <c r="G1433" s="1265"/>
      <c r="H1433" s="1265"/>
      <c r="I1433" s="1265"/>
      <c r="J1433" s="1265"/>
      <c r="K1433" s="740"/>
      <c r="L1433" s="740"/>
      <c r="M1433" s="740"/>
      <c r="N1433" s="740"/>
      <c r="O1433" s="740"/>
    </row>
    <row r="1434" spans="1:15" s="778" customFormat="1">
      <c r="A1434" s="777"/>
      <c r="B1434" s="740"/>
      <c r="C1434" s="740"/>
      <c r="D1434" s="1265"/>
      <c r="E1434" s="1265"/>
      <c r="F1434" s="1265"/>
      <c r="G1434" s="1265"/>
      <c r="H1434" s="1265"/>
      <c r="I1434" s="1265"/>
      <c r="J1434" s="1265"/>
      <c r="K1434" s="740"/>
      <c r="L1434" s="740"/>
      <c r="M1434" s="740"/>
      <c r="N1434" s="740"/>
      <c r="O1434" s="740"/>
    </row>
    <row r="1435" spans="1:15" s="778" customFormat="1">
      <c r="A1435" s="777"/>
      <c r="B1435" s="740"/>
      <c r="C1435" s="740"/>
      <c r="D1435" s="1265"/>
      <c r="E1435" s="1265"/>
      <c r="F1435" s="1265"/>
      <c r="G1435" s="1265"/>
      <c r="H1435" s="1265"/>
      <c r="I1435" s="1265"/>
      <c r="J1435" s="1265"/>
      <c r="K1435" s="740"/>
      <c r="L1435" s="740"/>
      <c r="M1435" s="740"/>
      <c r="N1435" s="740"/>
      <c r="O1435" s="740"/>
    </row>
    <row r="1436" spans="1:15" s="778" customFormat="1">
      <c r="A1436" s="777"/>
      <c r="B1436" s="740"/>
      <c r="C1436" s="740"/>
      <c r="D1436" s="1265"/>
      <c r="E1436" s="1265"/>
      <c r="F1436" s="1265"/>
      <c r="G1436" s="1265"/>
      <c r="H1436" s="1265"/>
      <c r="I1436" s="1265"/>
      <c r="J1436" s="1265"/>
      <c r="K1436" s="740"/>
      <c r="L1436" s="740"/>
      <c r="M1436" s="740"/>
      <c r="N1436" s="740"/>
      <c r="O1436" s="740"/>
    </row>
    <row r="1437" spans="1:15" s="778" customFormat="1">
      <c r="A1437" s="777"/>
      <c r="B1437" s="740"/>
      <c r="C1437" s="740"/>
      <c r="D1437" s="1265"/>
      <c r="E1437" s="1265"/>
      <c r="F1437" s="1265"/>
      <c r="G1437" s="1265"/>
      <c r="H1437" s="1265"/>
      <c r="I1437" s="1265"/>
      <c r="J1437" s="1265"/>
      <c r="K1437" s="740"/>
      <c r="L1437" s="740"/>
      <c r="M1437" s="740"/>
      <c r="N1437" s="740"/>
      <c r="O1437" s="740"/>
    </row>
    <row r="1438" spans="1:15" s="778" customFormat="1">
      <c r="A1438" s="777"/>
      <c r="B1438" s="740"/>
      <c r="C1438" s="740"/>
      <c r="D1438" s="1265"/>
      <c r="E1438" s="1265"/>
      <c r="F1438" s="1265"/>
      <c r="G1438" s="1265"/>
      <c r="H1438" s="1265"/>
      <c r="I1438" s="1265"/>
      <c r="J1438" s="1265"/>
      <c r="K1438" s="740"/>
      <c r="L1438" s="740"/>
      <c r="M1438" s="740"/>
      <c r="N1438" s="740"/>
      <c r="O1438" s="740"/>
    </row>
    <row r="1439" spans="1:15" s="778" customFormat="1">
      <c r="A1439" s="777"/>
      <c r="B1439" s="740"/>
      <c r="C1439" s="740"/>
      <c r="D1439" s="1265"/>
      <c r="E1439" s="1265"/>
      <c r="F1439" s="1265"/>
      <c r="G1439" s="1265"/>
      <c r="H1439" s="1265"/>
      <c r="I1439" s="1265"/>
      <c r="J1439" s="1265"/>
      <c r="K1439" s="740"/>
      <c r="L1439" s="740"/>
      <c r="M1439" s="740"/>
      <c r="N1439" s="740"/>
      <c r="O1439" s="740"/>
    </row>
    <row r="1440" spans="1:15" s="778" customFormat="1">
      <c r="A1440" s="777"/>
      <c r="B1440" s="740"/>
      <c r="C1440" s="740"/>
      <c r="D1440" s="1265"/>
      <c r="E1440" s="1265"/>
      <c r="F1440" s="1265"/>
      <c r="G1440" s="1265"/>
      <c r="H1440" s="1265"/>
      <c r="I1440" s="1265"/>
      <c r="J1440" s="1265"/>
      <c r="K1440" s="740"/>
      <c r="L1440" s="740"/>
      <c r="M1440" s="740"/>
      <c r="N1440" s="740"/>
      <c r="O1440" s="740"/>
    </row>
    <row r="1441" spans="1:15" s="778" customFormat="1">
      <c r="A1441" s="777"/>
      <c r="B1441" s="740"/>
      <c r="C1441" s="740"/>
      <c r="D1441" s="1265"/>
      <c r="E1441" s="1265"/>
      <c r="F1441" s="1265"/>
      <c r="G1441" s="1265"/>
      <c r="H1441" s="1265"/>
      <c r="I1441" s="1265"/>
      <c r="J1441" s="1265"/>
      <c r="K1441" s="740"/>
      <c r="L1441" s="740"/>
      <c r="M1441" s="740"/>
      <c r="N1441" s="740"/>
      <c r="O1441" s="740"/>
    </row>
    <row r="1442" spans="1:15" s="778" customFormat="1">
      <c r="A1442" s="777"/>
      <c r="B1442" s="740"/>
      <c r="C1442" s="740"/>
      <c r="D1442" s="1265"/>
      <c r="E1442" s="1265"/>
      <c r="F1442" s="1265"/>
      <c r="G1442" s="1265"/>
      <c r="H1442" s="1265"/>
      <c r="I1442" s="1265"/>
      <c r="J1442" s="1265"/>
      <c r="K1442" s="740"/>
      <c r="L1442" s="740"/>
      <c r="M1442" s="740"/>
      <c r="N1442" s="740"/>
      <c r="O1442" s="740"/>
    </row>
    <row r="1443" spans="1:15" s="778" customFormat="1">
      <c r="A1443" s="777"/>
      <c r="B1443" s="740"/>
      <c r="C1443" s="740"/>
      <c r="D1443" s="1265"/>
      <c r="E1443" s="1265"/>
      <c r="F1443" s="1265"/>
      <c r="G1443" s="1265"/>
      <c r="H1443" s="1265"/>
      <c r="I1443" s="1265"/>
      <c r="J1443" s="1265"/>
      <c r="K1443" s="740"/>
      <c r="L1443" s="740"/>
      <c r="M1443" s="740"/>
      <c r="N1443" s="740"/>
      <c r="O1443" s="740"/>
    </row>
    <row r="1444" spans="1:15" s="778" customFormat="1">
      <c r="A1444" s="777"/>
      <c r="B1444" s="740"/>
      <c r="C1444" s="740"/>
      <c r="D1444" s="1265"/>
      <c r="E1444" s="1265"/>
      <c r="F1444" s="1265"/>
      <c r="G1444" s="1265"/>
      <c r="H1444" s="1265"/>
      <c r="I1444" s="1265"/>
      <c r="J1444" s="1265"/>
      <c r="K1444" s="740"/>
      <c r="L1444" s="740"/>
      <c r="M1444" s="740"/>
      <c r="N1444" s="740"/>
      <c r="O1444" s="740"/>
    </row>
    <row r="1445" spans="1:15" s="778" customFormat="1">
      <c r="A1445" s="777"/>
      <c r="B1445" s="740"/>
      <c r="C1445" s="740"/>
      <c r="D1445" s="1265"/>
      <c r="E1445" s="1265"/>
      <c r="F1445" s="1265"/>
      <c r="G1445" s="1265"/>
      <c r="H1445" s="1265"/>
      <c r="I1445" s="1265"/>
      <c r="J1445" s="1265"/>
      <c r="K1445" s="740"/>
      <c r="L1445" s="740"/>
      <c r="M1445" s="740"/>
      <c r="N1445" s="740"/>
      <c r="O1445" s="740"/>
    </row>
    <row r="1446" spans="1:15" s="778" customFormat="1">
      <c r="A1446" s="777"/>
      <c r="B1446" s="740"/>
      <c r="C1446" s="740"/>
      <c r="D1446" s="1265"/>
      <c r="E1446" s="1265"/>
      <c r="F1446" s="1265"/>
      <c r="G1446" s="1265"/>
      <c r="H1446" s="1265"/>
      <c r="I1446" s="1265"/>
      <c r="J1446" s="1265"/>
      <c r="K1446" s="740"/>
      <c r="L1446" s="740"/>
      <c r="M1446" s="740"/>
      <c r="N1446" s="740"/>
      <c r="O1446" s="740"/>
    </row>
    <row r="1447" spans="1:15" s="778" customFormat="1">
      <c r="A1447" s="777"/>
      <c r="B1447" s="740"/>
      <c r="C1447" s="740"/>
      <c r="D1447" s="1265"/>
      <c r="E1447" s="1265"/>
      <c r="F1447" s="1265"/>
      <c r="G1447" s="1265"/>
      <c r="H1447" s="1265"/>
      <c r="I1447" s="1265"/>
      <c r="J1447" s="1265"/>
      <c r="K1447" s="740"/>
      <c r="L1447" s="740"/>
      <c r="M1447" s="740"/>
      <c r="N1447" s="740"/>
      <c r="O1447" s="740"/>
    </row>
    <row r="1448" spans="1:15" s="778" customFormat="1">
      <c r="A1448" s="777"/>
      <c r="B1448" s="740"/>
      <c r="C1448" s="740"/>
      <c r="D1448" s="1265"/>
      <c r="E1448" s="1265"/>
      <c r="F1448" s="1265"/>
      <c r="G1448" s="1265"/>
      <c r="H1448" s="1265"/>
      <c r="I1448" s="1265"/>
      <c r="J1448" s="1265"/>
      <c r="K1448" s="740"/>
      <c r="L1448" s="740"/>
      <c r="M1448" s="740"/>
      <c r="N1448" s="740"/>
      <c r="O1448" s="740"/>
    </row>
    <row r="1449" spans="1:15" s="778" customFormat="1">
      <c r="A1449" s="777"/>
      <c r="B1449" s="740"/>
      <c r="C1449" s="740"/>
      <c r="D1449" s="1265"/>
      <c r="E1449" s="1265"/>
      <c r="F1449" s="1265"/>
      <c r="G1449" s="1265"/>
      <c r="H1449" s="1265"/>
      <c r="I1449" s="1265"/>
      <c r="J1449" s="1265"/>
      <c r="K1449" s="740"/>
      <c r="L1449" s="740"/>
      <c r="M1449" s="740"/>
      <c r="N1449" s="740"/>
      <c r="O1449" s="740"/>
    </row>
    <row r="1450" spans="1:15" s="778" customFormat="1">
      <c r="A1450" s="777"/>
      <c r="B1450" s="740"/>
      <c r="C1450" s="740"/>
      <c r="D1450" s="1265"/>
      <c r="E1450" s="1265"/>
      <c r="F1450" s="1265"/>
      <c r="G1450" s="1265"/>
      <c r="H1450" s="1265"/>
      <c r="I1450" s="1265"/>
      <c r="J1450" s="1265"/>
      <c r="K1450" s="740"/>
      <c r="L1450" s="740"/>
      <c r="M1450" s="740"/>
      <c r="N1450" s="740"/>
      <c r="O1450" s="740"/>
    </row>
    <row r="1451" spans="1:15" s="778" customFormat="1">
      <c r="A1451" s="777"/>
      <c r="B1451" s="740"/>
      <c r="C1451" s="740"/>
      <c r="D1451" s="1265"/>
      <c r="E1451" s="1265"/>
      <c r="F1451" s="1265"/>
      <c r="G1451" s="1265"/>
      <c r="H1451" s="1265"/>
      <c r="I1451" s="1265"/>
      <c r="J1451" s="1265"/>
      <c r="K1451" s="740"/>
      <c r="L1451" s="740"/>
      <c r="M1451" s="740"/>
      <c r="N1451" s="740"/>
      <c r="O1451" s="740"/>
    </row>
    <row r="1452" spans="1:15" s="778" customFormat="1">
      <c r="A1452" s="777"/>
      <c r="B1452" s="740"/>
      <c r="C1452" s="740"/>
      <c r="D1452" s="1265"/>
      <c r="E1452" s="1265"/>
      <c r="F1452" s="1265"/>
      <c r="G1452" s="1265"/>
      <c r="H1452" s="1265"/>
      <c r="I1452" s="1265"/>
      <c r="J1452" s="1265"/>
      <c r="K1452" s="740"/>
      <c r="L1452" s="740"/>
      <c r="M1452" s="740"/>
      <c r="N1452" s="740"/>
      <c r="O1452" s="740"/>
    </row>
    <row r="1453" spans="1:15" s="778" customFormat="1">
      <c r="A1453" s="777"/>
      <c r="B1453" s="740"/>
      <c r="C1453" s="740"/>
      <c r="D1453" s="1265"/>
      <c r="E1453" s="1265"/>
      <c r="F1453" s="1265"/>
      <c r="G1453" s="1265"/>
      <c r="H1453" s="1265"/>
      <c r="I1453" s="1265"/>
      <c r="J1453" s="1265"/>
      <c r="K1453" s="740"/>
      <c r="L1453" s="740"/>
      <c r="M1453" s="740"/>
      <c r="N1453" s="740"/>
      <c r="O1453" s="740"/>
    </row>
    <row r="1454" spans="1:15" s="778" customFormat="1">
      <c r="A1454" s="777"/>
      <c r="B1454" s="740"/>
      <c r="C1454" s="740"/>
      <c r="D1454" s="1265"/>
      <c r="E1454" s="1265"/>
      <c r="F1454" s="1265"/>
      <c r="G1454" s="1265"/>
      <c r="H1454" s="1265"/>
      <c r="I1454" s="1265"/>
      <c r="J1454" s="1265"/>
      <c r="K1454" s="740"/>
      <c r="L1454" s="740"/>
      <c r="M1454" s="740"/>
      <c r="N1454" s="740"/>
      <c r="O1454" s="740"/>
    </row>
    <row r="1455" spans="1:15" s="778" customFormat="1">
      <c r="A1455" s="777"/>
      <c r="B1455" s="740"/>
      <c r="C1455" s="740"/>
      <c r="D1455" s="1265"/>
      <c r="E1455" s="1265"/>
      <c r="F1455" s="1265"/>
      <c r="G1455" s="1265"/>
      <c r="H1455" s="1265"/>
      <c r="I1455" s="1265"/>
      <c r="J1455" s="1265"/>
      <c r="K1455" s="740"/>
      <c r="L1455" s="740"/>
      <c r="M1455" s="740"/>
      <c r="N1455" s="740"/>
      <c r="O1455" s="740"/>
    </row>
    <row r="1456" spans="1:15" s="778" customFormat="1">
      <c r="A1456" s="777"/>
      <c r="B1456" s="740"/>
      <c r="C1456" s="740"/>
      <c r="D1456" s="1265"/>
      <c r="E1456" s="1265"/>
      <c r="F1456" s="1265"/>
      <c r="G1456" s="1265"/>
      <c r="H1456" s="1265"/>
      <c r="I1456" s="1265"/>
      <c r="J1456" s="1265"/>
      <c r="K1456" s="740"/>
      <c r="L1456" s="740"/>
      <c r="M1456" s="740"/>
      <c r="N1456" s="740"/>
      <c r="O1456" s="740"/>
    </row>
    <row r="1457" spans="1:15" s="778" customFormat="1">
      <c r="A1457" s="777"/>
      <c r="B1457" s="740"/>
      <c r="C1457" s="740"/>
      <c r="D1457" s="1265"/>
      <c r="E1457" s="1265"/>
      <c r="F1457" s="1265"/>
      <c r="G1457" s="1265"/>
      <c r="H1457" s="1265"/>
      <c r="I1457" s="1265"/>
      <c r="J1457" s="1265"/>
      <c r="K1457" s="740"/>
      <c r="L1457" s="740"/>
      <c r="M1457" s="740"/>
      <c r="N1457" s="740"/>
      <c r="O1457" s="740"/>
    </row>
    <row r="1458" spans="1:15" s="778" customFormat="1">
      <c r="A1458" s="777"/>
      <c r="B1458" s="740"/>
      <c r="C1458" s="740"/>
      <c r="D1458" s="1265"/>
      <c r="E1458" s="1265"/>
      <c r="F1458" s="1265"/>
      <c r="G1458" s="1265"/>
      <c r="H1458" s="1265"/>
      <c r="I1458" s="1265"/>
      <c r="J1458" s="1265"/>
      <c r="K1458" s="740"/>
      <c r="L1458" s="740"/>
      <c r="M1458" s="740"/>
      <c r="N1458" s="740"/>
      <c r="O1458" s="740"/>
    </row>
    <row r="1459" spans="1:15" s="778" customFormat="1">
      <c r="A1459" s="777"/>
      <c r="B1459" s="740"/>
      <c r="C1459" s="740"/>
      <c r="D1459" s="1265"/>
      <c r="E1459" s="1265"/>
      <c r="F1459" s="1265"/>
      <c r="G1459" s="1265"/>
      <c r="H1459" s="1265"/>
      <c r="I1459" s="1265"/>
      <c r="J1459" s="1265"/>
      <c r="K1459" s="740"/>
      <c r="L1459" s="740"/>
      <c r="M1459" s="740"/>
      <c r="N1459" s="740"/>
      <c r="O1459" s="740"/>
    </row>
    <row r="1460" spans="1:15" s="778" customFormat="1">
      <c r="A1460" s="777"/>
      <c r="B1460" s="740"/>
      <c r="C1460" s="740"/>
      <c r="D1460" s="1265"/>
      <c r="E1460" s="1265"/>
      <c r="F1460" s="1265"/>
      <c r="G1460" s="1265"/>
      <c r="H1460" s="1265"/>
      <c r="I1460" s="1265"/>
      <c r="J1460" s="1265"/>
      <c r="K1460" s="740"/>
      <c r="L1460" s="740"/>
      <c r="M1460" s="740"/>
      <c r="N1460" s="740"/>
      <c r="O1460" s="740"/>
    </row>
    <row r="1461" spans="1:15" s="778" customFormat="1">
      <c r="A1461" s="777"/>
      <c r="B1461" s="740"/>
      <c r="C1461" s="740"/>
      <c r="D1461" s="1265"/>
      <c r="E1461" s="1265"/>
      <c r="F1461" s="1265"/>
      <c r="G1461" s="1265"/>
      <c r="H1461" s="1265"/>
      <c r="I1461" s="1265"/>
      <c r="J1461" s="1265"/>
      <c r="K1461" s="740"/>
      <c r="L1461" s="740"/>
      <c r="M1461" s="740"/>
      <c r="N1461" s="740"/>
      <c r="O1461" s="740"/>
    </row>
    <row r="1462" spans="1:15" s="778" customFormat="1">
      <c r="A1462" s="777"/>
      <c r="B1462" s="740"/>
      <c r="C1462" s="740"/>
      <c r="D1462" s="1265"/>
      <c r="E1462" s="1265"/>
      <c r="F1462" s="1265"/>
      <c r="G1462" s="1265"/>
      <c r="H1462" s="1265"/>
      <c r="I1462" s="1265"/>
      <c r="J1462" s="1265"/>
      <c r="K1462" s="740"/>
      <c r="L1462" s="740"/>
      <c r="M1462" s="740"/>
      <c r="N1462" s="740"/>
      <c r="O1462" s="740"/>
    </row>
    <row r="1463" spans="1:15" s="778" customFormat="1">
      <c r="A1463" s="777"/>
      <c r="B1463" s="740"/>
      <c r="C1463" s="740"/>
      <c r="D1463" s="1265"/>
      <c r="E1463" s="1265"/>
      <c r="F1463" s="1265"/>
      <c r="G1463" s="1265"/>
      <c r="H1463" s="1265"/>
      <c r="I1463" s="1265"/>
      <c r="J1463" s="1265"/>
      <c r="K1463" s="740"/>
      <c r="L1463" s="740"/>
      <c r="M1463" s="740"/>
      <c r="N1463" s="740"/>
      <c r="O1463" s="740"/>
    </row>
    <row r="1464" spans="1:15" s="778" customFormat="1">
      <c r="A1464" s="777"/>
      <c r="B1464" s="740"/>
      <c r="C1464" s="740"/>
      <c r="D1464" s="1265"/>
      <c r="E1464" s="1265"/>
      <c r="F1464" s="1265"/>
      <c r="G1464" s="1265"/>
      <c r="H1464" s="1265"/>
      <c r="I1464" s="1265"/>
      <c r="J1464" s="1265"/>
      <c r="K1464" s="740"/>
      <c r="L1464" s="740"/>
      <c r="M1464" s="740"/>
      <c r="N1464" s="740"/>
      <c r="O1464" s="740"/>
    </row>
    <row r="1465" spans="1:15" s="778" customFormat="1">
      <c r="A1465" s="777"/>
      <c r="B1465" s="740"/>
      <c r="C1465" s="740"/>
      <c r="D1465" s="1265"/>
      <c r="E1465" s="1265"/>
      <c r="F1465" s="1265"/>
      <c r="G1465" s="1265"/>
      <c r="H1465" s="1265"/>
      <c r="I1465" s="1265"/>
      <c r="J1465" s="1265"/>
      <c r="K1465" s="740"/>
      <c r="L1465" s="740"/>
      <c r="M1465" s="740"/>
      <c r="N1465" s="740"/>
      <c r="O1465" s="740"/>
    </row>
    <row r="1466" spans="1:15" s="778" customFormat="1">
      <c r="A1466" s="777"/>
      <c r="B1466" s="740"/>
      <c r="C1466" s="740"/>
      <c r="D1466" s="1265"/>
      <c r="E1466" s="1265"/>
      <c r="F1466" s="1265"/>
      <c r="G1466" s="1265"/>
      <c r="H1466" s="1265"/>
      <c r="I1466" s="1265"/>
      <c r="J1466" s="1265"/>
      <c r="K1466" s="740"/>
      <c r="L1466" s="740"/>
      <c r="M1466" s="740"/>
      <c r="N1466" s="740"/>
      <c r="O1466" s="740"/>
    </row>
    <row r="1467" spans="1:15" s="778" customFormat="1">
      <c r="A1467" s="777"/>
      <c r="B1467" s="740"/>
      <c r="C1467" s="740"/>
      <c r="D1467" s="1265"/>
      <c r="E1467" s="1265"/>
      <c r="F1467" s="1265"/>
      <c r="G1467" s="1265"/>
      <c r="H1467" s="1265"/>
      <c r="I1467" s="1265"/>
      <c r="J1467" s="1265"/>
      <c r="K1467" s="740"/>
      <c r="L1467" s="740"/>
      <c r="M1467" s="740"/>
      <c r="N1467" s="740"/>
      <c r="O1467" s="740"/>
    </row>
    <row r="1468" spans="1:15" s="778" customFormat="1">
      <c r="A1468" s="777"/>
      <c r="B1468" s="740"/>
      <c r="C1468" s="740"/>
      <c r="D1468" s="1265"/>
      <c r="E1468" s="1265"/>
      <c r="F1468" s="1265"/>
      <c r="G1468" s="1265"/>
      <c r="H1468" s="1265"/>
      <c r="I1468" s="1265"/>
      <c r="J1468" s="1265"/>
      <c r="K1468" s="740"/>
      <c r="L1468" s="740"/>
      <c r="M1468" s="740"/>
      <c r="N1468" s="740"/>
      <c r="O1468" s="740"/>
    </row>
    <row r="1469" spans="1:15" s="778" customFormat="1">
      <c r="A1469" s="777"/>
      <c r="B1469" s="740"/>
      <c r="C1469" s="740"/>
      <c r="D1469" s="1265"/>
      <c r="E1469" s="1265"/>
      <c r="F1469" s="1265"/>
      <c r="G1469" s="1265"/>
      <c r="H1469" s="1265"/>
      <c r="I1469" s="1265"/>
      <c r="J1469" s="1265"/>
      <c r="K1469" s="740"/>
      <c r="L1469" s="740"/>
      <c r="M1469" s="740"/>
      <c r="N1469" s="740"/>
      <c r="O1469" s="740"/>
    </row>
    <row r="1470" spans="1:15" s="778" customFormat="1">
      <c r="A1470" s="777"/>
      <c r="B1470" s="740"/>
      <c r="C1470" s="740"/>
      <c r="D1470" s="1265"/>
      <c r="E1470" s="1265"/>
      <c r="F1470" s="1265"/>
      <c r="G1470" s="1265"/>
      <c r="H1470" s="1265"/>
      <c r="I1470" s="1265"/>
      <c r="J1470" s="1265"/>
      <c r="K1470" s="740"/>
      <c r="L1470" s="740"/>
      <c r="M1470" s="740"/>
      <c r="N1470" s="740"/>
      <c r="O1470" s="740"/>
    </row>
    <row r="1471" spans="1:15" s="778" customFormat="1">
      <c r="A1471" s="777"/>
      <c r="B1471" s="740"/>
      <c r="C1471" s="740"/>
      <c r="D1471" s="1265"/>
      <c r="E1471" s="1265"/>
      <c r="F1471" s="1265"/>
      <c r="G1471" s="1265"/>
      <c r="H1471" s="1265"/>
      <c r="I1471" s="1265"/>
      <c r="J1471" s="1265"/>
      <c r="K1471" s="740"/>
      <c r="L1471" s="740"/>
      <c r="M1471" s="740"/>
      <c r="N1471" s="740"/>
      <c r="O1471" s="740"/>
    </row>
    <row r="1472" spans="1:15" s="778" customFormat="1">
      <c r="A1472" s="777"/>
      <c r="B1472" s="740"/>
      <c r="C1472" s="740"/>
      <c r="D1472" s="1265"/>
      <c r="E1472" s="1265"/>
      <c r="F1472" s="1265"/>
      <c r="G1472" s="1265"/>
      <c r="H1472" s="1265"/>
      <c r="I1472" s="1265"/>
      <c r="J1472" s="1265"/>
      <c r="K1472" s="740"/>
      <c r="L1472" s="740"/>
      <c r="M1472" s="740"/>
      <c r="N1472" s="740"/>
      <c r="O1472" s="740"/>
    </row>
    <row r="1473" spans="1:15" s="778" customFormat="1">
      <c r="A1473" s="777"/>
      <c r="B1473" s="740"/>
      <c r="C1473" s="740"/>
      <c r="D1473" s="1265"/>
      <c r="E1473" s="1265"/>
      <c r="F1473" s="1265"/>
      <c r="G1473" s="1265"/>
      <c r="H1473" s="1265"/>
      <c r="I1473" s="1265"/>
      <c r="J1473" s="1265"/>
      <c r="K1473" s="740"/>
      <c r="L1473" s="740"/>
      <c r="M1473" s="740"/>
      <c r="N1473" s="740"/>
      <c r="O1473" s="740"/>
    </row>
    <row r="1474" spans="1:15" s="778" customFormat="1">
      <c r="A1474" s="777"/>
      <c r="B1474" s="740"/>
      <c r="C1474" s="740"/>
      <c r="D1474" s="1265"/>
      <c r="E1474" s="1265"/>
      <c r="F1474" s="1265"/>
      <c r="G1474" s="1265"/>
      <c r="H1474" s="1265"/>
      <c r="I1474" s="1265"/>
      <c r="J1474" s="1265"/>
      <c r="K1474" s="740"/>
      <c r="L1474" s="740"/>
      <c r="M1474" s="740"/>
      <c r="N1474" s="740"/>
      <c r="O1474" s="740"/>
    </row>
    <row r="1475" spans="1:15" s="778" customFormat="1">
      <c r="A1475" s="777"/>
      <c r="B1475" s="740"/>
      <c r="C1475" s="740"/>
      <c r="D1475" s="1265"/>
      <c r="E1475" s="1265"/>
      <c r="F1475" s="1265"/>
      <c r="G1475" s="1265"/>
      <c r="H1475" s="1265"/>
      <c r="I1475" s="1265"/>
      <c r="J1475" s="1265"/>
      <c r="K1475" s="740"/>
      <c r="L1475" s="740"/>
      <c r="M1475" s="740"/>
      <c r="N1475" s="740"/>
      <c r="O1475" s="740"/>
    </row>
    <row r="1476" spans="1:15" s="778" customFormat="1">
      <c r="A1476" s="777"/>
      <c r="B1476" s="740"/>
      <c r="C1476" s="740"/>
      <c r="D1476" s="1265"/>
      <c r="E1476" s="1265"/>
      <c r="F1476" s="1265"/>
      <c r="G1476" s="1265"/>
      <c r="H1476" s="1265"/>
      <c r="I1476" s="1265"/>
      <c r="J1476" s="1265"/>
      <c r="K1476" s="740"/>
      <c r="L1476" s="740"/>
      <c r="M1476" s="740"/>
      <c r="N1476" s="740"/>
      <c r="O1476" s="740"/>
    </row>
    <row r="1477" spans="1:15" s="778" customFormat="1">
      <c r="A1477" s="777"/>
      <c r="B1477" s="740"/>
      <c r="C1477" s="740"/>
      <c r="D1477" s="1265"/>
      <c r="E1477" s="1265"/>
      <c r="F1477" s="1265"/>
      <c r="G1477" s="1265"/>
      <c r="H1477" s="1265"/>
      <c r="I1477" s="1265"/>
      <c r="J1477" s="1265"/>
      <c r="K1477" s="740"/>
      <c r="L1477" s="740"/>
      <c r="M1477" s="740"/>
      <c r="N1477" s="740"/>
      <c r="O1477" s="740"/>
    </row>
    <row r="1478" spans="1:15" s="778" customFormat="1">
      <c r="A1478" s="777"/>
      <c r="B1478" s="740"/>
      <c r="C1478" s="740"/>
      <c r="D1478" s="1265"/>
      <c r="E1478" s="1265"/>
      <c r="F1478" s="1265"/>
      <c r="G1478" s="1265"/>
      <c r="H1478" s="1265"/>
      <c r="I1478" s="1265"/>
      <c r="J1478" s="1265"/>
      <c r="K1478" s="740"/>
      <c r="L1478" s="740"/>
      <c r="M1478" s="740"/>
      <c r="N1478" s="740"/>
      <c r="O1478" s="740"/>
    </row>
    <row r="1479" spans="1:15" s="778" customFormat="1">
      <c r="A1479" s="777"/>
      <c r="B1479" s="740"/>
      <c r="C1479" s="740"/>
      <c r="D1479" s="1265"/>
      <c r="E1479" s="1265"/>
      <c r="F1479" s="1265"/>
      <c r="G1479" s="1265"/>
      <c r="H1479" s="1265"/>
      <c r="I1479" s="1265"/>
      <c r="J1479" s="1265"/>
      <c r="K1479" s="740"/>
      <c r="L1479" s="740"/>
      <c r="M1479" s="740"/>
      <c r="N1479" s="740"/>
      <c r="O1479" s="740"/>
    </row>
    <row r="1480" spans="1:15" s="778" customFormat="1">
      <c r="A1480" s="777"/>
      <c r="B1480" s="740"/>
      <c r="C1480" s="740"/>
      <c r="D1480" s="1265"/>
      <c r="E1480" s="1265"/>
      <c r="F1480" s="1265"/>
      <c r="G1480" s="1265"/>
      <c r="H1480" s="1265"/>
      <c r="I1480" s="1265"/>
      <c r="J1480" s="1265"/>
      <c r="K1480" s="740"/>
      <c r="L1480" s="740"/>
      <c r="M1480" s="740"/>
      <c r="N1480" s="740"/>
      <c r="O1480" s="740"/>
    </row>
    <row r="1481" spans="1:15" s="778" customFormat="1">
      <c r="A1481" s="777"/>
      <c r="B1481" s="740"/>
      <c r="C1481" s="740"/>
      <c r="D1481" s="1265"/>
      <c r="E1481" s="1265"/>
      <c r="F1481" s="1265"/>
      <c r="G1481" s="1265"/>
      <c r="H1481" s="1265"/>
      <c r="I1481" s="1265"/>
      <c r="J1481" s="1265"/>
      <c r="K1481" s="740"/>
      <c r="L1481" s="740"/>
      <c r="M1481" s="740"/>
      <c r="N1481" s="740"/>
      <c r="O1481" s="740"/>
    </row>
    <row r="1482" spans="1:15" s="778" customFormat="1">
      <c r="A1482" s="777"/>
      <c r="B1482" s="740"/>
      <c r="C1482" s="740"/>
      <c r="D1482" s="1265"/>
      <c r="E1482" s="1265"/>
      <c r="F1482" s="1265"/>
      <c r="G1482" s="1265"/>
      <c r="H1482" s="1265"/>
      <c r="I1482" s="1265"/>
      <c r="J1482" s="1265"/>
      <c r="K1482" s="740"/>
      <c r="L1482" s="740"/>
      <c r="M1482" s="740"/>
      <c r="N1482" s="740"/>
      <c r="O1482" s="740"/>
    </row>
    <row r="1483" spans="1:15" s="778" customFormat="1">
      <c r="A1483" s="777"/>
      <c r="B1483" s="740"/>
      <c r="C1483" s="740"/>
      <c r="D1483" s="1265"/>
      <c r="E1483" s="1265"/>
      <c r="F1483" s="1265"/>
      <c r="G1483" s="1265"/>
      <c r="H1483" s="1265"/>
      <c r="I1483" s="1265"/>
      <c r="J1483" s="1265"/>
      <c r="K1483" s="740"/>
      <c r="L1483" s="740"/>
      <c r="M1483" s="740"/>
      <c r="N1483" s="740"/>
      <c r="O1483" s="740"/>
    </row>
    <row r="1484" spans="1:15" s="778" customFormat="1">
      <c r="A1484" s="777"/>
      <c r="B1484" s="740"/>
      <c r="C1484" s="740"/>
      <c r="D1484" s="1265"/>
      <c r="E1484" s="1265"/>
      <c r="F1484" s="1265"/>
      <c r="G1484" s="1265"/>
      <c r="H1484" s="1265"/>
      <c r="I1484" s="1265"/>
      <c r="J1484" s="1265"/>
      <c r="K1484" s="740"/>
      <c r="L1484" s="740"/>
      <c r="M1484" s="740"/>
      <c r="N1484" s="740"/>
      <c r="O1484" s="740"/>
    </row>
    <row r="1485" spans="1:15" s="778" customFormat="1">
      <c r="A1485" s="777"/>
      <c r="B1485" s="740"/>
      <c r="C1485" s="740"/>
      <c r="D1485" s="1265"/>
      <c r="E1485" s="1265"/>
      <c r="F1485" s="1265"/>
      <c r="G1485" s="1265"/>
      <c r="H1485" s="1265"/>
      <c r="I1485" s="1265"/>
      <c r="J1485" s="1265"/>
      <c r="K1485" s="740"/>
      <c r="L1485" s="740"/>
      <c r="M1485" s="740"/>
      <c r="N1485" s="740"/>
      <c r="O1485" s="740"/>
    </row>
    <row r="1486" spans="1:15" s="778" customFormat="1">
      <c r="A1486" s="777"/>
      <c r="B1486" s="740"/>
      <c r="C1486" s="740"/>
      <c r="D1486" s="1265"/>
      <c r="E1486" s="1265"/>
      <c r="F1486" s="1265"/>
      <c r="G1486" s="1265"/>
      <c r="H1486" s="1265"/>
      <c r="I1486" s="1265"/>
      <c r="J1486" s="1265"/>
      <c r="K1486" s="740"/>
      <c r="L1486" s="740"/>
      <c r="M1486" s="740"/>
      <c r="N1486" s="740"/>
      <c r="O1486" s="740"/>
    </row>
    <row r="1487" spans="1:15" s="778" customFormat="1">
      <c r="A1487" s="777"/>
      <c r="B1487" s="740"/>
      <c r="C1487" s="740"/>
      <c r="D1487" s="1265"/>
      <c r="E1487" s="1265"/>
      <c r="F1487" s="1265"/>
      <c r="G1487" s="1265"/>
      <c r="H1487" s="1265"/>
      <c r="I1487" s="1265"/>
      <c r="J1487" s="1265"/>
      <c r="K1487" s="740"/>
      <c r="L1487" s="740"/>
      <c r="M1487" s="740"/>
      <c r="N1487" s="740"/>
      <c r="O1487" s="740"/>
    </row>
    <row r="1488" spans="1:15" s="778" customFormat="1">
      <c r="A1488" s="777"/>
      <c r="B1488" s="740"/>
      <c r="C1488" s="740"/>
      <c r="D1488" s="1265"/>
      <c r="E1488" s="1265"/>
      <c r="F1488" s="1265"/>
      <c r="G1488" s="1265"/>
      <c r="H1488" s="1265"/>
      <c r="I1488" s="1265"/>
      <c r="J1488" s="1265"/>
      <c r="K1488" s="740"/>
      <c r="L1488" s="740"/>
      <c r="M1488" s="740"/>
      <c r="N1488" s="740"/>
      <c r="O1488" s="740"/>
    </row>
    <row r="1489" spans="1:15" s="778" customFormat="1">
      <c r="A1489" s="777"/>
      <c r="B1489" s="740"/>
      <c r="C1489" s="740"/>
      <c r="D1489" s="1265"/>
      <c r="E1489" s="1265"/>
      <c r="F1489" s="1265"/>
      <c r="G1489" s="1265"/>
      <c r="H1489" s="1265"/>
      <c r="I1489" s="1265"/>
      <c r="J1489" s="1265"/>
      <c r="K1489" s="740"/>
      <c r="L1489" s="740"/>
      <c r="M1489" s="740"/>
      <c r="N1489" s="740"/>
      <c r="O1489" s="740"/>
    </row>
    <row r="1490" spans="1:15" s="778" customFormat="1">
      <c r="A1490" s="777"/>
      <c r="B1490" s="740"/>
      <c r="C1490" s="740"/>
      <c r="D1490" s="1265"/>
      <c r="E1490" s="1265"/>
      <c r="F1490" s="1265"/>
      <c r="G1490" s="1265"/>
      <c r="H1490" s="1265"/>
      <c r="I1490" s="1265"/>
      <c r="J1490" s="1265"/>
      <c r="K1490" s="740"/>
      <c r="L1490" s="740"/>
      <c r="M1490" s="740"/>
      <c r="N1490" s="740"/>
      <c r="O1490" s="740"/>
    </row>
    <row r="1491" spans="1:15" s="778" customFormat="1">
      <c r="A1491" s="777"/>
      <c r="B1491" s="740"/>
      <c r="C1491" s="740"/>
      <c r="D1491" s="1265"/>
      <c r="E1491" s="1265"/>
      <c r="F1491" s="1265"/>
      <c r="G1491" s="1265"/>
      <c r="H1491" s="1265"/>
      <c r="I1491" s="1265"/>
      <c r="J1491" s="1265"/>
      <c r="K1491" s="740"/>
      <c r="L1491" s="740"/>
      <c r="M1491" s="740"/>
      <c r="N1491" s="740"/>
      <c r="O1491" s="740"/>
    </row>
    <row r="1492" spans="1:15" s="778" customFormat="1">
      <c r="A1492" s="777"/>
      <c r="B1492" s="740"/>
      <c r="C1492" s="740"/>
      <c r="D1492" s="1265"/>
      <c r="E1492" s="1265"/>
      <c r="F1492" s="1265"/>
      <c r="G1492" s="1265"/>
      <c r="H1492" s="1265"/>
      <c r="I1492" s="1265"/>
      <c r="J1492" s="1265"/>
      <c r="K1492" s="740"/>
      <c r="L1492" s="740"/>
      <c r="M1492" s="740"/>
      <c r="N1492" s="740"/>
      <c r="O1492" s="740"/>
    </row>
    <row r="1493" spans="1:15" s="778" customFormat="1">
      <c r="A1493" s="777"/>
      <c r="B1493" s="740"/>
      <c r="C1493" s="740"/>
      <c r="D1493" s="1265"/>
      <c r="E1493" s="1265"/>
      <c r="F1493" s="1265"/>
      <c r="G1493" s="1265"/>
      <c r="H1493" s="1265"/>
      <c r="I1493" s="1265"/>
      <c r="J1493" s="1265"/>
      <c r="K1493" s="740"/>
      <c r="L1493" s="740"/>
      <c r="M1493" s="740"/>
      <c r="N1493" s="740"/>
      <c r="O1493" s="740"/>
    </row>
    <row r="1494" spans="1:15" s="778" customFormat="1">
      <c r="A1494" s="777"/>
      <c r="B1494" s="740"/>
      <c r="C1494" s="740"/>
      <c r="D1494" s="1265"/>
      <c r="E1494" s="1265"/>
      <c r="F1494" s="1265"/>
      <c r="G1494" s="1265"/>
      <c r="H1494" s="1265"/>
      <c r="I1494" s="1265"/>
      <c r="J1494" s="1265"/>
      <c r="K1494" s="740"/>
      <c r="L1494" s="740"/>
      <c r="M1494" s="740"/>
      <c r="N1494" s="740"/>
      <c r="O1494" s="740"/>
    </row>
    <row r="1495" spans="1:15" s="778" customFormat="1">
      <c r="A1495" s="777"/>
      <c r="B1495" s="740"/>
      <c r="C1495" s="740"/>
      <c r="D1495" s="1265"/>
      <c r="E1495" s="1265"/>
      <c r="F1495" s="1265"/>
      <c r="G1495" s="1265"/>
      <c r="H1495" s="1265"/>
      <c r="I1495" s="1265"/>
      <c r="J1495" s="1265"/>
      <c r="K1495" s="740"/>
      <c r="L1495" s="740"/>
      <c r="M1495" s="740"/>
      <c r="N1495" s="740"/>
      <c r="O1495" s="740"/>
    </row>
    <row r="1496" spans="1:15" s="778" customFormat="1">
      <c r="A1496" s="777"/>
      <c r="B1496" s="740"/>
      <c r="C1496" s="740"/>
      <c r="D1496" s="1265"/>
      <c r="E1496" s="1265"/>
      <c r="F1496" s="1265"/>
      <c r="G1496" s="1265"/>
      <c r="H1496" s="1265"/>
      <c r="I1496" s="1265"/>
      <c r="J1496" s="1265"/>
      <c r="K1496" s="740"/>
      <c r="L1496" s="740"/>
      <c r="M1496" s="740"/>
      <c r="N1496" s="740"/>
      <c r="O1496" s="740"/>
    </row>
    <row r="1497" spans="1:15" s="778" customFormat="1">
      <c r="A1497" s="777"/>
      <c r="B1497" s="740"/>
      <c r="C1497" s="740"/>
      <c r="D1497" s="1265"/>
      <c r="E1497" s="1265"/>
      <c r="F1497" s="1265"/>
      <c r="G1497" s="1265"/>
      <c r="H1497" s="1265"/>
      <c r="I1497" s="1265"/>
      <c r="J1497" s="1265"/>
      <c r="K1497" s="740"/>
      <c r="L1497" s="740"/>
      <c r="M1497" s="740"/>
      <c r="N1497" s="740"/>
      <c r="O1497" s="740"/>
    </row>
    <row r="1498" spans="1:15" s="778" customFormat="1">
      <c r="A1498" s="777"/>
      <c r="B1498" s="740"/>
      <c r="C1498" s="740"/>
      <c r="D1498" s="1265"/>
      <c r="E1498" s="1265"/>
      <c r="F1498" s="1265"/>
      <c r="G1498" s="1265"/>
      <c r="H1498" s="1265"/>
      <c r="I1498" s="1265"/>
      <c r="J1498" s="1265"/>
      <c r="K1498" s="740"/>
      <c r="L1498" s="740"/>
      <c r="M1498" s="740"/>
      <c r="N1498" s="740"/>
      <c r="O1498" s="740"/>
    </row>
    <row r="1499" spans="1:15" s="778" customFormat="1">
      <c r="A1499" s="777"/>
      <c r="B1499" s="740"/>
      <c r="C1499" s="740"/>
      <c r="D1499" s="1265"/>
      <c r="E1499" s="1265"/>
      <c r="F1499" s="1265"/>
      <c r="G1499" s="1265"/>
      <c r="H1499" s="1265"/>
      <c r="I1499" s="1265"/>
      <c r="J1499" s="1265"/>
      <c r="K1499" s="740"/>
      <c r="L1499" s="740"/>
      <c r="M1499" s="740"/>
      <c r="N1499" s="740"/>
      <c r="O1499" s="740"/>
    </row>
    <row r="1500" spans="1:15" s="778" customFormat="1">
      <c r="A1500" s="777"/>
      <c r="B1500" s="740"/>
      <c r="C1500" s="740"/>
      <c r="D1500" s="1265"/>
      <c r="E1500" s="1265"/>
      <c r="F1500" s="1265"/>
      <c r="G1500" s="1265"/>
      <c r="H1500" s="1265"/>
      <c r="I1500" s="1265"/>
      <c r="J1500" s="1265"/>
      <c r="K1500" s="740"/>
      <c r="L1500" s="740"/>
      <c r="M1500" s="740"/>
      <c r="N1500" s="740"/>
      <c r="O1500" s="740"/>
    </row>
    <row r="1501" spans="1:15" s="778" customFormat="1">
      <c r="A1501" s="777"/>
      <c r="B1501" s="740"/>
      <c r="C1501" s="740"/>
      <c r="D1501" s="1265"/>
      <c r="E1501" s="1265"/>
      <c r="F1501" s="1265"/>
      <c r="G1501" s="1265"/>
      <c r="H1501" s="1265"/>
      <c r="I1501" s="1265"/>
      <c r="J1501" s="1265"/>
      <c r="K1501" s="740"/>
      <c r="L1501" s="740"/>
      <c r="M1501" s="740"/>
      <c r="N1501" s="740"/>
      <c r="O1501" s="740"/>
    </row>
    <row r="1502" spans="1:15" s="778" customFormat="1">
      <c r="A1502" s="777"/>
      <c r="B1502" s="740"/>
      <c r="C1502" s="740"/>
      <c r="D1502" s="1265"/>
      <c r="E1502" s="1265"/>
      <c r="F1502" s="1265"/>
      <c r="G1502" s="1265"/>
      <c r="H1502" s="1265"/>
      <c r="I1502" s="1265"/>
      <c r="J1502" s="1265"/>
      <c r="K1502" s="740"/>
      <c r="L1502" s="740"/>
      <c r="M1502" s="740"/>
      <c r="N1502" s="740"/>
      <c r="O1502" s="740"/>
    </row>
    <row r="1503" spans="1:15" s="778" customFormat="1">
      <c r="A1503" s="777"/>
      <c r="B1503" s="740"/>
      <c r="C1503" s="740"/>
      <c r="D1503" s="1265"/>
      <c r="E1503" s="1265"/>
      <c r="F1503" s="1265"/>
      <c r="G1503" s="1265"/>
      <c r="H1503" s="1265"/>
      <c r="I1503" s="1265"/>
      <c r="J1503" s="1265"/>
      <c r="K1503" s="740"/>
      <c r="L1503" s="740"/>
      <c r="M1503" s="740"/>
      <c r="N1503" s="740"/>
      <c r="O1503" s="740"/>
    </row>
    <row r="1504" spans="1:15" s="778" customFormat="1">
      <c r="A1504" s="777"/>
      <c r="B1504" s="740"/>
      <c r="C1504" s="740"/>
      <c r="D1504" s="1265"/>
      <c r="E1504" s="1265"/>
      <c r="F1504" s="1265"/>
      <c r="G1504" s="1265"/>
      <c r="H1504" s="1265"/>
      <c r="I1504" s="1265"/>
      <c r="J1504" s="1265"/>
      <c r="K1504" s="740"/>
      <c r="L1504" s="740"/>
      <c r="M1504" s="740"/>
      <c r="N1504" s="740"/>
      <c r="O1504" s="740"/>
    </row>
    <row r="1505" spans="1:15" s="778" customFormat="1">
      <c r="A1505" s="777"/>
      <c r="B1505" s="740"/>
      <c r="C1505" s="740"/>
      <c r="D1505" s="1265"/>
      <c r="E1505" s="1265"/>
      <c r="F1505" s="1265"/>
      <c r="G1505" s="1265"/>
      <c r="H1505" s="1265"/>
      <c r="I1505" s="1265"/>
      <c r="J1505" s="1265"/>
      <c r="K1505" s="740"/>
      <c r="L1505" s="740"/>
      <c r="M1505" s="740"/>
      <c r="N1505" s="740"/>
      <c r="O1505" s="740"/>
    </row>
    <row r="1506" spans="1:15" s="778" customFormat="1">
      <c r="A1506" s="777"/>
      <c r="B1506" s="740"/>
      <c r="C1506" s="740"/>
      <c r="D1506" s="1265"/>
      <c r="E1506" s="1265"/>
      <c r="F1506" s="1265"/>
      <c r="G1506" s="1265"/>
      <c r="H1506" s="1265"/>
      <c r="I1506" s="1265"/>
      <c r="J1506" s="1265"/>
      <c r="K1506" s="740"/>
      <c r="L1506" s="740"/>
      <c r="M1506" s="740"/>
      <c r="N1506" s="740"/>
      <c r="O1506" s="740"/>
    </row>
    <row r="1507" spans="1:15" s="778" customFormat="1">
      <c r="A1507" s="777"/>
      <c r="B1507" s="740"/>
      <c r="C1507" s="740"/>
      <c r="D1507" s="1265"/>
      <c r="E1507" s="1265"/>
      <c r="F1507" s="1265"/>
      <c r="G1507" s="1265"/>
      <c r="H1507" s="1265"/>
      <c r="I1507" s="1265"/>
      <c r="J1507" s="1265"/>
      <c r="K1507" s="740"/>
      <c r="L1507" s="740"/>
      <c r="M1507" s="740"/>
      <c r="N1507" s="740"/>
      <c r="O1507" s="740"/>
    </row>
    <row r="1508" spans="1:15" s="778" customFormat="1">
      <c r="A1508" s="777"/>
      <c r="B1508" s="740"/>
      <c r="C1508" s="740"/>
      <c r="D1508" s="1265"/>
      <c r="E1508" s="1265"/>
      <c r="F1508" s="1265"/>
      <c r="G1508" s="1265"/>
      <c r="H1508" s="1265"/>
      <c r="I1508" s="1265"/>
      <c r="J1508" s="1265"/>
      <c r="K1508" s="740"/>
      <c r="L1508" s="740"/>
      <c r="M1508" s="740"/>
      <c r="N1508" s="740"/>
      <c r="O1508" s="740"/>
    </row>
    <row r="1509" spans="1:15" s="778" customFormat="1">
      <c r="A1509" s="777"/>
      <c r="B1509" s="740"/>
      <c r="C1509" s="740"/>
      <c r="D1509" s="1265"/>
      <c r="E1509" s="1265"/>
      <c r="F1509" s="1265"/>
      <c r="G1509" s="1265"/>
      <c r="H1509" s="1265"/>
      <c r="I1509" s="1265"/>
      <c r="J1509" s="1265"/>
      <c r="K1509" s="740"/>
      <c r="L1509" s="740"/>
      <c r="M1509" s="740"/>
      <c r="N1509" s="740"/>
      <c r="O1509" s="740"/>
    </row>
    <row r="1510" spans="1:15" s="778" customFormat="1">
      <c r="A1510" s="777"/>
      <c r="B1510" s="740"/>
      <c r="C1510" s="740"/>
      <c r="D1510" s="1265"/>
      <c r="E1510" s="1265"/>
      <c r="F1510" s="1265"/>
      <c r="G1510" s="1265"/>
      <c r="H1510" s="1265"/>
      <c r="I1510" s="1265"/>
      <c r="J1510" s="1265"/>
      <c r="K1510" s="740"/>
      <c r="L1510" s="740"/>
      <c r="M1510" s="740"/>
      <c r="N1510" s="740"/>
      <c r="O1510" s="740"/>
    </row>
    <row r="1511" spans="1:15" s="778" customFormat="1">
      <c r="A1511" s="777"/>
      <c r="B1511" s="740"/>
      <c r="C1511" s="740"/>
      <c r="D1511" s="1265"/>
      <c r="E1511" s="1265"/>
      <c r="F1511" s="1265"/>
      <c r="G1511" s="1265"/>
      <c r="H1511" s="1265"/>
      <c r="I1511" s="1265"/>
      <c r="J1511" s="1265"/>
      <c r="K1511" s="740"/>
      <c r="L1511" s="740"/>
      <c r="M1511" s="740"/>
      <c r="N1511" s="740"/>
      <c r="O1511" s="740"/>
    </row>
    <row r="1512" spans="1:15" s="778" customFormat="1">
      <c r="A1512" s="777"/>
      <c r="B1512" s="740"/>
      <c r="C1512" s="740"/>
      <c r="D1512" s="1265"/>
      <c r="E1512" s="1265"/>
      <c r="F1512" s="1265"/>
      <c r="G1512" s="1265"/>
      <c r="H1512" s="1265"/>
      <c r="I1512" s="1265"/>
      <c r="J1512" s="1265"/>
      <c r="K1512" s="740"/>
      <c r="L1512" s="740"/>
      <c r="M1512" s="740"/>
      <c r="N1512" s="740"/>
      <c r="O1512" s="740"/>
    </row>
    <row r="1513" spans="1:15" s="778" customFormat="1">
      <c r="A1513" s="777"/>
      <c r="B1513" s="740"/>
      <c r="C1513" s="740"/>
      <c r="D1513" s="1265"/>
      <c r="E1513" s="1265"/>
      <c r="F1513" s="1265"/>
      <c r="G1513" s="1265"/>
      <c r="H1513" s="1265"/>
      <c r="I1513" s="1265"/>
      <c r="J1513" s="1265"/>
      <c r="K1513" s="740"/>
      <c r="L1513" s="740"/>
      <c r="M1513" s="740"/>
      <c r="N1513" s="740"/>
      <c r="O1513" s="740"/>
    </row>
    <row r="1514" spans="1:15" s="778" customFormat="1">
      <c r="A1514" s="777"/>
      <c r="B1514" s="740"/>
      <c r="C1514" s="740"/>
      <c r="D1514" s="1265"/>
      <c r="E1514" s="1265"/>
      <c r="F1514" s="1265"/>
      <c r="G1514" s="1265"/>
      <c r="H1514" s="1265"/>
      <c r="I1514" s="1265"/>
      <c r="J1514" s="1265"/>
      <c r="K1514" s="740"/>
      <c r="L1514" s="740"/>
      <c r="M1514" s="740"/>
      <c r="N1514" s="740"/>
      <c r="O1514" s="740"/>
    </row>
    <row r="1515" spans="1:15" s="778" customFormat="1">
      <c r="A1515" s="777"/>
      <c r="B1515" s="740"/>
      <c r="C1515" s="740"/>
      <c r="D1515" s="1265"/>
      <c r="E1515" s="1265"/>
      <c r="F1515" s="1265"/>
      <c r="G1515" s="1265"/>
      <c r="H1515" s="1265"/>
      <c r="I1515" s="1265"/>
      <c r="J1515" s="1265"/>
      <c r="K1515" s="740"/>
      <c r="L1515" s="740"/>
      <c r="M1515" s="740"/>
      <c r="N1515" s="740"/>
      <c r="O1515" s="740"/>
    </row>
    <row r="1516" spans="1:15" s="778" customFormat="1">
      <c r="A1516" s="777"/>
      <c r="B1516" s="740"/>
      <c r="C1516" s="740"/>
      <c r="D1516" s="1265"/>
      <c r="E1516" s="1265"/>
      <c r="F1516" s="1265"/>
      <c r="G1516" s="1265"/>
      <c r="H1516" s="1265"/>
      <c r="I1516" s="1265"/>
      <c r="J1516" s="1265"/>
      <c r="K1516" s="740"/>
      <c r="L1516" s="740"/>
      <c r="M1516" s="740"/>
      <c r="N1516" s="740"/>
      <c r="O1516" s="740"/>
    </row>
    <row r="1517" spans="1:15" s="778" customFormat="1">
      <c r="A1517" s="777"/>
      <c r="B1517" s="740"/>
      <c r="C1517" s="740"/>
      <c r="D1517" s="1265"/>
      <c r="E1517" s="1265"/>
      <c r="F1517" s="1265"/>
      <c r="G1517" s="1265"/>
      <c r="H1517" s="1265"/>
      <c r="I1517" s="1265"/>
      <c r="J1517" s="1265"/>
      <c r="K1517" s="740"/>
      <c r="L1517" s="740"/>
      <c r="M1517" s="740"/>
      <c r="N1517" s="740"/>
      <c r="O1517" s="740"/>
    </row>
    <row r="1518" spans="1:15" s="778" customFormat="1">
      <c r="A1518" s="777"/>
      <c r="B1518" s="740"/>
      <c r="C1518" s="740"/>
      <c r="D1518" s="1265"/>
      <c r="E1518" s="1265"/>
      <c r="F1518" s="1265"/>
      <c r="G1518" s="1265"/>
      <c r="H1518" s="1265"/>
      <c r="I1518" s="1265"/>
      <c r="J1518" s="1265"/>
      <c r="K1518" s="740"/>
      <c r="L1518" s="740"/>
      <c r="M1518" s="740"/>
      <c r="N1518" s="740"/>
      <c r="O1518" s="740"/>
    </row>
    <row r="1519" spans="1:15" s="778" customFormat="1">
      <c r="A1519" s="777"/>
      <c r="B1519" s="740"/>
      <c r="C1519" s="740"/>
      <c r="D1519" s="1265"/>
      <c r="E1519" s="1265"/>
      <c r="F1519" s="1265"/>
      <c r="G1519" s="1265"/>
      <c r="H1519" s="1265"/>
      <c r="I1519" s="1265"/>
      <c r="J1519" s="1265"/>
      <c r="K1519" s="740"/>
      <c r="L1519" s="740"/>
      <c r="M1519" s="740"/>
      <c r="N1519" s="740"/>
      <c r="O1519" s="740"/>
    </row>
    <row r="1520" spans="1:15" s="778" customFormat="1">
      <c r="A1520" s="777"/>
      <c r="B1520" s="740"/>
      <c r="C1520" s="740"/>
      <c r="D1520" s="1265"/>
      <c r="E1520" s="1265"/>
      <c r="F1520" s="1265"/>
      <c r="G1520" s="1265"/>
      <c r="H1520" s="1265"/>
      <c r="I1520" s="1265"/>
      <c r="J1520" s="1265"/>
      <c r="K1520" s="740"/>
      <c r="L1520" s="740"/>
      <c r="M1520" s="740"/>
      <c r="N1520" s="740"/>
      <c r="O1520" s="740"/>
    </row>
    <row r="1521" spans="1:15" s="778" customFormat="1">
      <c r="A1521" s="777"/>
      <c r="B1521" s="740"/>
      <c r="C1521" s="740"/>
      <c r="D1521" s="1265"/>
      <c r="E1521" s="1265"/>
      <c r="F1521" s="1265"/>
      <c r="G1521" s="1265"/>
      <c r="H1521" s="1265"/>
      <c r="I1521" s="1265"/>
      <c r="J1521" s="1265"/>
      <c r="K1521" s="740"/>
      <c r="L1521" s="740"/>
      <c r="M1521" s="740"/>
      <c r="N1521" s="740"/>
      <c r="O1521" s="740"/>
    </row>
    <row r="1522" spans="1:15" s="778" customFormat="1">
      <c r="A1522" s="777"/>
      <c r="B1522" s="740"/>
      <c r="C1522" s="740"/>
      <c r="D1522" s="1265"/>
      <c r="E1522" s="1265"/>
      <c r="F1522" s="1265"/>
      <c r="G1522" s="1265"/>
      <c r="H1522" s="1265"/>
      <c r="I1522" s="1265"/>
      <c r="J1522" s="1265"/>
      <c r="K1522" s="740"/>
      <c r="L1522" s="740"/>
      <c r="M1522" s="740"/>
      <c r="N1522" s="740"/>
      <c r="O1522" s="740"/>
    </row>
    <row r="1523" spans="1:15" s="778" customFormat="1">
      <c r="A1523" s="777"/>
      <c r="B1523" s="740"/>
      <c r="C1523" s="740"/>
      <c r="D1523" s="1265"/>
      <c r="E1523" s="1265"/>
      <c r="F1523" s="1265"/>
      <c r="G1523" s="1265"/>
      <c r="H1523" s="1265"/>
      <c r="I1523" s="1265"/>
      <c r="J1523" s="1265"/>
      <c r="K1523" s="740"/>
      <c r="L1523" s="740"/>
      <c r="M1523" s="740"/>
      <c r="N1523" s="740"/>
      <c r="O1523" s="740"/>
    </row>
    <row r="1524" spans="1:15" s="778" customFormat="1">
      <c r="A1524" s="777"/>
      <c r="B1524" s="740"/>
      <c r="C1524" s="740"/>
      <c r="D1524" s="1265"/>
      <c r="E1524" s="1265"/>
      <c r="F1524" s="1265"/>
      <c r="G1524" s="1265"/>
      <c r="H1524" s="1265"/>
      <c r="I1524" s="1265"/>
      <c r="J1524" s="1265"/>
      <c r="K1524" s="740"/>
      <c r="L1524" s="740"/>
      <c r="M1524" s="740"/>
      <c r="N1524" s="740"/>
      <c r="O1524" s="740"/>
    </row>
    <row r="1525" spans="1:15" s="778" customFormat="1">
      <c r="A1525" s="777"/>
      <c r="B1525" s="740"/>
      <c r="C1525" s="740"/>
      <c r="D1525" s="1265"/>
      <c r="E1525" s="1265"/>
      <c r="F1525" s="1265"/>
      <c r="G1525" s="1265"/>
      <c r="H1525" s="1265"/>
      <c r="I1525" s="1265"/>
      <c r="J1525" s="1265"/>
      <c r="K1525" s="740"/>
      <c r="L1525" s="740"/>
      <c r="M1525" s="740"/>
      <c r="N1525" s="740"/>
      <c r="O1525" s="740"/>
    </row>
    <row r="1526" spans="1:15" s="778" customFormat="1">
      <c r="A1526" s="777"/>
      <c r="B1526" s="740"/>
      <c r="C1526" s="740"/>
      <c r="D1526" s="1265"/>
      <c r="E1526" s="1265"/>
      <c r="F1526" s="1265"/>
      <c r="G1526" s="1265"/>
      <c r="H1526" s="1265"/>
      <c r="I1526" s="1265"/>
      <c r="J1526" s="1265"/>
      <c r="K1526" s="740"/>
      <c r="L1526" s="740"/>
      <c r="M1526" s="740"/>
      <c r="N1526" s="740"/>
      <c r="O1526" s="740"/>
    </row>
    <row r="1527" spans="1:15" s="778" customFormat="1">
      <c r="A1527" s="777"/>
      <c r="B1527" s="740"/>
      <c r="C1527" s="740"/>
      <c r="D1527" s="1265"/>
      <c r="E1527" s="1265"/>
      <c r="F1527" s="1265"/>
      <c r="G1527" s="1265"/>
      <c r="H1527" s="1265"/>
      <c r="I1527" s="1265"/>
      <c r="J1527" s="1265"/>
      <c r="K1527" s="740"/>
      <c r="L1527" s="740"/>
      <c r="M1527" s="740"/>
      <c r="N1527" s="740"/>
      <c r="O1527" s="740"/>
    </row>
    <row r="1528" spans="1:15" s="778" customFormat="1">
      <c r="A1528" s="777"/>
      <c r="B1528" s="740"/>
      <c r="C1528" s="740"/>
      <c r="D1528" s="1265"/>
      <c r="E1528" s="1265"/>
      <c r="F1528" s="1265"/>
      <c r="G1528" s="1265"/>
      <c r="H1528" s="1265"/>
      <c r="I1528" s="1265"/>
      <c r="J1528" s="1265"/>
      <c r="K1528" s="740"/>
      <c r="L1528" s="740"/>
      <c r="M1528" s="740"/>
      <c r="N1528" s="740"/>
      <c r="O1528" s="740"/>
    </row>
    <row r="1529" spans="1:15" s="778" customFormat="1">
      <c r="A1529" s="777"/>
      <c r="B1529" s="740"/>
      <c r="C1529" s="740"/>
      <c r="D1529" s="1265"/>
      <c r="E1529" s="1265"/>
      <c r="F1529" s="1265"/>
      <c r="G1529" s="1265"/>
      <c r="H1529" s="1265"/>
      <c r="I1529" s="1265"/>
      <c r="J1529" s="1265"/>
      <c r="K1529" s="740"/>
      <c r="L1529" s="740"/>
      <c r="M1529" s="740"/>
      <c r="N1529" s="740"/>
      <c r="O1529" s="740"/>
    </row>
    <row r="1530" spans="1:15" s="778" customFormat="1">
      <c r="A1530" s="777"/>
      <c r="B1530" s="740"/>
      <c r="C1530" s="740"/>
      <c r="D1530" s="1265"/>
      <c r="E1530" s="1265"/>
      <c r="F1530" s="1265"/>
      <c r="G1530" s="1265"/>
      <c r="H1530" s="1265"/>
      <c r="I1530" s="1265"/>
      <c r="J1530" s="1265"/>
      <c r="K1530" s="740"/>
      <c r="L1530" s="740"/>
      <c r="M1530" s="740"/>
      <c r="N1530" s="740"/>
      <c r="O1530" s="740"/>
    </row>
    <row r="1531" spans="1:15" s="778" customFormat="1">
      <c r="A1531" s="777"/>
      <c r="B1531" s="740"/>
      <c r="C1531" s="740"/>
      <c r="D1531" s="1265"/>
      <c r="E1531" s="1265"/>
      <c r="F1531" s="1265"/>
      <c r="G1531" s="1265"/>
      <c r="H1531" s="1265"/>
      <c r="I1531" s="1265"/>
      <c r="J1531" s="1265"/>
      <c r="K1531" s="740"/>
      <c r="L1531" s="740"/>
      <c r="M1531" s="740"/>
      <c r="N1531" s="740"/>
      <c r="O1531" s="740"/>
    </row>
    <row r="1532" spans="1:15" s="778" customFormat="1">
      <c r="A1532" s="777"/>
      <c r="B1532" s="740"/>
      <c r="C1532" s="740"/>
      <c r="D1532" s="1265"/>
      <c r="E1532" s="1265"/>
      <c r="F1532" s="1265"/>
      <c r="G1532" s="1265"/>
      <c r="H1532" s="1265"/>
      <c r="I1532" s="1265"/>
      <c r="J1532" s="1265"/>
      <c r="K1532" s="740"/>
      <c r="L1532" s="740"/>
      <c r="M1532" s="740"/>
      <c r="N1532" s="740"/>
      <c r="O1532" s="740"/>
    </row>
    <row r="1533" spans="1:15" s="778" customFormat="1">
      <c r="A1533" s="777"/>
      <c r="B1533" s="740"/>
      <c r="C1533" s="740"/>
      <c r="D1533" s="1265"/>
      <c r="E1533" s="1265"/>
      <c r="F1533" s="1265"/>
      <c r="G1533" s="1265"/>
      <c r="H1533" s="1265"/>
      <c r="I1533" s="1265"/>
      <c r="J1533" s="1265"/>
      <c r="K1533" s="740"/>
      <c r="L1533" s="740"/>
      <c r="M1533" s="740"/>
      <c r="N1533" s="740"/>
      <c r="O1533" s="740"/>
    </row>
    <row r="1534" spans="1:15" s="778" customFormat="1">
      <c r="A1534" s="777"/>
      <c r="B1534" s="740"/>
      <c r="C1534" s="740"/>
      <c r="D1534" s="1265"/>
      <c r="E1534" s="1265"/>
      <c r="F1534" s="1265"/>
      <c r="G1534" s="1265"/>
      <c r="H1534" s="1265"/>
      <c r="I1534" s="1265"/>
      <c r="J1534" s="1265"/>
      <c r="K1534" s="740"/>
      <c r="L1534" s="740"/>
      <c r="M1534" s="740"/>
      <c r="N1534" s="740"/>
      <c r="O1534" s="740"/>
    </row>
    <row r="1535" spans="1:15" s="778" customFormat="1">
      <c r="A1535" s="777"/>
      <c r="B1535" s="740"/>
      <c r="C1535" s="740"/>
      <c r="D1535" s="1265"/>
      <c r="E1535" s="1265"/>
      <c r="F1535" s="1265"/>
      <c r="G1535" s="1265"/>
      <c r="H1535" s="1265"/>
      <c r="I1535" s="1265"/>
      <c r="J1535" s="1265"/>
      <c r="K1535" s="740"/>
      <c r="L1535" s="740"/>
      <c r="M1535" s="740"/>
      <c r="N1535" s="740"/>
      <c r="O1535" s="740"/>
    </row>
    <row r="1536" spans="1:15" s="778" customFormat="1">
      <c r="A1536" s="777"/>
      <c r="B1536" s="740"/>
      <c r="C1536" s="740"/>
      <c r="D1536" s="1265"/>
      <c r="E1536" s="1265"/>
      <c r="F1536" s="1265"/>
      <c r="G1536" s="1265"/>
      <c r="H1536" s="1265"/>
      <c r="I1536" s="1265"/>
      <c r="J1536" s="1265"/>
      <c r="K1536" s="740"/>
      <c r="L1536" s="740"/>
      <c r="M1536" s="740"/>
      <c r="N1536" s="740"/>
      <c r="O1536" s="740"/>
    </row>
    <row r="1537" spans="1:15" s="778" customFormat="1">
      <c r="A1537" s="777"/>
      <c r="B1537" s="740"/>
      <c r="C1537" s="740"/>
      <c r="D1537" s="1265"/>
      <c r="E1537" s="1265"/>
      <c r="F1537" s="1265"/>
      <c r="G1537" s="1265"/>
      <c r="H1537" s="1265"/>
      <c r="I1537" s="1265"/>
      <c r="J1537" s="1265"/>
      <c r="K1537" s="740"/>
      <c r="L1537" s="740"/>
      <c r="M1537" s="740"/>
      <c r="N1537" s="740"/>
      <c r="O1537" s="740"/>
    </row>
    <row r="1538" spans="1:15" s="778" customFormat="1">
      <c r="A1538" s="777"/>
      <c r="B1538" s="740"/>
      <c r="C1538" s="740"/>
      <c r="D1538" s="1265"/>
      <c r="E1538" s="1265"/>
      <c r="F1538" s="1265"/>
      <c r="G1538" s="1265"/>
      <c r="H1538" s="1265"/>
      <c r="I1538" s="1265"/>
      <c r="J1538" s="1265"/>
      <c r="K1538" s="740"/>
      <c r="L1538" s="740"/>
      <c r="M1538" s="740"/>
      <c r="N1538" s="740"/>
      <c r="O1538" s="740"/>
    </row>
    <row r="1539" spans="1:15" s="778" customFormat="1">
      <c r="A1539" s="777"/>
      <c r="B1539" s="740"/>
      <c r="C1539" s="740"/>
      <c r="D1539" s="1265"/>
      <c r="E1539" s="1265"/>
      <c r="F1539" s="1265"/>
      <c r="G1539" s="1265"/>
      <c r="H1539" s="1265"/>
      <c r="I1539" s="1265"/>
      <c r="J1539" s="1265"/>
      <c r="K1539" s="740"/>
      <c r="L1539" s="740"/>
      <c r="M1539" s="740"/>
      <c r="N1539" s="740"/>
      <c r="O1539" s="740"/>
    </row>
    <row r="1540" spans="1:15" s="778" customFormat="1">
      <c r="A1540" s="777"/>
      <c r="B1540" s="740"/>
      <c r="C1540" s="740"/>
      <c r="D1540" s="1265"/>
      <c r="E1540" s="1265"/>
      <c r="F1540" s="1265"/>
      <c r="G1540" s="1265"/>
      <c r="H1540" s="1265"/>
      <c r="I1540" s="1265"/>
      <c r="J1540" s="1265"/>
      <c r="K1540" s="740"/>
      <c r="L1540" s="740"/>
      <c r="M1540" s="740"/>
      <c r="N1540" s="740"/>
      <c r="O1540" s="740"/>
    </row>
    <row r="1541" spans="1:15" s="778" customFormat="1">
      <c r="A1541" s="777"/>
      <c r="B1541" s="740"/>
      <c r="C1541" s="740"/>
      <c r="D1541" s="1265"/>
      <c r="E1541" s="1265"/>
      <c r="F1541" s="1265"/>
      <c r="G1541" s="1265"/>
      <c r="H1541" s="1265"/>
      <c r="I1541" s="1265"/>
      <c r="J1541" s="1265"/>
      <c r="K1541" s="740"/>
      <c r="L1541" s="740"/>
      <c r="M1541" s="740"/>
      <c r="N1541" s="740"/>
      <c r="O1541" s="740"/>
    </row>
    <row r="1542" spans="1:15" s="778" customFormat="1">
      <c r="A1542" s="777"/>
      <c r="B1542" s="740"/>
      <c r="C1542" s="740"/>
      <c r="D1542" s="1265"/>
      <c r="E1542" s="1265"/>
      <c r="F1542" s="1265"/>
      <c r="G1542" s="1265"/>
      <c r="H1542" s="1265"/>
      <c r="I1542" s="1265"/>
      <c r="J1542" s="1265"/>
      <c r="K1542" s="740"/>
      <c r="L1542" s="740"/>
      <c r="M1542" s="740"/>
      <c r="N1542" s="740"/>
      <c r="O1542" s="740"/>
    </row>
    <row r="1543" spans="1:15" s="778" customFormat="1">
      <c r="A1543" s="777"/>
      <c r="B1543" s="740"/>
      <c r="C1543" s="740"/>
      <c r="D1543" s="1265"/>
      <c r="E1543" s="1265"/>
      <c r="F1543" s="1265"/>
      <c r="G1543" s="1265"/>
      <c r="H1543" s="1265"/>
      <c r="I1543" s="1265"/>
      <c r="J1543" s="1265"/>
      <c r="K1543" s="740"/>
      <c r="L1543" s="740"/>
      <c r="M1543" s="740"/>
      <c r="N1543" s="740"/>
      <c r="O1543" s="740"/>
    </row>
    <row r="1544" spans="1:15" s="778" customFormat="1">
      <c r="A1544" s="777"/>
      <c r="B1544" s="740"/>
      <c r="C1544" s="740"/>
      <c r="D1544" s="1265"/>
      <c r="E1544" s="1265"/>
      <c r="F1544" s="1265"/>
      <c r="G1544" s="1265"/>
      <c r="H1544" s="1265"/>
      <c r="I1544" s="1265"/>
      <c r="J1544" s="1265"/>
      <c r="K1544" s="740"/>
      <c r="L1544" s="740"/>
      <c r="M1544" s="740"/>
      <c r="N1544" s="740"/>
      <c r="O1544" s="740"/>
    </row>
    <row r="1545" spans="1:15" s="778" customFormat="1">
      <c r="A1545" s="777"/>
      <c r="B1545" s="740"/>
      <c r="C1545" s="740"/>
      <c r="D1545" s="1265"/>
      <c r="E1545" s="1265"/>
      <c r="F1545" s="1265"/>
      <c r="G1545" s="1265"/>
      <c r="H1545" s="1265"/>
      <c r="I1545" s="1265"/>
      <c r="J1545" s="1265"/>
      <c r="K1545" s="740"/>
      <c r="L1545" s="740"/>
      <c r="M1545" s="740"/>
      <c r="N1545" s="740"/>
      <c r="O1545" s="740"/>
    </row>
    <row r="1546" spans="1:15" s="778" customFormat="1">
      <c r="A1546" s="777"/>
      <c r="B1546" s="740"/>
      <c r="C1546" s="740"/>
      <c r="D1546" s="1265"/>
      <c r="E1546" s="1265"/>
      <c r="F1546" s="1265"/>
      <c r="G1546" s="1265"/>
      <c r="H1546" s="1265"/>
      <c r="I1546" s="1265"/>
      <c r="J1546" s="1265"/>
      <c r="K1546" s="740"/>
      <c r="L1546" s="740"/>
      <c r="M1546" s="740"/>
      <c r="N1546" s="740"/>
      <c r="O1546" s="740"/>
    </row>
    <row r="1547" spans="1:15" s="778" customFormat="1">
      <c r="A1547" s="777"/>
      <c r="B1547" s="740"/>
      <c r="C1547" s="740"/>
      <c r="D1547" s="1265"/>
      <c r="E1547" s="1265"/>
      <c r="F1547" s="1265"/>
      <c r="G1547" s="1265"/>
      <c r="H1547" s="1265"/>
      <c r="I1547" s="1265"/>
      <c r="J1547" s="1265"/>
      <c r="K1547" s="740"/>
      <c r="L1547" s="740"/>
      <c r="M1547" s="740"/>
      <c r="N1547" s="740"/>
      <c r="O1547" s="740"/>
    </row>
    <row r="1548" spans="1:15" s="778" customFormat="1">
      <c r="A1548" s="777"/>
      <c r="B1548" s="740"/>
      <c r="C1548" s="740"/>
      <c r="D1548" s="1265"/>
      <c r="E1548" s="1265"/>
      <c r="F1548" s="1265"/>
      <c r="G1548" s="1265"/>
      <c r="H1548" s="1265"/>
      <c r="I1548" s="1265"/>
      <c r="J1548" s="1265"/>
      <c r="K1548" s="740"/>
      <c r="L1548" s="740"/>
      <c r="M1548" s="740"/>
      <c r="N1548" s="740"/>
      <c r="O1548" s="740"/>
    </row>
    <row r="1549" spans="1:15" s="778" customFormat="1">
      <c r="A1549" s="777"/>
      <c r="B1549" s="740"/>
      <c r="C1549" s="740"/>
      <c r="D1549" s="1265"/>
      <c r="E1549" s="1265"/>
      <c r="F1549" s="1265"/>
      <c r="G1549" s="1265"/>
      <c r="H1549" s="1265"/>
      <c r="I1549" s="1265"/>
      <c r="J1549" s="1265"/>
      <c r="K1549" s="740"/>
      <c r="L1549" s="740"/>
      <c r="M1549" s="740"/>
      <c r="N1549" s="740"/>
      <c r="O1549" s="740"/>
    </row>
    <row r="1550" spans="1:15" s="778" customFormat="1">
      <c r="A1550" s="777"/>
      <c r="B1550" s="740"/>
      <c r="C1550" s="740"/>
      <c r="D1550" s="1265"/>
      <c r="E1550" s="1265"/>
      <c r="F1550" s="1265"/>
      <c r="G1550" s="1265"/>
      <c r="H1550" s="1265"/>
      <c r="I1550" s="1265"/>
      <c r="J1550" s="1265"/>
      <c r="K1550" s="740"/>
      <c r="L1550" s="740"/>
      <c r="M1550" s="740"/>
      <c r="N1550" s="740"/>
      <c r="O1550" s="740"/>
    </row>
    <row r="1551" spans="1:15" s="778" customFormat="1">
      <c r="A1551" s="777"/>
      <c r="B1551" s="740"/>
      <c r="C1551" s="740"/>
      <c r="D1551" s="1265"/>
      <c r="E1551" s="1265"/>
      <c r="F1551" s="1265"/>
      <c r="G1551" s="1265"/>
      <c r="H1551" s="1265"/>
      <c r="I1551" s="1265"/>
      <c r="J1551" s="1265"/>
      <c r="K1551" s="740"/>
      <c r="L1551" s="740"/>
      <c r="M1551" s="740"/>
      <c r="N1551" s="740"/>
      <c r="O1551" s="740"/>
    </row>
    <row r="1552" spans="1:15" s="778" customFormat="1">
      <c r="A1552" s="777"/>
      <c r="B1552" s="740"/>
      <c r="C1552" s="740"/>
      <c r="D1552" s="1265"/>
      <c r="E1552" s="1265"/>
      <c r="F1552" s="1265"/>
      <c r="G1552" s="1265"/>
      <c r="H1552" s="1265"/>
      <c r="I1552" s="1265"/>
      <c r="J1552" s="1265"/>
      <c r="K1552" s="740"/>
      <c r="L1552" s="740"/>
      <c r="M1552" s="740"/>
      <c r="N1552" s="740"/>
      <c r="O1552" s="740"/>
    </row>
    <row r="1553" spans="1:15" s="778" customFormat="1">
      <c r="A1553" s="777"/>
      <c r="B1553" s="740"/>
      <c r="C1553" s="740"/>
      <c r="D1553" s="1265"/>
      <c r="E1553" s="1265"/>
      <c r="F1553" s="1265"/>
      <c r="G1553" s="1265"/>
      <c r="H1553" s="1265"/>
      <c r="I1553" s="1265"/>
      <c r="J1553" s="1265"/>
      <c r="K1553" s="740"/>
      <c r="L1553" s="740"/>
      <c r="M1553" s="740"/>
      <c r="N1553" s="740"/>
      <c r="O1553" s="740"/>
    </row>
    <row r="1554" spans="1:15" s="778" customFormat="1">
      <c r="A1554" s="777"/>
      <c r="B1554" s="740"/>
      <c r="C1554" s="740"/>
      <c r="D1554" s="1265"/>
      <c r="E1554" s="1265"/>
      <c r="F1554" s="1265"/>
      <c r="G1554" s="1265"/>
      <c r="H1554" s="1265"/>
      <c r="I1554" s="1265"/>
      <c r="J1554" s="1265"/>
      <c r="K1554" s="740"/>
      <c r="L1554" s="740"/>
      <c r="M1554" s="740"/>
      <c r="N1554" s="740"/>
      <c r="O1554" s="740"/>
    </row>
    <row r="1555" spans="1:15" s="778" customFormat="1">
      <c r="A1555" s="777"/>
      <c r="B1555" s="740"/>
      <c r="C1555" s="740"/>
      <c r="D1555" s="1265"/>
      <c r="E1555" s="1265"/>
      <c r="F1555" s="1265"/>
      <c r="G1555" s="1265"/>
      <c r="H1555" s="1265"/>
      <c r="I1555" s="1265"/>
      <c r="J1555" s="1265"/>
      <c r="K1555" s="740"/>
      <c r="L1555" s="740"/>
      <c r="M1555" s="740"/>
      <c r="N1555" s="740"/>
      <c r="O1555" s="740"/>
    </row>
    <row r="1556" spans="1:15" s="778" customFormat="1">
      <c r="A1556" s="777"/>
      <c r="B1556" s="740"/>
      <c r="C1556" s="740"/>
      <c r="D1556" s="1265"/>
      <c r="E1556" s="1265"/>
      <c r="F1556" s="1265"/>
      <c r="G1556" s="1265"/>
      <c r="H1556" s="1265"/>
      <c r="I1556" s="1265"/>
      <c r="J1556" s="1265"/>
      <c r="K1556" s="740"/>
      <c r="L1556" s="740"/>
      <c r="M1556" s="740"/>
      <c r="N1556" s="740"/>
      <c r="O1556" s="740"/>
    </row>
    <row r="1557" spans="1:15" s="778" customFormat="1">
      <c r="A1557" s="777"/>
      <c r="B1557" s="740"/>
      <c r="C1557" s="740"/>
      <c r="D1557" s="1265"/>
      <c r="E1557" s="1265"/>
      <c r="F1557" s="1265"/>
      <c r="G1557" s="1265"/>
      <c r="H1557" s="1265"/>
      <c r="I1557" s="1265"/>
      <c r="J1557" s="1265"/>
      <c r="K1557" s="740"/>
      <c r="L1557" s="740"/>
      <c r="M1557" s="740"/>
      <c r="N1557" s="740"/>
      <c r="O1557" s="740"/>
    </row>
    <row r="1558" spans="1:15" s="778" customFormat="1">
      <c r="A1558" s="777"/>
      <c r="B1558" s="740"/>
      <c r="C1558" s="740"/>
      <c r="D1558" s="1265"/>
      <c r="E1558" s="1265"/>
      <c r="F1558" s="1265"/>
      <c r="G1558" s="1265"/>
      <c r="H1558" s="1265"/>
      <c r="I1558" s="1265"/>
      <c r="J1558" s="1265"/>
      <c r="K1558" s="740"/>
      <c r="L1558" s="740"/>
      <c r="M1558" s="740"/>
      <c r="N1558" s="740"/>
      <c r="O1558" s="740"/>
    </row>
    <row r="1559" spans="1:15" s="778" customFormat="1">
      <c r="A1559" s="777"/>
      <c r="B1559" s="740"/>
      <c r="C1559" s="740"/>
      <c r="D1559" s="1265"/>
      <c r="E1559" s="1265"/>
      <c r="F1559" s="1265"/>
      <c r="G1559" s="1265"/>
      <c r="H1559" s="1265"/>
      <c r="I1559" s="1265"/>
      <c r="J1559" s="1265"/>
      <c r="K1559" s="740"/>
      <c r="L1559" s="740"/>
      <c r="M1559" s="740"/>
      <c r="N1559" s="740"/>
      <c r="O1559" s="740"/>
    </row>
    <row r="1560" spans="1:15" s="778" customFormat="1">
      <c r="A1560" s="777"/>
      <c r="B1560" s="740"/>
      <c r="C1560" s="740"/>
      <c r="D1560" s="1265"/>
      <c r="E1560" s="1265"/>
      <c r="F1560" s="1265"/>
      <c r="G1560" s="1265"/>
      <c r="H1560" s="1265"/>
      <c r="I1560" s="1265"/>
      <c r="J1560" s="1265"/>
      <c r="K1560" s="740"/>
      <c r="L1560" s="740"/>
      <c r="M1560" s="740"/>
      <c r="N1560" s="740"/>
      <c r="O1560" s="740"/>
    </row>
    <row r="1561" spans="1:15" s="778" customFormat="1">
      <c r="A1561" s="777"/>
      <c r="B1561" s="740"/>
      <c r="C1561" s="740"/>
      <c r="D1561" s="1265"/>
      <c r="E1561" s="1265"/>
      <c r="F1561" s="1265"/>
      <c r="G1561" s="1265"/>
      <c r="H1561" s="1265"/>
      <c r="I1561" s="1265"/>
      <c r="J1561" s="1265"/>
      <c r="K1561" s="740"/>
      <c r="L1561" s="740"/>
      <c r="M1561" s="740"/>
      <c r="N1561" s="740"/>
      <c r="O1561" s="740"/>
    </row>
    <row r="1562" spans="1:15" s="778" customFormat="1">
      <c r="A1562" s="777"/>
      <c r="B1562" s="740"/>
      <c r="C1562" s="740"/>
      <c r="D1562" s="1265"/>
      <c r="E1562" s="1265"/>
      <c r="F1562" s="1265"/>
      <c r="G1562" s="1265"/>
      <c r="H1562" s="1265"/>
      <c r="I1562" s="1265"/>
      <c r="J1562" s="1265"/>
      <c r="K1562" s="740"/>
      <c r="L1562" s="740"/>
      <c r="M1562" s="740"/>
      <c r="N1562" s="740"/>
      <c r="O1562" s="740"/>
    </row>
    <row r="1563" spans="1:15" s="778" customFormat="1">
      <c r="A1563" s="777"/>
      <c r="B1563" s="740"/>
      <c r="C1563" s="740"/>
      <c r="D1563" s="1265"/>
      <c r="E1563" s="1265"/>
      <c r="F1563" s="1265"/>
      <c r="G1563" s="1265"/>
      <c r="H1563" s="1265"/>
      <c r="I1563" s="1265"/>
      <c r="J1563" s="1265"/>
      <c r="K1563" s="740"/>
      <c r="L1563" s="740"/>
      <c r="M1563" s="740"/>
      <c r="N1563" s="740"/>
      <c r="O1563" s="740"/>
    </row>
    <row r="1564" spans="1:15" s="778" customFormat="1">
      <c r="A1564" s="777"/>
      <c r="B1564" s="740"/>
      <c r="C1564" s="740"/>
      <c r="D1564" s="1265"/>
      <c r="E1564" s="1265"/>
      <c r="F1564" s="1265"/>
      <c r="G1564" s="1265"/>
      <c r="H1564" s="1265"/>
      <c r="I1564" s="1265"/>
      <c r="J1564" s="1265"/>
      <c r="K1564" s="740"/>
      <c r="L1564" s="740"/>
      <c r="M1564" s="740"/>
      <c r="N1564" s="740"/>
      <c r="O1564" s="740"/>
    </row>
    <row r="1565" spans="1:15" s="778" customFormat="1">
      <c r="A1565" s="777"/>
      <c r="B1565" s="740"/>
      <c r="C1565" s="740"/>
      <c r="D1565" s="1265"/>
      <c r="E1565" s="1265"/>
      <c r="F1565" s="1265"/>
      <c r="G1565" s="1265"/>
      <c r="H1565" s="1265"/>
      <c r="I1565" s="1265"/>
      <c r="J1565" s="1265"/>
      <c r="K1565" s="740"/>
      <c r="L1565" s="740"/>
      <c r="M1565" s="740"/>
      <c r="N1565" s="740"/>
      <c r="O1565" s="740"/>
    </row>
    <row r="1566" spans="1:15" s="778" customFormat="1">
      <c r="A1566" s="777"/>
      <c r="B1566" s="740"/>
      <c r="C1566" s="740"/>
      <c r="D1566" s="1265"/>
      <c r="E1566" s="1265"/>
      <c r="F1566" s="1265"/>
      <c r="G1566" s="1265"/>
      <c r="H1566" s="1265"/>
      <c r="I1566" s="1265"/>
      <c r="J1566" s="1265"/>
      <c r="K1566" s="740"/>
      <c r="L1566" s="740"/>
      <c r="M1566" s="740"/>
      <c r="N1566" s="740"/>
      <c r="O1566" s="740"/>
    </row>
    <row r="1567" spans="1:15" s="778" customFormat="1">
      <c r="A1567" s="777"/>
      <c r="B1567" s="740"/>
      <c r="C1567" s="740"/>
      <c r="D1567" s="1265"/>
      <c r="E1567" s="1265"/>
      <c r="F1567" s="1265"/>
      <c r="G1567" s="1265"/>
      <c r="H1567" s="1265"/>
      <c r="I1567" s="1265"/>
      <c r="J1567" s="1265"/>
      <c r="K1567" s="740"/>
      <c r="L1567" s="740"/>
      <c r="M1567" s="740"/>
      <c r="N1567" s="740"/>
      <c r="O1567" s="740"/>
    </row>
    <row r="1568" spans="1:15" s="778" customFormat="1">
      <c r="A1568" s="777"/>
      <c r="B1568" s="740"/>
      <c r="C1568" s="740"/>
      <c r="D1568" s="1265"/>
      <c r="E1568" s="1265"/>
      <c r="F1568" s="1265"/>
      <c r="G1568" s="1265"/>
      <c r="H1568" s="1265"/>
      <c r="I1568" s="1265"/>
      <c r="J1568" s="1265"/>
      <c r="K1568" s="740"/>
      <c r="L1568" s="740"/>
      <c r="M1568" s="740"/>
      <c r="N1568" s="740"/>
      <c r="O1568" s="740"/>
    </row>
    <row r="1569" spans="1:15" s="778" customFormat="1">
      <c r="A1569" s="777"/>
      <c r="B1569" s="740"/>
      <c r="C1569" s="740"/>
      <c r="D1569" s="1265"/>
      <c r="E1569" s="1265"/>
      <c r="F1569" s="1265"/>
      <c r="G1569" s="1265"/>
      <c r="H1569" s="1265"/>
      <c r="I1569" s="1265"/>
      <c r="J1569" s="1265"/>
      <c r="K1569" s="740"/>
      <c r="L1569" s="740"/>
      <c r="M1569" s="740"/>
      <c r="N1569" s="740"/>
      <c r="O1569" s="740"/>
    </row>
    <row r="1570" spans="1:15" s="778" customFormat="1">
      <c r="A1570" s="777"/>
      <c r="B1570" s="740"/>
      <c r="C1570" s="740"/>
      <c r="D1570" s="1265"/>
      <c r="E1570" s="1265"/>
      <c r="F1570" s="1265"/>
      <c r="G1570" s="1265"/>
      <c r="H1570" s="1265"/>
      <c r="I1570" s="1265"/>
      <c r="J1570" s="1265"/>
      <c r="K1570" s="740"/>
      <c r="L1570" s="740"/>
      <c r="M1570" s="740"/>
      <c r="N1570" s="740"/>
      <c r="O1570" s="740"/>
    </row>
    <row r="1571" spans="1:15" s="778" customFormat="1">
      <c r="A1571" s="777"/>
      <c r="B1571" s="740"/>
      <c r="C1571" s="740"/>
      <c r="D1571" s="1265"/>
      <c r="E1571" s="1265"/>
      <c r="F1571" s="1265"/>
      <c r="G1571" s="1265"/>
      <c r="H1571" s="1265"/>
      <c r="I1571" s="1265"/>
      <c r="J1571" s="1265"/>
      <c r="K1571" s="740"/>
      <c r="L1571" s="740"/>
      <c r="M1571" s="740"/>
      <c r="N1571" s="740"/>
      <c r="O1571" s="740"/>
    </row>
    <row r="1572" spans="1:15" s="778" customFormat="1">
      <c r="A1572" s="777"/>
      <c r="B1572" s="740"/>
      <c r="C1572" s="740"/>
      <c r="D1572" s="1265"/>
      <c r="E1572" s="1265"/>
      <c r="F1572" s="1265"/>
      <c r="G1572" s="1265"/>
      <c r="H1572" s="1265"/>
      <c r="I1572" s="1265"/>
      <c r="J1572" s="1265"/>
      <c r="K1572" s="740"/>
      <c r="L1572" s="740"/>
      <c r="M1572" s="740"/>
      <c r="N1572" s="740"/>
      <c r="O1572" s="740"/>
    </row>
    <row r="1573" spans="1:15" s="778" customFormat="1">
      <c r="A1573" s="777"/>
      <c r="B1573" s="740"/>
      <c r="C1573" s="740"/>
      <c r="D1573" s="1265"/>
      <c r="E1573" s="1265"/>
      <c r="F1573" s="1265"/>
      <c r="G1573" s="1265"/>
      <c r="H1573" s="1265"/>
      <c r="I1573" s="1265"/>
      <c r="J1573" s="1265"/>
      <c r="K1573" s="740"/>
      <c r="L1573" s="740"/>
      <c r="M1573" s="740"/>
      <c r="N1573" s="740"/>
      <c r="O1573" s="740"/>
    </row>
    <row r="1574" spans="1:15" s="778" customFormat="1">
      <c r="A1574" s="777"/>
      <c r="B1574" s="740"/>
      <c r="C1574" s="740"/>
      <c r="D1574" s="1265"/>
      <c r="E1574" s="1265"/>
      <c r="F1574" s="1265"/>
      <c r="G1574" s="1265"/>
      <c r="H1574" s="1265"/>
      <c r="I1574" s="1265"/>
      <c r="J1574" s="1265"/>
      <c r="K1574" s="740"/>
      <c r="L1574" s="740"/>
      <c r="M1574" s="740"/>
      <c r="N1574" s="740"/>
      <c r="O1574" s="740"/>
    </row>
    <row r="1575" spans="1:15" s="778" customFormat="1">
      <c r="A1575" s="777"/>
      <c r="B1575" s="740"/>
      <c r="C1575" s="740"/>
      <c r="D1575" s="1265"/>
      <c r="E1575" s="1265"/>
      <c r="F1575" s="1265"/>
      <c r="G1575" s="1265"/>
      <c r="H1575" s="1265"/>
      <c r="I1575" s="1265"/>
      <c r="J1575" s="1265"/>
      <c r="K1575" s="740"/>
      <c r="L1575" s="740"/>
      <c r="M1575" s="740"/>
      <c r="N1575" s="740"/>
      <c r="O1575" s="740"/>
    </row>
    <row r="1576" spans="1:15" s="778" customFormat="1">
      <c r="A1576" s="777"/>
      <c r="B1576" s="740"/>
      <c r="C1576" s="740"/>
      <c r="D1576" s="1265"/>
      <c r="E1576" s="1265"/>
      <c r="F1576" s="1265"/>
      <c r="G1576" s="1265"/>
      <c r="H1576" s="1265"/>
      <c r="I1576" s="1265"/>
      <c r="J1576" s="1265"/>
      <c r="K1576" s="740"/>
      <c r="L1576" s="740"/>
      <c r="M1576" s="740"/>
      <c r="N1576" s="740"/>
      <c r="O1576" s="740"/>
    </row>
    <row r="1577" spans="1:15" s="778" customFormat="1">
      <c r="A1577" s="777"/>
      <c r="B1577" s="740"/>
      <c r="C1577" s="740"/>
      <c r="D1577" s="1265"/>
      <c r="E1577" s="1265"/>
      <c r="F1577" s="1265"/>
      <c r="G1577" s="1265"/>
      <c r="H1577" s="1265"/>
      <c r="I1577" s="1265"/>
      <c r="J1577" s="1265"/>
      <c r="K1577" s="740"/>
      <c r="L1577" s="740"/>
      <c r="M1577" s="740"/>
      <c r="N1577" s="740"/>
      <c r="O1577" s="740"/>
    </row>
    <row r="1578" spans="1:15" s="778" customFormat="1">
      <c r="A1578" s="777"/>
      <c r="B1578" s="740"/>
      <c r="C1578" s="740"/>
      <c r="D1578" s="1265"/>
      <c r="E1578" s="1265"/>
      <c r="F1578" s="1265"/>
      <c r="G1578" s="1265"/>
      <c r="H1578" s="1265"/>
      <c r="I1578" s="1265"/>
      <c r="J1578" s="1265"/>
      <c r="K1578" s="740"/>
      <c r="L1578" s="740"/>
      <c r="M1578" s="740"/>
      <c r="N1578" s="740"/>
      <c r="O1578" s="740"/>
    </row>
    <row r="1579" spans="1:15" s="778" customFormat="1">
      <c r="A1579" s="777"/>
      <c r="B1579" s="740"/>
      <c r="C1579" s="740"/>
      <c r="D1579" s="1265"/>
      <c r="E1579" s="1265"/>
      <c r="F1579" s="1265"/>
      <c r="G1579" s="1265"/>
      <c r="H1579" s="1265"/>
      <c r="I1579" s="1265"/>
      <c r="J1579" s="1265"/>
      <c r="K1579" s="740"/>
      <c r="L1579" s="740"/>
      <c r="M1579" s="740"/>
      <c r="N1579" s="740"/>
      <c r="O1579" s="740"/>
    </row>
    <row r="1580" spans="1:15" s="778" customFormat="1">
      <c r="A1580" s="777"/>
      <c r="B1580" s="740"/>
      <c r="C1580" s="740"/>
      <c r="D1580" s="1265"/>
      <c r="E1580" s="1265"/>
      <c r="F1580" s="1265"/>
      <c r="G1580" s="1265"/>
      <c r="H1580" s="1265"/>
      <c r="I1580" s="1265"/>
      <c r="J1580" s="1265"/>
      <c r="K1580" s="740"/>
      <c r="L1580" s="740"/>
      <c r="M1580" s="740"/>
      <c r="N1580" s="740"/>
      <c r="O1580" s="740"/>
    </row>
    <row r="1581" spans="1:15" s="778" customFormat="1">
      <c r="A1581" s="777"/>
      <c r="B1581" s="740"/>
      <c r="C1581" s="740"/>
      <c r="D1581" s="1265"/>
      <c r="E1581" s="1265"/>
      <c r="F1581" s="1265"/>
      <c r="G1581" s="1265"/>
      <c r="H1581" s="1265"/>
      <c r="I1581" s="1265"/>
      <c r="J1581" s="1265"/>
      <c r="K1581" s="740"/>
      <c r="L1581" s="740"/>
      <c r="M1581" s="740"/>
      <c r="N1581" s="740"/>
      <c r="O1581" s="740"/>
    </row>
    <row r="1582" spans="1:15" s="778" customFormat="1">
      <c r="A1582" s="777"/>
      <c r="B1582" s="740"/>
      <c r="C1582" s="740"/>
      <c r="D1582" s="1265"/>
      <c r="E1582" s="1265"/>
      <c r="F1582" s="1265"/>
      <c r="G1582" s="1265"/>
      <c r="H1582" s="1265"/>
      <c r="I1582" s="1265"/>
      <c r="J1582" s="1265"/>
      <c r="K1582" s="740"/>
      <c r="L1582" s="740"/>
      <c r="M1582" s="740"/>
      <c r="N1582" s="740"/>
      <c r="O1582" s="740"/>
    </row>
    <row r="1583" spans="1:15" s="778" customFormat="1">
      <c r="A1583" s="777"/>
      <c r="B1583" s="740"/>
      <c r="C1583" s="740"/>
      <c r="D1583" s="1265"/>
      <c r="E1583" s="1265"/>
      <c r="F1583" s="1265"/>
      <c r="G1583" s="1265"/>
      <c r="H1583" s="1265"/>
      <c r="I1583" s="1265"/>
      <c r="J1583" s="1265"/>
      <c r="K1583" s="740"/>
      <c r="L1583" s="740"/>
      <c r="M1583" s="740"/>
      <c r="N1583" s="740"/>
      <c r="O1583" s="740"/>
    </row>
    <row r="1584" spans="1:15" s="778" customFormat="1">
      <c r="A1584" s="777"/>
      <c r="B1584" s="740"/>
      <c r="C1584" s="740"/>
      <c r="D1584" s="1265"/>
      <c r="E1584" s="1265"/>
      <c r="F1584" s="1265"/>
      <c r="G1584" s="1265"/>
      <c r="H1584" s="1265"/>
      <c r="I1584" s="1265"/>
      <c r="J1584" s="1265"/>
      <c r="K1584" s="740"/>
      <c r="L1584" s="740"/>
      <c r="M1584" s="740"/>
      <c r="N1584" s="740"/>
      <c r="O1584" s="740"/>
    </row>
    <row r="1585" spans="1:15" s="778" customFormat="1">
      <c r="A1585" s="777"/>
      <c r="B1585" s="740"/>
      <c r="C1585" s="740"/>
      <c r="D1585" s="1265"/>
      <c r="E1585" s="1265"/>
      <c r="F1585" s="1265"/>
      <c r="G1585" s="1265"/>
      <c r="H1585" s="1265"/>
      <c r="I1585" s="1265"/>
      <c r="J1585" s="1265"/>
      <c r="K1585" s="740"/>
      <c r="L1585" s="740"/>
      <c r="M1585" s="740"/>
      <c r="N1585" s="740"/>
      <c r="O1585" s="740"/>
    </row>
    <row r="1586" spans="1:15" s="778" customFormat="1">
      <c r="A1586" s="777"/>
      <c r="B1586" s="740"/>
      <c r="C1586" s="740"/>
      <c r="D1586" s="1265"/>
      <c r="E1586" s="1265"/>
      <c r="F1586" s="1265"/>
      <c r="G1586" s="1265"/>
      <c r="H1586" s="1265"/>
      <c r="I1586" s="1265"/>
      <c r="J1586" s="1265"/>
      <c r="K1586" s="740"/>
      <c r="L1586" s="740"/>
      <c r="M1586" s="740"/>
      <c r="N1586" s="740"/>
      <c r="O1586" s="740"/>
    </row>
    <row r="1587" spans="1:15" s="778" customFormat="1">
      <c r="A1587" s="777"/>
      <c r="B1587" s="740"/>
      <c r="C1587" s="740"/>
      <c r="D1587" s="1265"/>
      <c r="E1587" s="1265"/>
      <c r="F1587" s="1265"/>
      <c r="G1587" s="1265"/>
      <c r="H1587" s="1265"/>
      <c r="I1587" s="1265"/>
      <c r="J1587" s="1265"/>
      <c r="K1587" s="740"/>
      <c r="L1587" s="740"/>
      <c r="M1587" s="740"/>
      <c r="N1587" s="740"/>
      <c r="O1587" s="740"/>
    </row>
    <row r="1588" spans="1:15" s="778" customFormat="1">
      <c r="A1588" s="777"/>
      <c r="B1588" s="740"/>
      <c r="C1588" s="740"/>
      <c r="D1588" s="1265"/>
      <c r="E1588" s="1265"/>
      <c r="F1588" s="1265"/>
      <c r="G1588" s="1265"/>
      <c r="H1588" s="1265"/>
      <c r="I1588" s="1265"/>
      <c r="J1588" s="1265"/>
      <c r="K1588" s="740"/>
      <c r="L1588" s="740"/>
      <c r="M1588" s="740"/>
      <c r="N1588" s="740"/>
      <c r="O1588" s="740"/>
    </row>
    <row r="1589" spans="1:15" s="778" customFormat="1">
      <c r="A1589" s="777"/>
      <c r="B1589" s="740"/>
      <c r="C1589" s="740"/>
      <c r="D1589" s="1265"/>
      <c r="E1589" s="1265"/>
      <c r="F1589" s="1265"/>
      <c r="G1589" s="1265"/>
      <c r="H1589" s="1265"/>
      <c r="I1589" s="1265"/>
      <c r="J1589" s="1265"/>
      <c r="K1589" s="740"/>
      <c r="L1589" s="740"/>
      <c r="M1589" s="740"/>
      <c r="N1589" s="740"/>
      <c r="O1589" s="740"/>
    </row>
    <row r="1590" spans="1:15" s="778" customFormat="1">
      <c r="A1590" s="777"/>
      <c r="B1590" s="740"/>
      <c r="C1590" s="740"/>
      <c r="D1590" s="1265"/>
      <c r="E1590" s="1265"/>
      <c r="F1590" s="1265"/>
      <c r="G1590" s="1265"/>
      <c r="H1590" s="1265"/>
      <c r="I1590" s="1265"/>
      <c r="J1590" s="1265"/>
      <c r="K1590" s="740"/>
      <c r="L1590" s="740"/>
      <c r="M1590" s="740"/>
      <c r="N1590" s="740"/>
      <c r="O1590" s="740"/>
    </row>
    <row r="1591" spans="1:15" s="778" customFormat="1">
      <c r="A1591" s="777"/>
      <c r="B1591" s="740"/>
      <c r="C1591" s="740"/>
      <c r="D1591" s="1265"/>
      <c r="E1591" s="1265"/>
      <c r="F1591" s="1265"/>
      <c r="G1591" s="1265"/>
      <c r="H1591" s="1265"/>
      <c r="I1591" s="1265"/>
      <c r="J1591" s="1265"/>
      <c r="K1591" s="740"/>
      <c r="L1591" s="740"/>
      <c r="M1591" s="740"/>
      <c r="N1591" s="740"/>
      <c r="O1591" s="740"/>
    </row>
    <row r="1592" spans="1:15" s="778" customFormat="1">
      <c r="A1592" s="777"/>
      <c r="B1592" s="740"/>
      <c r="C1592" s="740"/>
      <c r="D1592" s="1265"/>
      <c r="E1592" s="1265"/>
      <c r="F1592" s="1265"/>
      <c r="G1592" s="1265"/>
      <c r="H1592" s="1265"/>
      <c r="I1592" s="1265"/>
      <c r="J1592" s="1265"/>
      <c r="K1592" s="740"/>
      <c r="L1592" s="740"/>
      <c r="M1592" s="740"/>
      <c r="N1592" s="740"/>
      <c r="O1592" s="740"/>
    </row>
    <row r="1593" spans="1:15" s="778" customFormat="1">
      <c r="A1593" s="777"/>
      <c r="B1593" s="740"/>
      <c r="C1593" s="740"/>
      <c r="D1593" s="1265"/>
      <c r="E1593" s="1265"/>
      <c r="F1593" s="1265"/>
      <c r="G1593" s="1265"/>
      <c r="H1593" s="1265"/>
      <c r="I1593" s="1265"/>
      <c r="J1593" s="1265"/>
      <c r="K1593" s="740"/>
      <c r="L1593" s="740"/>
      <c r="M1593" s="740"/>
      <c r="N1593" s="740"/>
      <c r="O1593" s="740"/>
    </row>
    <row r="1594" spans="1:15" s="778" customFormat="1">
      <c r="A1594" s="777"/>
      <c r="B1594" s="740"/>
      <c r="C1594" s="740"/>
      <c r="D1594" s="1265"/>
      <c r="E1594" s="1265"/>
      <c r="F1594" s="1265"/>
      <c r="G1594" s="1265"/>
      <c r="H1594" s="1265"/>
      <c r="I1594" s="1265"/>
      <c r="J1594" s="1265"/>
      <c r="K1594" s="740"/>
      <c r="L1594" s="740"/>
      <c r="M1594" s="740"/>
      <c r="N1594" s="740"/>
      <c r="O1594" s="740"/>
    </row>
    <row r="1595" spans="1:15" s="778" customFormat="1">
      <c r="A1595" s="777"/>
      <c r="B1595" s="740"/>
      <c r="C1595" s="740"/>
      <c r="D1595" s="1265"/>
      <c r="E1595" s="1265"/>
      <c r="F1595" s="1265"/>
      <c r="G1595" s="1265"/>
      <c r="H1595" s="1265"/>
      <c r="I1595" s="1265"/>
      <c r="J1595" s="1265"/>
      <c r="K1595" s="740"/>
      <c r="L1595" s="740"/>
      <c r="M1595" s="740"/>
      <c r="N1595" s="740"/>
      <c r="O1595" s="740"/>
    </row>
    <row r="1596" spans="1:15" s="778" customFormat="1">
      <c r="A1596" s="777"/>
      <c r="B1596" s="740"/>
      <c r="C1596" s="740"/>
      <c r="D1596" s="1265"/>
      <c r="E1596" s="1265"/>
      <c r="F1596" s="1265"/>
      <c r="G1596" s="1265"/>
      <c r="H1596" s="1265"/>
      <c r="I1596" s="1265"/>
      <c r="J1596" s="1265"/>
      <c r="K1596" s="740"/>
      <c r="L1596" s="740"/>
      <c r="M1596" s="740"/>
      <c r="N1596" s="740"/>
      <c r="O1596" s="740"/>
    </row>
    <row r="1597" spans="1:15" s="778" customFormat="1">
      <c r="A1597" s="777"/>
      <c r="B1597" s="740"/>
      <c r="C1597" s="740"/>
      <c r="D1597" s="1265"/>
      <c r="E1597" s="1265"/>
      <c r="F1597" s="1265"/>
      <c r="G1597" s="1265"/>
      <c r="H1597" s="1265"/>
      <c r="I1597" s="1265"/>
      <c r="J1597" s="1265"/>
      <c r="K1597" s="740"/>
      <c r="L1597" s="740"/>
      <c r="M1597" s="740"/>
      <c r="N1597" s="740"/>
      <c r="O1597" s="740"/>
    </row>
    <row r="1598" spans="1:15" s="778" customFormat="1">
      <c r="A1598" s="777"/>
      <c r="B1598" s="740"/>
      <c r="C1598" s="740"/>
      <c r="D1598" s="1265"/>
      <c r="E1598" s="1265"/>
      <c r="F1598" s="1265"/>
      <c r="G1598" s="1265"/>
      <c r="H1598" s="1265"/>
      <c r="I1598" s="1265"/>
      <c r="J1598" s="1265"/>
      <c r="K1598" s="740"/>
      <c r="L1598" s="740"/>
      <c r="M1598" s="740"/>
      <c r="N1598" s="740"/>
      <c r="O1598" s="740"/>
    </row>
    <row r="1599" spans="1:15" s="778" customFormat="1">
      <c r="A1599" s="777"/>
      <c r="B1599" s="740"/>
      <c r="C1599" s="740"/>
      <c r="D1599" s="1265"/>
      <c r="E1599" s="1265"/>
      <c r="F1599" s="1265"/>
      <c r="G1599" s="1265"/>
      <c r="H1599" s="1265"/>
      <c r="I1599" s="1265"/>
      <c r="J1599" s="1265"/>
      <c r="K1599" s="740"/>
      <c r="L1599" s="740"/>
      <c r="M1599" s="740"/>
      <c r="N1599" s="740"/>
      <c r="O1599" s="740"/>
    </row>
    <row r="1600" spans="1:15" s="778" customFormat="1">
      <c r="A1600" s="777"/>
      <c r="B1600" s="740"/>
      <c r="C1600" s="740"/>
      <c r="D1600" s="1265"/>
      <c r="E1600" s="1265"/>
      <c r="F1600" s="1265"/>
      <c r="G1600" s="1265"/>
      <c r="H1600" s="1265"/>
      <c r="I1600" s="1265"/>
      <c r="J1600" s="1265"/>
      <c r="K1600" s="740"/>
      <c r="L1600" s="740"/>
      <c r="M1600" s="740"/>
      <c r="N1600" s="740"/>
      <c r="O1600" s="740"/>
    </row>
    <row r="1601" spans="1:15" s="778" customFormat="1">
      <c r="A1601" s="777"/>
      <c r="B1601" s="740"/>
      <c r="C1601" s="740"/>
      <c r="D1601" s="1265"/>
      <c r="E1601" s="1265"/>
      <c r="F1601" s="1265"/>
      <c r="G1601" s="1265"/>
      <c r="H1601" s="1265"/>
      <c r="I1601" s="1265"/>
      <c r="J1601" s="1265"/>
      <c r="K1601" s="740"/>
      <c r="L1601" s="740"/>
      <c r="M1601" s="740"/>
      <c r="N1601" s="740"/>
      <c r="O1601" s="740"/>
    </row>
    <row r="1602" spans="1:15" s="778" customFormat="1">
      <c r="A1602" s="777"/>
      <c r="B1602" s="740"/>
      <c r="C1602" s="740"/>
      <c r="D1602" s="1265"/>
      <c r="E1602" s="1265"/>
      <c r="F1602" s="1265"/>
      <c r="G1602" s="1265"/>
      <c r="H1602" s="1265"/>
      <c r="I1602" s="1265"/>
      <c r="J1602" s="1265"/>
      <c r="K1602" s="740"/>
      <c r="L1602" s="740"/>
      <c r="M1602" s="740"/>
      <c r="N1602" s="740"/>
      <c r="O1602" s="740"/>
    </row>
    <row r="1603" spans="1:15" s="778" customFormat="1">
      <c r="A1603" s="777"/>
      <c r="B1603" s="740"/>
      <c r="C1603" s="740"/>
      <c r="D1603" s="1265"/>
      <c r="E1603" s="1265"/>
      <c r="F1603" s="1265"/>
      <c r="G1603" s="1265"/>
      <c r="H1603" s="1265"/>
      <c r="I1603" s="1265"/>
      <c r="J1603" s="1265"/>
      <c r="K1603" s="740"/>
      <c r="L1603" s="740"/>
      <c r="M1603" s="740"/>
      <c r="N1603" s="740"/>
      <c r="O1603" s="740"/>
    </row>
    <row r="1604" spans="1:15" s="778" customFormat="1">
      <c r="A1604" s="777"/>
      <c r="B1604" s="740"/>
      <c r="C1604" s="740"/>
      <c r="D1604" s="1265"/>
      <c r="E1604" s="1265"/>
      <c r="F1604" s="1265"/>
      <c r="G1604" s="1265"/>
      <c r="H1604" s="1265"/>
      <c r="I1604" s="1265"/>
      <c r="J1604" s="1265"/>
      <c r="K1604" s="740"/>
      <c r="L1604" s="740"/>
      <c r="M1604" s="740"/>
      <c r="N1604" s="740"/>
      <c r="O1604" s="740"/>
    </row>
    <row r="1605" spans="1:15" s="778" customFormat="1">
      <c r="A1605" s="777"/>
      <c r="B1605" s="740"/>
      <c r="C1605" s="740"/>
      <c r="D1605" s="1265"/>
      <c r="E1605" s="1265"/>
      <c r="F1605" s="1265"/>
      <c r="G1605" s="1265"/>
      <c r="H1605" s="1265"/>
      <c r="I1605" s="1265"/>
      <c r="J1605" s="1265"/>
      <c r="K1605" s="740"/>
      <c r="L1605" s="740"/>
      <c r="M1605" s="740"/>
      <c r="N1605" s="740"/>
      <c r="O1605" s="740"/>
    </row>
    <row r="1606" spans="1:15" s="778" customFormat="1">
      <c r="A1606" s="777"/>
      <c r="B1606" s="740"/>
      <c r="C1606" s="740"/>
      <c r="D1606" s="1265"/>
      <c r="E1606" s="1265"/>
      <c r="F1606" s="1265"/>
      <c r="G1606" s="1265"/>
      <c r="H1606" s="1265"/>
      <c r="I1606" s="1265"/>
      <c r="J1606" s="1265"/>
      <c r="K1606" s="740"/>
      <c r="L1606" s="740"/>
      <c r="M1606" s="740"/>
      <c r="N1606" s="740"/>
      <c r="O1606" s="740"/>
    </row>
    <row r="1607" spans="1:15" s="778" customFormat="1">
      <c r="A1607" s="777"/>
      <c r="B1607" s="740"/>
      <c r="C1607" s="740"/>
      <c r="D1607" s="1265"/>
      <c r="E1607" s="1265"/>
      <c r="F1607" s="1265"/>
      <c r="G1607" s="1265"/>
      <c r="H1607" s="1265"/>
      <c r="I1607" s="1265"/>
      <c r="J1607" s="1265"/>
      <c r="K1607" s="740"/>
      <c r="L1607" s="740"/>
      <c r="M1607" s="740"/>
      <c r="N1607" s="740"/>
      <c r="O1607" s="740"/>
    </row>
    <row r="1608" spans="1:15" s="778" customFormat="1">
      <c r="A1608" s="777"/>
      <c r="B1608" s="740"/>
      <c r="C1608" s="740"/>
      <c r="D1608" s="1265"/>
      <c r="E1608" s="1265"/>
      <c r="F1608" s="1265"/>
      <c r="G1608" s="1265"/>
      <c r="H1608" s="1265"/>
      <c r="I1608" s="1265"/>
      <c r="J1608" s="1265"/>
      <c r="K1608" s="740"/>
      <c r="L1608" s="740"/>
      <c r="M1608" s="740"/>
      <c r="N1608" s="740"/>
      <c r="O1608" s="740"/>
    </row>
    <row r="1609" spans="1:15" s="778" customFormat="1">
      <c r="A1609" s="777"/>
      <c r="B1609" s="740"/>
      <c r="C1609" s="740"/>
      <c r="D1609" s="1265"/>
      <c r="E1609" s="1265"/>
      <c r="F1609" s="1265"/>
      <c r="G1609" s="1265"/>
      <c r="H1609" s="1265"/>
      <c r="I1609" s="1265"/>
      <c r="J1609" s="1265"/>
      <c r="K1609" s="740"/>
      <c r="L1609" s="740"/>
      <c r="M1609" s="740"/>
      <c r="N1609" s="740"/>
      <c r="O1609" s="740"/>
    </row>
    <row r="1610" spans="1:15" s="778" customFormat="1">
      <c r="A1610" s="777"/>
      <c r="B1610" s="740"/>
      <c r="C1610" s="740"/>
      <c r="D1610" s="1265"/>
      <c r="E1610" s="1265"/>
      <c r="F1610" s="1265"/>
      <c r="G1610" s="1265"/>
      <c r="H1610" s="1265"/>
      <c r="I1610" s="1265"/>
      <c r="J1610" s="1265"/>
      <c r="K1610" s="740"/>
      <c r="L1610" s="740"/>
      <c r="M1610" s="740"/>
      <c r="N1610" s="740"/>
      <c r="O1610" s="740"/>
    </row>
    <row r="1611" spans="1:15" s="778" customFormat="1">
      <c r="A1611" s="777"/>
      <c r="B1611" s="740"/>
      <c r="C1611" s="740"/>
      <c r="D1611" s="1265"/>
      <c r="E1611" s="1265"/>
      <c r="F1611" s="1265"/>
      <c r="G1611" s="1265"/>
      <c r="H1611" s="1265"/>
      <c r="I1611" s="1265"/>
      <c r="J1611" s="1265"/>
      <c r="K1611" s="740"/>
      <c r="L1611" s="740"/>
      <c r="M1611" s="740"/>
      <c r="N1611" s="740"/>
      <c r="O1611" s="740"/>
    </row>
    <row r="1612" spans="1:15" s="778" customFormat="1">
      <c r="A1612" s="777"/>
      <c r="B1612" s="740"/>
      <c r="C1612" s="740"/>
      <c r="D1612" s="1265"/>
      <c r="E1612" s="1265"/>
      <c r="F1612" s="1265"/>
      <c r="G1612" s="1265"/>
      <c r="H1612" s="1265"/>
      <c r="I1612" s="1265"/>
      <c r="J1612" s="1265"/>
      <c r="K1612" s="740"/>
      <c r="L1612" s="740"/>
      <c r="M1612" s="740"/>
      <c r="N1612" s="740"/>
      <c r="O1612" s="740"/>
    </row>
    <row r="1613" spans="1:15" s="778" customFormat="1">
      <c r="A1613" s="777"/>
      <c r="B1613" s="740"/>
      <c r="C1613" s="740"/>
      <c r="D1613" s="1265"/>
      <c r="E1613" s="1265"/>
      <c r="F1613" s="1265"/>
      <c r="G1613" s="1265"/>
      <c r="H1613" s="1265"/>
      <c r="I1613" s="1265"/>
      <c r="J1613" s="1265"/>
      <c r="K1613" s="740"/>
      <c r="L1613" s="740"/>
      <c r="M1613" s="740"/>
      <c r="N1613" s="740"/>
      <c r="O1613" s="740"/>
    </row>
    <row r="1614" spans="1:15" s="778" customFormat="1">
      <c r="A1614" s="777"/>
      <c r="B1614" s="740"/>
      <c r="C1614" s="740"/>
      <c r="D1614" s="1265"/>
      <c r="E1614" s="1265"/>
      <c r="F1614" s="1265"/>
      <c r="G1614" s="1265"/>
      <c r="H1614" s="1265"/>
      <c r="I1614" s="1265"/>
      <c r="J1614" s="1265"/>
      <c r="K1614" s="740"/>
      <c r="L1614" s="740"/>
      <c r="M1614" s="740"/>
      <c r="N1614" s="740"/>
      <c r="O1614" s="740"/>
    </row>
    <row r="1615" spans="1:15" s="778" customFormat="1">
      <c r="A1615" s="777"/>
      <c r="B1615" s="740"/>
      <c r="C1615" s="740"/>
      <c r="D1615" s="1265"/>
      <c r="E1615" s="1265"/>
      <c r="F1615" s="1265"/>
      <c r="G1615" s="1265"/>
      <c r="H1615" s="1265"/>
      <c r="I1615" s="1265"/>
      <c r="J1615" s="1265"/>
      <c r="K1615" s="740"/>
      <c r="L1615" s="740"/>
      <c r="M1615" s="740"/>
      <c r="N1615" s="740"/>
      <c r="O1615" s="740"/>
    </row>
    <row r="1616" spans="1:15" s="778" customFormat="1">
      <c r="A1616" s="777"/>
      <c r="B1616" s="740"/>
      <c r="C1616" s="740"/>
      <c r="D1616" s="1265"/>
      <c r="E1616" s="1265"/>
      <c r="F1616" s="1265"/>
      <c r="G1616" s="1265"/>
      <c r="H1616" s="1265"/>
      <c r="I1616" s="1265"/>
      <c r="J1616" s="1265"/>
      <c r="K1616" s="740"/>
      <c r="L1616" s="740"/>
      <c r="M1616" s="740"/>
      <c r="N1616" s="740"/>
      <c r="O1616" s="740"/>
    </row>
    <row r="1617" spans="1:15" s="778" customFormat="1">
      <c r="A1617" s="777"/>
      <c r="B1617" s="740"/>
      <c r="C1617" s="740"/>
      <c r="D1617" s="1265"/>
      <c r="E1617" s="1265"/>
      <c r="F1617" s="1265"/>
      <c r="G1617" s="1265"/>
      <c r="H1617" s="1265"/>
      <c r="I1617" s="1265"/>
      <c r="J1617" s="1265"/>
      <c r="K1617" s="740"/>
      <c r="L1617" s="740"/>
      <c r="M1617" s="740"/>
      <c r="N1617" s="740"/>
      <c r="O1617" s="740"/>
    </row>
    <row r="1618" spans="1:15" s="778" customFormat="1">
      <c r="A1618" s="777"/>
      <c r="B1618" s="740"/>
      <c r="C1618" s="740"/>
      <c r="D1618" s="1265"/>
      <c r="E1618" s="1265"/>
      <c r="F1618" s="1265"/>
      <c r="G1618" s="1265"/>
      <c r="H1618" s="1265"/>
      <c r="I1618" s="1265"/>
      <c r="J1618" s="1265"/>
      <c r="K1618" s="740"/>
      <c r="L1618" s="740"/>
      <c r="M1618" s="740"/>
      <c r="N1618" s="740"/>
      <c r="O1618" s="740"/>
    </row>
    <row r="1619" spans="1:15" s="778" customFormat="1">
      <c r="A1619" s="777"/>
      <c r="B1619" s="740"/>
      <c r="C1619" s="740"/>
      <c r="D1619" s="1265"/>
      <c r="E1619" s="1265"/>
      <c r="F1619" s="1265"/>
      <c r="G1619" s="1265"/>
      <c r="H1619" s="1265"/>
      <c r="I1619" s="1265"/>
      <c r="J1619" s="1265"/>
      <c r="K1619" s="740"/>
      <c r="L1619" s="740"/>
      <c r="M1619" s="740"/>
      <c r="N1619" s="740"/>
      <c r="O1619" s="740"/>
    </row>
    <row r="1620" spans="1:15" s="778" customFormat="1">
      <c r="A1620" s="777"/>
      <c r="B1620" s="740"/>
      <c r="C1620" s="740"/>
      <c r="D1620" s="1265"/>
      <c r="E1620" s="1265"/>
      <c r="F1620" s="1265"/>
      <c r="G1620" s="1265"/>
      <c r="H1620" s="1265"/>
      <c r="I1620" s="1265"/>
      <c r="J1620" s="1265"/>
      <c r="K1620" s="740"/>
      <c r="L1620" s="740"/>
      <c r="M1620" s="740"/>
      <c r="N1620" s="740"/>
      <c r="O1620" s="740"/>
    </row>
    <row r="1621" spans="1:15" s="778" customFormat="1">
      <c r="A1621" s="777"/>
      <c r="B1621" s="740"/>
      <c r="C1621" s="740"/>
      <c r="D1621" s="1265"/>
      <c r="E1621" s="1265"/>
      <c r="F1621" s="1265"/>
      <c r="G1621" s="1265"/>
      <c r="H1621" s="1265"/>
      <c r="I1621" s="1265"/>
      <c r="J1621" s="1265"/>
      <c r="K1621" s="740"/>
      <c r="L1621" s="740"/>
      <c r="M1621" s="740"/>
      <c r="N1621" s="740"/>
      <c r="O1621" s="740"/>
    </row>
    <row r="1622" spans="1:15" s="778" customFormat="1">
      <c r="A1622" s="777"/>
      <c r="B1622" s="740"/>
      <c r="C1622" s="740"/>
      <c r="D1622" s="1265"/>
      <c r="E1622" s="1265"/>
      <c r="F1622" s="1265"/>
      <c r="G1622" s="1265"/>
      <c r="H1622" s="1265"/>
      <c r="I1622" s="1265"/>
      <c r="J1622" s="1265"/>
      <c r="K1622" s="740"/>
      <c r="L1622" s="740"/>
      <c r="M1622" s="740"/>
      <c r="N1622" s="740"/>
      <c r="O1622" s="740"/>
    </row>
    <row r="1623" spans="1:15" s="778" customFormat="1">
      <c r="A1623" s="777"/>
      <c r="B1623" s="740"/>
      <c r="C1623" s="740"/>
      <c r="D1623" s="1265"/>
      <c r="E1623" s="1265"/>
      <c r="F1623" s="1265"/>
      <c r="G1623" s="1265"/>
      <c r="H1623" s="1265"/>
      <c r="I1623" s="1265"/>
      <c r="J1623" s="1265"/>
      <c r="K1623" s="740"/>
      <c r="L1623" s="740"/>
      <c r="M1623" s="740"/>
      <c r="N1623" s="740"/>
      <c r="O1623" s="740"/>
    </row>
    <row r="1624" spans="1:15" s="778" customFormat="1">
      <c r="A1624" s="777"/>
      <c r="B1624" s="740"/>
      <c r="C1624" s="740"/>
      <c r="D1624" s="1265"/>
      <c r="E1624" s="1265"/>
      <c r="F1624" s="1265"/>
      <c r="G1624" s="1265"/>
      <c r="H1624" s="1265"/>
      <c r="I1624" s="1265"/>
      <c r="J1624" s="1265"/>
      <c r="K1624" s="740"/>
      <c r="L1624" s="740"/>
      <c r="M1624" s="740"/>
      <c r="N1624" s="740"/>
      <c r="O1624" s="740"/>
    </row>
    <row r="1625" spans="1:15" s="778" customFormat="1">
      <c r="A1625" s="777"/>
      <c r="B1625" s="740"/>
      <c r="C1625" s="740"/>
      <c r="D1625" s="1265"/>
      <c r="E1625" s="1265"/>
      <c r="F1625" s="1265"/>
      <c r="G1625" s="1265"/>
      <c r="H1625" s="1265"/>
      <c r="I1625" s="1265"/>
      <c r="J1625" s="1265"/>
      <c r="K1625" s="740"/>
      <c r="L1625" s="740"/>
      <c r="M1625" s="740"/>
      <c r="N1625" s="740"/>
      <c r="O1625" s="740"/>
    </row>
    <row r="1626" spans="1:15" s="778" customFormat="1">
      <c r="A1626" s="777"/>
      <c r="B1626" s="740"/>
      <c r="C1626" s="740"/>
      <c r="D1626" s="1265"/>
      <c r="E1626" s="1265"/>
      <c r="F1626" s="1265"/>
      <c r="G1626" s="1265"/>
      <c r="H1626" s="1265"/>
      <c r="I1626" s="1265"/>
      <c r="J1626" s="1265"/>
      <c r="K1626" s="740"/>
      <c r="L1626" s="740"/>
      <c r="M1626" s="740"/>
      <c r="N1626" s="740"/>
      <c r="O1626" s="740"/>
    </row>
    <row r="1627" spans="1:15" s="778" customFormat="1">
      <c r="A1627" s="777"/>
      <c r="B1627" s="740"/>
      <c r="C1627" s="740"/>
      <c r="D1627" s="1265"/>
      <c r="E1627" s="1265"/>
      <c r="F1627" s="1265"/>
      <c r="G1627" s="1265"/>
      <c r="H1627" s="1265"/>
      <c r="I1627" s="1265"/>
      <c r="J1627" s="1265"/>
      <c r="K1627" s="740"/>
      <c r="L1627" s="740"/>
      <c r="M1627" s="740"/>
      <c r="N1627" s="740"/>
      <c r="O1627" s="740"/>
    </row>
    <row r="1628" spans="1:15" s="778" customFormat="1">
      <c r="A1628" s="777"/>
      <c r="B1628" s="740"/>
      <c r="C1628" s="740"/>
      <c r="D1628" s="1265"/>
      <c r="E1628" s="1265"/>
      <c r="F1628" s="1265"/>
      <c r="G1628" s="1265"/>
      <c r="H1628" s="1265"/>
      <c r="I1628" s="1265"/>
      <c r="J1628" s="1265"/>
      <c r="K1628" s="740"/>
      <c r="L1628" s="740"/>
      <c r="M1628" s="740"/>
      <c r="N1628" s="740"/>
      <c r="O1628" s="740"/>
    </row>
    <row r="1629" spans="1:15" s="778" customFormat="1">
      <c r="A1629" s="777"/>
      <c r="B1629" s="740"/>
      <c r="C1629" s="740"/>
      <c r="D1629" s="1265"/>
      <c r="E1629" s="1265"/>
      <c r="F1629" s="1265"/>
      <c r="G1629" s="1265"/>
      <c r="H1629" s="1265"/>
      <c r="I1629" s="1265"/>
      <c r="J1629" s="1265"/>
      <c r="K1629" s="740"/>
      <c r="L1629" s="740"/>
      <c r="M1629" s="740"/>
      <c r="N1629" s="740"/>
      <c r="O1629" s="740"/>
    </row>
    <row r="1630" spans="1:15" s="778" customFormat="1">
      <c r="A1630" s="777"/>
      <c r="B1630" s="740"/>
      <c r="C1630" s="740"/>
      <c r="D1630" s="1265"/>
      <c r="E1630" s="1265"/>
      <c r="F1630" s="1265"/>
      <c r="G1630" s="1265"/>
      <c r="H1630" s="1265"/>
      <c r="I1630" s="1265"/>
      <c r="J1630" s="1265"/>
      <c r="K1630" s="740"/>
      <c r="L1630" s="740"/>
      <c r="M1630" s="740"/>
      <c r="N1630" s="740"/>
      <c r="O1630" s="740"/>
    </row>
    <row r="1631" spans="1:15" s="778" customFormat="1">
      <c r="A1631" s="777"/>
      <c r="B1631" s="740"/>
      <c r="C1631" s="740"/>
      <c r="D1631" s="1265"/>
      <c r="E1631" s="1265"/>
      <c r="F1631" s="1265"/>
      <c r="G1631" s="1265"/>
      <c r="H1631" s="1265"/>
      <c r="I1631" s="1265"/>
      <c r="J1631" s="1265"/>
      <c r="K1631" s="740"/>
      <c r="L1631" s="740"/>
      <c r="M1631" s="740"/>
      <c r="N1631" s="740"/>
      <c r="O1631" s="740"/>
    </row>
    <row r="1632" spans="1:15" s="778" customFormat="1">
      <c r="A1632" s="777"/>
      <c r="B1632" s="740"/>
      <c r="C1632" s="740"/>
      <c r="D1632" s="1265"/>
      <c r="E1632" s="1265"/>
      <c r="F1632" s="1265"/>
      <c r="G1632" s="1265"/>
      <c r="H1632" s="1265"/>
      <c r="I1632" s="1265"/>
      <c r="J1632" s="1265"/>
      <c r="K1632" s="740"/>
      <c r="L1632" s="740"/>
      <c r="M1632" s="740"/>
      <c r="N1632" s="740"/>
      <c r="O1632" s="740"/>
    </row>
    <row r="1633" spans="1:15" s="778" customFormat="1">
      <c r="A1633" s="777"/>
      <c r="B1633" s="740"/>
      <c r="C1633" s="740"/>
      <c r="D1633" s="1265"/>
      <c r="E1633" s="1265"/>
      <c r="F1633" s="1265"/>
      <c r="G1633" s="1265"/>
      <c r="H1633" s="1265"/>
      <c r="I1633" s="1265"/>
      <c r="J1633" s="1265"/>
      <c r="K1633" s="740"/>
      <c r="L1633" s="740"/>
      <c r="M1633" s="740"/>
      <c r="N1633" s="740"/>
      <c r="O1633" s="740"/>
    </row>
    <row r="1634" spans="1:15" s="778" customFormat="1">
      <c r="A1634" s="777"/>
      <c r="B1634" s="740"/>
      <c r="C1634" s="740"/>
      <c r="D1634" s="1265"/>
      <c r="E1634" s="1265"/>
      <c r="F1634" s="1265"/>
      <c r="G1634" s="1265"/>
      <c r="H1634" s="1265"/>
      <c r="I1634" s="1265"/>
      <c r="J1634" s="1265"/>
      <c r="K1634" s="740"/>
      <c r="L1634" s="740"/>
      <c r="M1634" s="740"/>
      <c r="N1634" s="740"/>
      <c r="O1634" s="740"/>
    </row>
    <row r="1635" spans="1:15" s="778" customFormat="1">
      <c r="A1635" s="777"/>
      <c r="B1635" s="740"/>
      <c r="C1635" s="740"/>
      <c r="D1635" s="1265"/>
      <c r="E1635" s="1265"/>
      <c r="F1635" s="1265"/>
      <c r="G1635" s="1265"/>
      <c r="H1635" s="1265"/>
      <c r="I1635" s="1265"/>
      <c r="J1635" s="1265"/>
      <c r="K1635" s="740"/>
      <c r="L1635" s="740"/>
      <c r="M1635" s="740"/>
      <c r="N1635" s="740"/>
      <c r="O1635" s="740"/>
    </row>
    <row r="1636" spans="1:15" s="778" customFormat="1">
      <c r="A1636" s="777"/>
      <c r="B1636" s="740"/>
      <c r="C1636" s="740"/>
      <c r="D1636" s="1265"/>
      <c r="E1636" s="1265"/>
      <c r="F1636" s="1265"/>
      <c r="G1636" s="1265"/>
      <c r="H1636" s="1265"/>
      <c r="I1636" s="1265"/>
      <c r="J1636" s="1265"/>
      <c r="K1636" s="740"/>
      <c r="L1636" s="740"/>
      <c r="M1636" s="740"/>
      <c r="N1636" s="740"/>
      <c r="O1636" s="740"/>
    </row>
    <row r="1637" spans="1:15" s="778" customFormat="1">
      <c r="A1637" s="777"/>
      <c r="B1637" s="740"/>
      <c r="C1637" s="740"/>
      <c r="D1637" s="1265"/>
      <c r="E1637" s="1265"/>
      <c r="F1637" s="1265"/>
      <c r="G1637" s="1265"/>
      <c r="H1637" s="1265"/>
      <c r="I1637" s="1265"/>
      <c r="J1637" s="1265"/>
      <c r="K1637" s="740"/>
      <c r="L1637" s="740"/>
      <c r="M1637" s="740"/>
      <c r="N1637" s="740"/>
      <c r="O1637" s="740"/>
    </row>
    <row r="1638" spans="1:15" s="778" customFormat="1">
      <c r="A1638" s="777"/>
      <c r="B1638" s="740"/>
      <c r="C1638" s="740"/>
      <c r="D1638" s="1265"/>
      <c r="E1638" s="1265"/>
      <c r="F1638" s="1265"/>
      <c r="G1638" s="1265"/>
      <c r="H1638" s="1265"/>
      <c r="I1638" s="1265"/>
      <c r="J1638" s="1265"/>
      <c r="K1638" s="740"/>
      <c r="L1638" s="740"/>
      <c r="M1638" s="740"/>
      <c r="N1638" s="740"/>
      <c r="O1638" s="740"/>
    </row>
    <row r="1639" spans="1:15" s="778" customFormat="1">
      <c r="A1639" s="777"/>
      <c r="B1639" s="740"/>
      <c r="C1639" s="740"/>
      <c r="D1639" s="1265"/>
      <c r="E1639" s="1265"/>
      <c r="F1639" s="1265"/>
      <c r="G1639" s="1265"/>
      <c r="H1639" s="1265"/>
      <c r="I1639" s="1265"/>
      <c r="J1639" s="1265"/>
      <c r="K1639" s="740"/>
      <c r="L1639" s="740"/>
      <c r="M1639" s="740"/>
      <c r="N1639" s="740"/>
      <c r="O1639" s="740"/>
    </row>
    <row r="1640" spans="1:15" s="778" customFormat="1">
      <c r="A1640" s="777"/>
      <c r="B1640" s="740"/>
      <c r="C1640" s="740"/>
      <c r="D1640" s="1265"/>
      <c r="E1640" s="1265"/>
      <c r="F1640" s="1265"/>
      <c r="G1640" s="1265"/>
      <c r="H1640" s="1265"/>
      <c r="I1640" s="1265"/>
      <c r="J1640" s="1265"/>
      <c r="K1640" s="740"/>
      <c r="L1640" s="740"/>
      <c r="M1640" s="740"/>
      <c r="N1640" s="740"/>
      <c r="O1640" s="740"/>
    </row>
    <row r="1641" spans="1:15" s="778" customFormat="1">
      <c r="A1641" s="777"/>
      <c r="B1641" s="740"/>
      <c r="C1641" s="740"/>
      <c r="D1641" s="1265"/>
      <c r="E1641" s="1265"/>
      <c r="F1641" s="1265"/>
      <c r="G1641" s="1265"/>
      <c r="H1641" s="1265"/>
      <c r="I1641" s="1265"/>
      <c r="J1641" s="1265"/>
      <c r="K1641" s="740"/>
      <c r="L1641" s="740"/>
      <c r="M1641" s="740"/>
      <c r="N1641" s="740"/>
      <c r="O1641" s="740"/>
    </row>
    <row r="1642" spans="1:15" s="778" customFormat="1">
      <c r="A1642" s="777"/>
      <c r="B1642" s="740"/>
      <c r="C1642" s="740"/>
      <c r="D1642" s="1265"/>
      <c r="E1642" s="1265"/>
      <c r="F1642" s="1265"/>
      <c r="G1642" s="1265"/>
      <c r="H1642" s="1265"/>
      <c r="I1642" s="1265"/>
      <c r="J1642" s="1265"/>
      <c r="K1642" s="740"/>
      <c r="L1642" s="740"/>
      <c r="M1642" s="740"/>
      <c r="N1642" s="740"/>
      <c r="O1642" s="740"/>
    </row>
    <row r="1643" spans="1:15" s="778" customFormat="1">
      <c r="A1643" s="777"/>
      <c r="B1643" s="740"/>
      <c r="C1643" s="740"/>
      <c r="D1643" s="1265"/>
      <c r="E1643" s="1265"/>
      <c r="F1643" s="1265"/>
      <c r="G1643" s="1265"/>
      <c r="H1643" s="1265"/>
      <c r="I1643" s="1265"/>
      <c r="J1643" s="1265"/>
      <c r="K1643" s="740"/>
      <c r="L1643" s="740"/>
      <c r="M1643" s="740"/>
      <c r="N1643" s="740"/>
      <c r="O1643" s="740"/>
    </row>
    <row r="1644" spans="1:15" s="778" customFormat="1">
      <c r="A1644" s="777"/>
      <c r="B1644" s="740"/>
      <c r="C1644" s="740"/>
      <c r="D1644" s="1265"/>
      <c r="E1644" s="1265"/>
      <c r="F1644" s="1265"/>
      <c r="G1644" s="1265"/>
      <c r="H1644" s="1265"/>
      <c r="I1644" s="1265"/>
      <c r="J1644" s="1265"/>
      <c r="K1644" s="740"/>
      <c r="L1644" s="740"/>
      <c r="M1644" s="740"/>
      <c r="N1644" s="740"/>
      <c r="O1644" s="740"/>
    </row>
    <row r="1645" spans="1:15" s="778" customFormat="1">
      <c r="A1645" s="777"/>
      <c r="B1645" s="740"/>
      <c r="C1645" s="740"/>
      <c r="D1645" s="1265"/>
      <c r="E1645" s="1265"/>
      <c r="F1645" s="1265"/>
      <c r="G1645" s="1265"/>
      <c r="H1645" s="1265"/>
      <c r="I1645" s="1265"/>
      <c r="J1645" s="1265"/>
      <c r="K1645" s="740"/>
      <c r="L1645" s="740"/>
      <c r="M1645" s="740"/>
      <c r="N1645" s="740"/>
      <c r="O1645" s="740"/>
    </row>
    <row r="1646" spans="1:15" s="778" customFormat="1">
      <c r="A1646" s="777"/>
      <c r="B1646" s="740"/>
      <c r="C1646" s="740"/>
      <c r="D1646" s="1265"/>
      <c r="E1646" s="1265"/>
      <c r="F1646" s="1265"/>
      <c r="G1646" s="1265"/>
      <c r="H1646" s="1265"/>
      <c r="I1646" s="1265"/>
      <c r="J1646" s="1265"/>
      <c r="K1646" s="740"/>
      <c r="L1646" s="740"/>
      <c r="M1646" s="740"/>
      <c r="N1646" s="740"/>
      <c r="O1646" s="740"/>
    </row>
    <row r="1647" spans="1:15" s="778" customFormat="1">
      <c r="A1647" s="777"/>
      <c r="B1647" s="740"/>
      <c r="C1647" s="740"/>
      <c r="D1647" s="1265"/>
      <c r="E1647" s="1265"/>
      <c r="F1647" s="1265"/>
      <c r="G1647" s="1265"/>
      <c r="H1647" s="1265"/>
      <c r="I1647" s="1265"/>
      <c r="J1647" s="1265"/>
      <c r="K1647" s="740"/>
      <c r="L1647" s="740"/>
      <c r="M1647" s="740"/>
      <c r="N1647" s="740"/>
      <c r="O1647" s="740"/>
    </row>
    <row r="1648" spans="1:15" s="778" customFormat="1">
      <c r="A1648" s="777"/>
      <c r="B1648" s="740"/>
      <c r="C1648" s="740"/>
      <c r="D1648" s="1265"/>
      <c r="E1648" s="1265"/>
      <c r="F1648" s="1265"/>
      <c r="G1648" s="1265"/>
      <c r="H1648" s="1265"/>
      <c r="I1648" s="1265"/>
      <c r="J1648" s="1265"/>
      <c r="K1648" s="740"/>
      <c r="L1648" s="740"/>
      <c r="M1648" s="740"/>
      <c r="N1648" s="740"/>
      <c r="O1648" s="740"/>
    </row>
    <row r="1649" spans="1:15" s="778" customFormat="1">
      <c r="A1649" s="777"/>
      <c r="B1649" s="740"/>
      <c r="C1649" s="740"/>
      <c r="D1649" s="1265"/>
      <c r="E1649" s="1265"/>
      <c r="F1649" s="1265"/>
      <c r="G1649" s="1265"/>
      <c r="H1649" s="1265"/>
      <c r="I1649" s="1265"/>
      <c r="J1649" s="1265"/>
      <c r="K1649" s="740"/>
      <c r="L1649" s="740"/>
      <c r="M1649" s="740"/>
      <c r="N1649" s="740"/>
      <c r="O1649" s="740"/>
    </row>
    <row r="1650" spans="1:15" s="778" customFormat="1">
      <c r="A1650" s="777"/>
      <c r="B1650" s="740"/>
      <c r="C1650" s="740"/>
      <c r="D1650" s="1265"/>
      <c r="E1650" s="1265"/>
      <c r="F1650" s="1265"/>
      <c r="G1650" s="1265"/>
      <c r="H1650" s="1265"/>
      <c r="I1650" s="1265"/>
      <c r="J1650" s="1265"/>
      <c r="K1650" s="740"/>
      <c r="L1650" s="740"/>
      <c r="M1650" s="740"/>
      <c r="N1650" s="740"/>
      <c r="O1650" s="740"/>
    </row>
    <row r="1651" spans="1:15" s="778" customFormat="1">
      <c r="A1651" s="777"/>
      <c r="B1651" s="740"/>
      <c r="C1651" s="740"/>
      <c r="D1651" s="1265"/>
      <c r="E1651" s="1265"/>
      <c r="F1651" s="1265"/>
      <c r="G1651" s="1265"/>
      <c r="H1651" s="1265"/>
      <c r="I1651" s="1265"/>
      <c r="J1651" s="1265"/>
      <c r="K1651" s="740"/>
      <c r="L1651" s="740"/>
      <c r="M1651" s="740"/>
      <c r="N1651" s="740"/>
      <c r="O1651" s="740"/>
    </row>
    <row r="1652" spans="1:15" s="778" customFormat="1">
      <c r="A1652" s="777"/>
      <c r="B1652" s="740"/>
      <c r="C1652" s="740"/>
      <c r="D1652" s="1265"/>
      <c r="E1652" s="1265"/>
      <c r="F1652" s="1265"/>
      <c r="G1652" s="1265"/>
      <c r="H1652" s="1265"/>
      <c r="I1652" s="1265"/>
      <c r="J1652" s="1265"/>
      <c r="K1652" s="740"/>
      <c r="L1652" s="740"/>
      <c r="M1652" s="740"/>
      <c r="N1652" s="740"/>
      <c r="O1652" s="740"/>
    </row>
    <row r="1653" spans="1:15" s="778" customFormat="1">
      <c r="A1653" s="777"/>
      <c r="B1653" s="740"/>
      <c r="C1653" s="740"/>
      <c r="D1653" s="1265"/>
      <c r="E1653" s="1265"/>
      <c r="F1653" s="1265"/>
      <c r="G1653" s="1265"/>
      <c r="H1653" s="1265"/>
      <c r="I1653" s="1265"/>
      <c r="J1653" s="1265"/>
      <c r="K1653" s="740"/>
      <c r="L1653" s="740"/>
      <c r="M1653" s="740"/>
      <c r="N1653" s="740"/>
      <c r="O1653" s="740"/>
    </row>
    <row r="1654" spans="1:15" s="778" customFormat="1">
      <c r="A1654" s="777"/>
      <c r="B1654" s="740"/>
      <c r="C1654" s="740"/>
      <c r="D1654" s="1265"/>
      <c r="E1654" s="1265"/>
      <c r="F1654" s="1265"/>
      <c r="G1654" s="1265"/>
      <c r="H1654" s="1265"/>
      <c r="I1654" s="1265"/>
      <c r="J1654" s="1265"/>
      <c r="K1654" s="740"/>
      <c r="L1654" s="740"/>
      <c r="M1654" s="740"/>
      <c r="N1654" s="740"/>
      <c r="O1654" s="740"/>
    </row>
    <row r="1655" spans="1:15" s="778" customFormat="1">
      <c r="A1655" s="777"/>
      <c r="B1655" s="740"/>
      <c r="C1655" s="740"/>
      <c r="D1655" s="1265"/>
      <c r="E1655" s="1265"/>
      <c r="F1655" s="1265"/>
      <c r="G1655" s="1265"/>
      <c r="H1655" s="1265"/>
      <c r="I1655" s="1265"/>
      <c r="J1655" s="1265"/>
      <c r="K1655" s="740"/>
      <c r="L1655" s="740"/>
      <c r="M1655" s="740"/>
      <c r="N1655" s="740"/>
      <c r="O1655" s="740"/>
    </row>
    <row r="1656" spans="1:15" s="778" customFormat="1">
      <c r="A1656" s="777"/>
      <c r="B1656" s="740"/>
      <c r="C1656" s="740"/>
      <c r="D1656" s="1265"/>
      <c r="E1656" s="1265"/>
      <c r="F1656" s="1265"/>
      <c r="G1656" s="1265"/>
      <c r="H1656" s="1265"/>
      <c r="I1656" s="1265"/>
      <c r="J1656" s="1265"/>
      <c r="K1656" s="740"/>
      <c r="L1656" s="740"/>
      <c r="M1656" s="740"/>
      <c r="N1656" s="740"/>
      <c r="O1656" s="740"/>
    </row>
    <row r="1657" spans="1:15" s="778" customFormat="1">
      <c r="A1657" s="777"/>
      <c r="B1657" s="740"/>
      <c r="C1657" s="740"/>
      <c r="D1657" s="1265"/>
      <c r="E1657" s="1265"/>
      <c r="F1657" s="1265"/>
      <c r="G1657" s="1265"/>
      <c r="H1657" s="1265"/>
      <c r="I1657" s="1265"/>
      <c r="J1657" s="1265"/>
      <c r="K1657" s="740"/>
      <c r="L1657" s="740"/>
      <c r="M1657" s="740"/>
      <c r="N1657" s="740"/>
      <c r="O1657" s="740"/>
    </row>
    <row r="1658" spans="1:15" s="778" customFormat="1">
      <c r="A1658" s="777"/>
      <c r="B1658" s="740"/>
      <c r="C1658" s="740"/>
      <c r="D1658" s="1265"/>
      <c r="E1658" s="1265"/>
      <c r="F1658" s="1265"/>
      <c r="G1658" s="1265"/>
      <c r="H1658" s="1265"/>
      <c r="I1658" s="1265"/>
      <c r="J1658" s="1265"/>
      <c r="K1658" s="740"/>
      <c r="L1658" s="740"/>
      <c r="M1658" s="740"/>
      <c r="N1658" s="740"/>
      <c r="O1658" s="740"/>
    </row>
    <row r="1659" spans="1:15" s="778" customFormat="1">
      <c r="A1659" s="777"/>
      <c r="B1659" s="740"/>
      <c r="C1659" s="740"/>
      <c r="D1659" s="1265"/>
      <c r="E1659" s="1265"/>
      <c r="F1659" s="1265"/>
      <c r="G1659" s="1265"/>
      <c r="H1659" s="1265"/>
      <c r="I1659" s="1265"/>
      <c r="J1659" s="1265"/>
      <c r="K1659" s="740"/>
      <c r="L1659" s="740"/>
      <c r="M1659" s="740"/>
      <c r="N1659" s="740"/>
      <c r="O1659" s="740"/>
    </row>
    <row r="1660" spans="1:15" s="778" customFormat="1">
      <c r="A1660" s="777"/>
      <c r="B1660" s="740"/>
      <c r="C1660" s="740"/>
      <c r="D1660" s="1265"/>
      <c r="E1660" s="1265"/>
      <c r="F1660" s="1265"/>
      <c r="G1660" s="1265"/>
      <c r="H1660" s="1265"/>
      <c r="I1660" s="1265"/>
      <c r="J1660" s="1265"/>
      <c r="K1660" s="740"/>
      <c r="L1660" s="740"/>
      <c r="M1660" s="740"/>
      <c r="N1660" s="740"/>
      <c r="O1660" s="740"/>
    </row>
    <row r="1661" spans="1:15" s="778" customFormat="1">
      <c r="A1661" s="777"/>
      <c r="B1661" s="740"/>
      <c r="C1661" s="740"/>
      <c r="D1661" s="1265"/>
      <c r="E1661" s="1265"/>
      <c r="F1661" s="1265"/>
      <c r="G1661" s="1265"/>
      <c r="H1661" s="1265"/>
      <c r="I1661" s="1265"/>
      <c r="J1661" s="1265"/>
      <c r="K1661" s="740"/>
      <c r="L1661" s="740"/>
      <c r="M1661" s="740"/>
      <c r="N1661" s="740"/>
      <c r="O1661" s="740"/>
    </row>
    <row r="1662" spans="1:15" s="778" customFormat="1">
      <c r="A1662" s="777"/>
      <c r="B1662" s="740"/>
      <c r="C1662" s="740"/>
      <c r="D1662" s="1265"/>
      <c r="E1662" s="1265"/>
      <c r="F1662" s="1265"/>
      <c r="G1662" s="1265"/>
      <c r="H1662" s="1265"/>
      <c r="I1662" s="1265"/>
      <c r="J1662" s="1265"/>
      <c r="K1662" s="740"/>
      <c r="L1662" s="740"/>
      <c r="M1662" s="740"/>
      <c r="N1662" s="740"/>
      <c r="O1662" s="740"/>
    </row>
    <row r="1663" spans="1:15" s="778" customFormat="1">
      <c r="A1663" s="777"/>
      <c r="B1663" s="740"/>
      <c r="C1663" s="740"/>
      <c r="D1663" s="1265"/>
      <c r="E1663" s="1265"/>
      <c r="F1663" s="1265"/>
      <c r="G1663" s="1265"/>
      <c r="H1663" s="1265"/>
      <c r="I1663" s="1265"/>
      <c r="J1663" s="1265"/>
      <c r="K1663" s="740"/>
      <c r="L1663" s="740"/>
      <c r="M1663" s="740"/>
      <c r="N1663" s="740"/>
      <c r="O1663" s="740"/>
    </row>
    <row r="1664" spans="1:15" s="778" customFormat="1">
      <c r="A1664" s="777"/>
      <c r="B1664" s="740"/>
      <c r="C1664" s="740"/>
      <c r="D1664" s="1265"/>
      <c r="E1664" s="1265"/>
      <c r="F1664" s="1265"/>
      <c r="G1664" s="1265"/>
      <c r="H1664" s="1265"/>
      <c r="I1664" s="1265"/>
      <c r="J1664" s="1265"/>
      <c r="K1664" s="740"/>
      <c r="L1664" s="740"/>
      <c r="M1664" s="740"/>
      <c r="N1664" s="740"/>
      <c r="O1664" s="740"/>
    </row>
    <row r="1665" spans="1:15" s="778" customFormat="1">
      <c r="A1665" s="777"/>
      <c r="B1665" s="740"/>
      <c r="C1665" s="740"/>
      <c r="D1665" s="1265"/>
      <c r="E1665" s="1265"/>
      <c r="F1665" s="1265"/>
      <c r="G1665" s="1265"/>
      <c r="H1665" s="1265"/>
      <c r="I1665" s="1265"/>
      <c r="J1665" s="1265"/>
      <c r="K1665" s="740"/>
      <c r="L1665" s="740"/>
      <c r="M1665" s="740"/>
      <c r="N1665" s="740"/>
      <c r="O1665" s="740"/>
    </row>
    <row r="1666" spans="1:15" s="778" customFormat="1">
      <c r="A1666" s="777"/>
      <c r="B1666" s="740"/>
      <c r="C1666" s="740"/>
      <c r="D1666" s="1265"/>
      <c r="E1666" s="1265"/>
      <c r="F1666" s="1265"/>
      <c r="G1666" s="1265"/>
      <c r="H1666" s="1265"/>
      <c r="I1666" s="1265"/>
      <c r="J1666" s="1265"/>
      <c r="K1666" s="740"/>
      <c r="L1666" s="740"/>
      <c r="M1666" s="740"/>
      <c r="N1666" s="740"/>
      <c r="O1666" s="740"/>
    </row>
    <row r="1667" spans="1:15" s="778" customFormat="1">
      <c r="A1667" s="777"/>
      <c r="B1667" s="740"/>
      <c r="C1667" s="740"/>
      <c r="D1667" s="1265"/>
      <c r="E1667" s="1265"/>
      <c r="F1667" s="1265"/>
      <c r="G1667" s="1265"/>
      <c r="H1667" s="1265"/>
      <c r="I1667" s="1265"/>
      <c r="J1667" s="1265"/>
      <c r="K1667" s="740"/>
      <c r="L1667" s="740"/>
      <c r="M1667" s="740"/>
      <c r="N1667" s="740"/>
      <c r="O1667" s="740"/>
    </row>
    <row r="1668" spans="1:15" s="778" customFormat="1">
      <c r="A1668" s="777"/>
      <c r="B1668" s="740"/>
      <c r="C1668" s="740"/>
      <c r="D1668" s="1265"/>
      <c r="E1668" s="1265"/>
      <c r="F1668" s="1265"/>
      <c r="G1668" s="1265"/>
      <c r="H1668" s="1265"/>
      <c r="I1668" s="1265"/>
      <c r="J1668" s="1265"/>
      <c r="K1668" s="740"/>
      <c r="L1668" s="740"/>
      <c r="M1668" s="740"/>
      <c r="N1668" s="740"/>
      <c r="O1668" s="740"/>
    </row>
    <row r="1669" spans="1:15" s="778" customFormat="1">
      <c r="A1669" s="777"/>
      <c r="B1669" s="740"/>
      <c r="C1669" s="740"/>
      <c r="D1669" s="1265"/>
      <c r="E1669" s="1265"/>
      <c r="F1669" s="1265"/>
      <c r="G1669" s="1265"/>
      <c r="H1669" s="1265"/>
      <c r="I1669" s="1265"/>
      <c r="J1669" s="1265"/>
      <c r="K1669" s="740"/>
      <c r="L1669" s="740"/>
      <c r="M1669" s="740"/>
      <c r="N1669" s="740"/>
      <c r="O1669" s="740"/>
    </row>
    <row r="1670" spans="1:15" s="778" customFormat="1">
      <c r="A1670" s="777"/>
      <c r="B1670" s="740"/>
      <c r="C1670" s="740"/>
      <c r="D1670" s="1265"/>
      <c r="E1670" s="1265"/>
      <c r="F1670" s="1265"/>
      <c r="G1670" s="1265"/>
      <c r="H1670" s="1265"/>
      <c r="I1670" s="1265"/>
      <c r="J1670" s="1265"/>
      <c r="K1670" s="740"/>
      <c r="L1670" s="740"/>
      <c r="M1670" s="740"/>
      <c r="N1670" s="740"/>
      <c r="O1670" s="740"/>
    </row>
    <row r="1671" spans="1:15" s="778" customFormat="1">
      <c r="A1671" s="777"/>
      <c r="B1671" s="740"/>
      <c r="C1671" s="740"/>
      <c r="D1671" s="1265"/>
      <c r="E1671" s="1265"/>
      <c r="F1671" s="1265"/>
      <c r="G1671" s="1265"/>
      <c r="H1671" s="1265"/>
      <c r="I1671" s="1265"/>
      <c r="J1671" s="1265"/>
      <c r="K1671" s="740"/>
      <c r="L1671" s="740"/>
      <c r="M1671" s="740"/>
      <c r="N1671" s="740"/>
      <c r="O1671" s="740"/>
    </row>
    <row r="1672" spans="1:15" s="778" customFormat="1">
      <c r="A1672" s="777"/>
      <c r="B1672" s="740"/>
      <c r="C1672" s="740"/>
      <c r="D1672" s="1265"/>
      <c r="E1672" s="1265"/>
      <c r="F1672" s="1265"/>
      <c r="G1672" s="1265"/>
      <c r="H1672" s="1265"/>
      <c r="I1672" s="1265"/>
      <c r="J1672" s="1265"/>
      <c r="K1672" s="740"/>
      <c r="L1672" s="740"/>
      <c r="M1672" s="740"/>
      <c r="N1672" s="740"/>
      <c r="O1672" s="740"/>
    </row>
    <row r="1673" spans="1:15" s="778" customFormat="1">
      <c r="A1673" s="777"/>
      <c r="B1673" s="740"/>
      <c r="C1673" s="740"/>
      <c r="D1673" s="1265"/>
      <c r="E1673" s="1265"/>
      <c r="F1673" s="1265"/>
      <c r="G1673" s="1265"/>
      <c r="H1673" s="1265"/>
      <c r="I1673" s="1265"/>
      <c r="J1673" s="1265"/>
      <c r="K1673" s="740"/>
      <c r="L1673" s="740"/>
      <c r="M1673" s="740"/>
      <c r="N1673" s="740"/>
      <c r="O1673" s="740"/>
    </row>
    <row r="1674" spans="1:15" s="778" customFormat="1">
      <c r="A1674" s="777"/>
      <c r="B1674" s="740"/>
      <c r="C1674" s="740"/>
      <c r="D1674" s="1265"/>
      <c r="E1674" s="1265"/>
      <c r="F1674" s="1265"/>
      <c r="G1674" s="1265"/>
      <c r="H1674" s="1265"/>
      <c r="I1674" s="1265"/>
      <c r="J1674" s="1265"/>
      <c r="K1674" s="740"/>
      <c r="L1674" s="740"/>
      <c r="M1674" s="740"/>
      <c r="N1674" s="740"/>
      <c r="O1674" s="740"/>
    </row>
    <row r="1675" spans="1:15" s="778" customFormat="1">
      <c r="A1675" s="777"/>
      <c r="B1675" s="740"/>
      <c r="C1675" s="740"/>
      <c r="D1675" s="1265"/>
      <c r="E1675" s="1265"/>
      <c r="F1675" s="1265"/>
      <c r="G1675" s="1265"/>
      <c r="H1675" s="1265"/>
      <c r="I1675" s="1265"/>
      <c r="J1675" s="1265"/>
      <c r="K1675" s="740"/>
      <c r="L1675" s="740"/>
      <c r="M1675" s="740"/>
      <c r="N1675" s="740"/>
      <c r="O1675" s="740"/>
    </row>
    <row r="1676" spans="1:15" s="778" customFormat="1">
      <c r="A1676" s="777"/>
      <c r="B1676" s="740"/>
      <c r="C1676" s="740"/>
      <c r="D1676" s="1265"/>
      <c r="E1676" s="1265"/>
      <c r="F1676" s="1265"/>
      <c r="G1676" s="1265"/>
      <c r="H1676" s="1265"/>
      <c r="I1676" s="1265"/>
      <c r="J1676" s="1265"/>
      <c r="K1676" s="740"/>
      <c r="L1676" s="740"/>
      <c r="M1676" s="740"/>
      <c r="N1676" s="740"/>
      <c r="O1676" s="740"/>
    </row>
    <row r="1677" spans="1:15" s="778" customFormat="1">
      <c r="A1677" s="777"/>
      <c r="B1677" s="740"/>
      <c r="C1677" s="740"/>
      <c r="D1677" s="1265"/>
      <c r="E1677" s="1265"/>
      <c r="F1677" s="1265"/>
      <c r="G1677" s="1265"/>
      <c r="H1677" s="1265"/>
      <c r="I1677" s="1265"/>
      <c r="J1677" s="1265"/>
      <c r="K1677" s="740"/>
      <c r="L1677" s="740"/>
      <c r="M1677" s="740"/>
      <c r="N1677" s="740"/>
      <c r="O1677" s="740"/>
    </row>
    <row r="1678" spans="1:15" s="778" customFormat="1">
      <c r="A1678" s="777"/>
      <c r="B1678" s="740"/>
      <c r="C1678" s="740"/>
      <c r="D1678" s="1265"/>
      <c r="E1678" s="1265"/>
      <c r="F1678" s="1265"/>
      <c r="G1678" s="1265"/>
      <c r="H1678" s="1265"/>
      <c r="I1678" s="1265"/>
      <c r="J1678" s="1265"/>
      <c r="K1678" s="740"/>
      <c r="L1678" s="740"/>
      <c r="M1678" s="740"/>
      <c r="N1678" s="740"/>
      <c r="O1678" s="740"/>
    </row>
    <row r="1679" spans="1:15" s="778" customFormat="1">
      <c r="A1679" s="777"/>
      <c r="B1679" s="740"/>
      <c r="C1679" s="740"/>
      <c r="D1679" s="1265"/>
      <c r="E1679" s="1265"/>
      <c r="F1679" s="1265"/>
      <c r="G1679" s="1265"/>
      <c r="H1679" s="1265"/>
      <c r="I1679" s="1265"/>
      <c r="J1679" s="1265"/>
      <c r="K1679" s="740"/>
      <c r="L1679" s="740"/>
      <c r="M1679" s="740"/>
      <c r="N1679" s="740"/>
      <c r="O1679" s="740"/>
    </row>
    <row r="1680" spans="1:15" s="778" customFormat="1">
      <c r="A1680" s="777"/>
      <c r="B1680" s="740"/>
      <c r="C1680" s="740"/>
      <c r="D1680" s="1265"/>
      <c r="E1680" s="1265"/>
      <c r="F1680" s="1265"/>
      <c r="G1680" s="1265"/>
      <c r="H1680" s="1265"/>
      <c r="I1680" s="1265"/>
      <c r="J1680" s="1265"/>
      <c r="K1680" s="740"/>
      <c r="L1680" s="740"/>
      <c r="M1680" s="740"/>
      <c r="N1680" s="740"/>
      <c r="O1680" s="740"/>
    </row>
    <row r="1681" spans="1:15" s="778" customFormat="1">
      <c r="A1681" s="777"/>
      <c r="B1681" s="740"/>
      <c r="C1681" s="740"/>
      <c r="D1681" s="1265"/>
      <c r="E1681" s="1265"/>
      <c r="F1681" s="1265"/>
      <c r="G1681" s="1265"/>
      <c r="H1681" s="1265"/>
      <c r="I1681" s="1265"/>
      <c r="J1681" s="1265"/>
      <c r="K1681" s="740"/>
      <c r="L1681" s="740"/>
      <c r="M1681" s="740"/>
      <c r="N1681" s="740"/>
      <c r="O1681" s="740"/>
    </row>
    <row r="1682" spans="1:15" s="778" customFormat="1">
      <c r="A1682" s="777"/>
      <c r="B1682" s="740"/>
      <c r="C1682" s="740"/>
      <c r="D1682" s="1265"/>
      <c r="E1682" s="1265"/>
      <c r="F1682" s="1265"/>
      <c r="G1682" s="1265"/>
      <c r="H1682" s="1265"/>
      <c r="I1682" s="1265"/>
      <c r="J1682" s="1265"/>
      <c r="K1682" s="740"/>
      <c r="L1682" s="740"/>
      <c r="M1682" s="740"/>
      <c r="N1682" s="740"/>
      <c r="O1682" s="740"/>
    </row>
    <row r="1683" spans="1:15" s="778" customFormat="1">
      <c r="A1683" s="777"/>
      <c r="B1683" s="740"/>
      <c r="C1683" s="740"/>
      <c r="D1683" s="1265"/>
      <c r="E1683" s="1265"/>
      <c r="F1683" s="1265"/>
      <c r="G1683" s="1265"/>
      <c r="H1683" s="1265"/>
      <c r="I1683" s="1265"/>
      <c r="J1683" s="1265"/>
      <c r="K1683" s="740"/>
      <c r="L1683" s="740"/>
      <c r="M1683" s="740"/>
      <c r="N1683" s="740"/>
      <c r="O1683" s="740"/>
    </row>
    <row r="1684" spans="1:15" s="778" customFormat="1">
      <c r="A1684" s="777"/>
      <c r="B1684" s="740"/>
      <c r="C1684" s="740"/>
      <c r="D1684" s="1265"/>
      <c r="E1684" s="1265"/>
      <c r="F1684" s="1265"/>
      <c r="G1684" s="1265"/>
      <c r="H1684" s="1265"/>
      <c r="I1684" s="1265"/>
      <c r="J1684" s="1265"/>
      <c r="K1684" s="740"/>
      <c r="L1684" s="740"/>
      <c r="M1684" s="740"/>
      <c r="N1684" s="740"/>
      <c r="O1684" s="740"/>
    </row>
    <row r="1685" spans="1:15" s="778" customFormat="1">
      <c r="A1685" s="777"/>
      <c r="B1685" s="740"/>
      <c r="C1685" s="740"/>
      <c r="D1685" s="1265"/>
      <c r="E1685" s="1265"/>
      <c r="F1685" s="1265"/>
      <c r="G1685" s="1265"/>
      <c r="H1685" s="1265"/>
      <c r="I1685" s="1265"/>
      <c r="J1685" s="1265"/>
      <c r="K1685" s="740"/>
      <c r="L1685" s="740"/>
      <c r="M1685" s="740"/>
      <c r="N1685" s="740"/>
      <c r="O1685" s="740"/>
    </row>
    <row r="1686" spans="1:15" s="778" customFormat="1">
      <c r="A1686" s="777"/>
      <c r="B1686" s="740"/>
      <c r="C1686" s="740"/>
      <c r="D1686" s="1265"/>
      <c r="E1686" s="1265"/>
      <c r="F1686" s="1265"/>
      <c r="G1686" s="1265"/>
      <c r="H1686" s="1265"/>
      <c r="I1686" s="1265"/>
      <c r="J1686" s="1265"/>
      <c r="K1686" s="740"/>
      <c r="L1686" s="740"/>
      <c r="M1686" s="740"/>
      <c r="N1686" s="740"/>
      <c r="O1686" s="740"/>
    </row>
    <row r="1687" spans="1:15" s="778" customFormat="1">
      <c r="A1687" s="777"/>
      <c r="B1687" s="740"/>
      <c r="C1687" s="740"/>
      <c r="D1687" s="1265"/>
      <c r="E1687" s="1265"/>
      <c r="F1687" s="1265"/>
      <c r="G1687" s="1265"/>
      <c r="H1687" s="1265"/>
      <c r="I1687" s="1265"/>
      <c r="J1687" s="1265"/>
      <c r="K1687" s="740"/>
      <c r="L1687" s="740"/>
      <c r="M1687" s="740"/>
      <c r="N1687" s="740"/>
      <c r="O1687" s="740"/>
    </row>
    <row r="1688" spans="1:15" s="778" customFormat="1">
      <c r="A1688" s="777"/>
      <c r="B1688" s="740"/>
      <c r="C1688" s="740"/>
      <c r="D1688" s="1265"/>
      <c r="E1688" s="1265"/>
      <c r="F1688" s="1265"/>
      <c r="G1688" s="1265"/>
      <c r="H1688" s="1265"/>
      <c r="I1688" s="1265"/>
      <c r="J1688" s="1265"/>
      <c r="K1688" s="740"/>
      <c r="L1688" s="740"/>
      <c r="M1688" s="740"/>
      <c r="N1688" s="740"/>
      <c r="O1688" s="740"/>
    </row>
    <row r="1689" spans="1:15" s="778" customFormat="1">
      <c r="A1689" s="777"/>
      <c r="B1689" s="740"/>
      <c r="C1689" s="740"/>
      <c r="D1689" s="1265"/>
      <c r="E1689" s="1265"/>
      <c r="F1689" s="1265"/>
      <c r="G1689" s="1265"/>
      <c r="H1689" s="1265"/>
      <c r="I1689" s="1265"/>
      <c r="J1689" s="1265"/>
      <c r="K1689" s="740"/>
      <c r="L1689" s="740"/>
      <c r="M1689" s="740"/>
      <c r="N1689" s="740"/>
      <c r="O1689" s="740"/>
    </row>
    <row r="1690" spans="1:15" s="778" customFormat="1">
      <c r="A1690" s="777"/>
      <c r="B1690" s="740"/>
      <c r="C1690" s="740"/>
      <c r="D1690" s="1265"/>
      <c r="E1690" s="1265"/>
      <c r="F1690" s="1265"/>
      <c r="G1690" s="1265"/>
      <c r="H1690" s="1265"/>
      <c r="I1690" s="1265"/>
      <c r="J1690" s="1265"/>
      <c r="K1690" s="740"/>
      <c r="L1690" s="740"/>
      <c r="M1690" s="740"/>
      <c r="N1690" s="740"/>
      <c r="O1690" s="740"/>
    </row>
    <row r="1691" spans="1:15" s="778" customFormat="1">
      <c r="A1691" s="777"/>
      <c r="B1691" s="740"/>
      <c r="C1691" s="740"/>
      <c r="D1691" s="1265"/>
      <c r="E1691" s="1265"/>
      <c r="F1691" s="1265"/>
      <c r="G1691" s="1265"/>
      <c r="H1691" s="1265"/>
      <c r="I1691" s="1265"/>
      <c r="J1691" s="1265"/>
      <c r="K1691" s="740"/>
      <c r="L1691" s="740"/>
      <c r="M1691" s="740"/>
      <c r="N1691" s="740"/>
      <c r="O1691" s="740"/>
    </row>
    <row r="1692" spans="1:15" s="778" customFormat="1">
      <c r="A1692" s="777"/>
      <c r="B1692" s="740"/>
      <c r="C1692" s="740"/>
      <c r="D1692" s="1265"/>
      <c r="E1692" s="1265"/>
      <c r="F1692" s="1265"/>
      <c r="G1692" s="1265"/>
      <c r="H1692" s="1265"/>
      <c r="I1692" s="1265"/>
      <c r="J1692" s="1265"/>
      <c r="K1692" s="740"/>
      <c r="L1692" s="740"/>
      <c r="M1692" s="740"/>
      <c r="N1692" s="740"/>
      <c r="O1692" s="740"/>
    </row>
    <row r="1693" spans="1:15" s="778" customFormat="1">
      <c r="A1693" s="777"/>
      <c r="B1693" s="740"/>
      <c r="C1693" s="740"/>
      <c r="D1693" s="1265"/>
      <c r="E1693" s="1265"/>
      <c r="F1693" s="1265"/>
      <c r="G1693" s="1265"/>
      <c r="H1693" s="1265"/>
      <c r="I1693" s="1265"/>
      <c r="J1693" s="1265"/>
      <c r="K1693" s="740"/>
      <c r="L1693" s="740"/>
      <c r="M1693" s="740"/>
      <c r="N1693" s="740"/>
      <c r="O1693" s="740"/>
    </row>
    <row r="1694" spans="1:15" s="778" customFormat="1">
      <c r="A1694" s="777"/>
      <c r="B1694" s="740"/>
      <c r="C1694" s="740"/>
      <c r="D1694" s="1265"/>
      <c r="E1694" s="1265"/>
      <c r="F1694" s="1265"/>
      <c r="G1694" s="1265"/>
      <c r="H1694" s="1265"/>
      <c r="I1694" s="1265"/>
      <c r="J1694" s="1265"/>
      <c r="K1694" s="740"/>
      <c r="L1694" s="740"/>
      <c r="M1694" s="740"/>
      <c r="N1694" s="740"/>
      <c r="O1694" s="740"/>
    </row>
    <row r="1695" spans="1:15" s="778" customFormat="1">
      <c r="A1695" s="777"/>
      <c r="B1695" s="740"/>
      <c r="C1695" s="740"/>
      <c r="D1695" s="1265"/>
      <c r="E1695" s="1265"/>
      <c r="F1695" s="1265"/>
      <c r="G1695" s="1265"/>
      <c r="H1695" s="1265"/>
      <c r="I1695" s="1265"/>
      <c r="J1695" s="1265"/>
      <c r="K1695" s="740"/>
      <c r="L1695" s="740"/>
      <c r="M1695" s="740"/>
      <c r="N1695" s="740"/>
      <c r="O1695" s="740"/>
    </row>
    <row r="1696" spans="1:15" s="778" customFormat="1">
      <c r="A1696" s="777"/>
      <c r="B1696" s="740"/>
      <c r="C1696" s="740"/>
      <c r="D1696" s="1265"/>
      <c r="E1696" s="1265"/>
      <c r="F1696" s="1265"/>
      <c r="G1696" s="1265"/>
      <c r="H1696" s="1265"/>
      <c r="I1696" s="1265"/>
      <c r="J1696" s="1265"/>
      <c r="K1696" s="740"/>
      <c r="L1696" s="740"/>
      <c r="M1696" s="740"/>
      <c r="N1696" s="740"/>
      <c r="O1696" s="740"/>
    </row>
    <row r="1697" spans="1:15" s="778" customFormat="1">
      <c r="A1697" s="777"/>
      <c r="B1697" s="740"/>
      <c r="C1697" s="740"/>
      <c r="D1697" s="1265"/>
      <c r="E1697" s="1265"/>
      <c r="F1697" s="1265"/>
      <c r="G1697" s="1265"/>
      <c r="H1697" s="1265"/>
      <c r="I1697" s="1265"/>
      <c r="J1697" s="1265"/>
      <c r="K1697" s="740"/>
      <c r="L1697" s="740"/>
      <c r="M1697" s="740"/>
      <c r="N1697" s="740"/>
      <c r="O1697" s="740"/>
    </row>
    <row r="1698" spans="1:15" s="778" customFormat="1">
      <c r="A1698" s="777"/>
      <c r="B1698" s="740"/>
      <c r="C1698" s="740"/>
      <c r="D1698" s="1265"/>
      <c r="E1698" s="1265"/>
      <c r="F1698" s="1265"/>
      <c r="G1698" s="1265"/>
      <c r="H1698" s="1265"/>
      <c r="I1698" s="1265"/>
      <c r="J1698" s="1265"/>
      <c r="K1698" s="740"/>
      <c r="L1698" s="740"/>
      <c r="M1698" s="740"/>
      <c r="N1698" s="740"/>
      <c r="O1698" s="740"/>
    </row>
    <row r="1699" spans="1:15" s="778" customFormat="1">
      <c r="A1699" s="777"/>
      <c r="B1699" s="740"/>
      <c r="C1699" s="740"/>
      <c r="D1699" s="1265"/>
      <c r="E1699" s="1265"/>
      <c r="F1699" s="1265"/>
      <c r="G1699" s="1265"/>
      <c r="H1699" s="1265"/>
      <c r="I1699" s="1265"/>
      <c r="J1699" s="1265"/>
      <c r="K1699" s="740"/>
      <c r="L1699" s="740"/>
      <c r="M1699" s="740"/>
      <c r="N1699" s="740"/>
      <c r="O1699" s="740"/>
    </row>
    <row r="1700" spans="1:15" s="778" customFormat="1">
      <c r="A1700" s="777"/>
      <c r="B1700" s="740"/>
      <c r="C1700" s="740"/>
      <c r="D1700" s="1265"/>
      <c r="E1700" s="1265"/>
      <c r="F1700" s="1265"/>
      <c r="G1700" s="1265"/>
      <c r="H1700" s="1265"/>
      <c r="I1700" s="1265"/>
      <c r="J1700" s="1265"/>
      <c r="K1700" s="740"/>
      <c r="L1700" s="740"/>
      <c r="M1700" s="740"/>
      <c r="N1700" s="740"/>
      <c r="O1700" s="740"/>
    </row>
    <row r="1701" spans="1:15" s="778" customFormat="1">
      <c r="A1701" s="777"/>
      <c r="B1701" s="740"/>
      <c r="C1701" s="740"/>
      <c r="D1701" s="1265"/>
      <c r="E1701" s="1265"/>
      <c r="F1701" s="1265"/>
      <c r="G1701" s="1265"/>
      <c r="H1701" s="1265"/>
      <c r="I1701" s="1265"/>
      <c r="J1701" s="1265"/>
      <c r="K1701" s="740"/>
      <c r="L1701" s="740"/>
      <c r="M1701" s="740"/>
      <c r="N1701" s="740"/>
      <c r="O1701" s="740"/>
    </row>
    <row r="1702" spans="1:15" s="778" customFormat="1">
      <c r="A1702" s="777"/>
      <c r="B1702" s="740"/>
      <c r="C1702" s="740"/>
      <c r="D1702" s="1265"/>
      <c r="E1702" s="1265"/>
      <c r="F1702" s="1265"/>
      <c r="G1702" s="1265"/>
      <c r="H1702" s="1265"/>
      <c r="I1702" s="1265"/>
      <c r="J1702" s="1265"/>
      <c r="K1702" s="740"/>
      <c r="L1702" s="740"/>
      <c r="M1702" s="740"/>
      <c r="N1702" s="740"/>
      <c r="O1702" s="740"/>
    </row>
    <row r="1703" spans="1:15" s="778" customFormat="1">
      <c r="A1703" s="777"/>
      <c r="B1703" s="740"/>
      <c r="C1703" s="740"/>
      <c r="D1703" s="1265"/>
      <c r="E1703" s="1265"/>
      <c r="F1703" s="1265"/>
      <c r="G1703" s="1265"/>
      <c r="H1703" s="1265"/>
      <c r="I1703" s="1265"/>
      <c r="J1703" s="1265"/>
      <c r="K1703" s="740"/>
      <c r="L1703" s="740"/>
      <c r="M1703" s="740"/>
      <c r="N1703" s="740"/>
      <c r="O1703" s="740"/>
    </row>
    <row r="1704" spans="1:15" s="778" customFormat="1">
      <c r="A1704" s="777"/>
      <c r="B1704" s="740"/>
      <c r="C1704" s="740"/>
      <c r="D1704" s="1265"/>
      <c r="E1704" s="1265"/>
      <c r="F1704" s="1265"/>
      <c r="G1704" s="1265"/>
      <c r="H1704" s="1265"/>
      <c r="I1704" s="1265"/>
      <c r="J1704" s="1265"/>
      <c r="K1704" s="740"/>
      <c r="L1704" s="740"/>
      <c r="M1704" s="740"/>
      <c r="N1704" s="740"/>
      <c r="O1704" s="740"/>
    </row>
    <row r="1705" spans="1:15" s="778" customFormat="1">
      <c r="A1705" s="777"/>
      <c r="B1705" s="740"/>
      <c r="C1705" s="740"/>
      <c r="D1705" s="1265"/>
      <c r="E1705" s="1265"/>
      <c r="F1705" s="1265"/>
      <c r="G1705" s="1265"/>
      <c r="H1705" s="1265"/>
      <c r="I1705" s="1265"/>
      <c r="J1705" s="1265"/>
      <c r="K1705" s="740"/>
      <c r="L1705" s="740"/>
      <c r="M1705" s="740"/>
      <c r="N1705" s="740"/>
      <c r="O1705" s="740"/>
    </row>
    <row r="1706" spans="1:15" s="778" customFormat="1">
      <c r="A1706" s="777"/>
      <c r="B1706" s="740"/>
      <c r="C1706" s="740"/>
      <c r="D1706" s="1265"/>
      <c r="E1706" s="1265"/>
      <c r="F1706" s="1265"/>
      <c r="G1706" s="1265"/>
      <c r="H1706" s="1265"/>
      <c r="I1706" s="1265"/>
      <c r="J1706" s="1265"/>
      <c r="K1706" s="740"/>
      <c r="L1706" s="740"/>
      <c r="M1706" s="740"/>
      <c r="N1706" s="740"/>
      <c r="O1706" s="740"/>
    </row>
    <row r="1707" spans="1:15" s="778" customFormat="1">
      <c r="A1707" s="777"/>
      <c r="B1707" s="740"/>
      <c r="C1707" s="740"/>
      <c r="D1707" s="1265"/>
      <c r="E1707" s="1265"/>
      <c r="F1707" s="1265"/>
      <c r="G1707" s="1265"/>
      <c r="H1707" s="1265"/>
      <c r="I1707" s="1265"/>
      <c r="J1707" s="1265"/>
      <c r="K1707" s="740"/>
      <c r="L1707" s="740"/>
      <c r="M1707" s="740"/>
      <c r="N1707" s="740"/>
      <c r="O1707" s="740"/>
    </row>
    <row r="1708" spans="1:15" s="778" customFormat="1">
      <c r="A1708" s="777"/>
      <c r="B1708" s="740"/>
      <c r="C1708" s="740"/>
      <c r="D1708" s="1265"/>
      <c r="E1708" s="1265"/>
      <c r="F1708" s="1265"/>
      <c r="G1708" s="1265"/>
      <c r="H1708" s="1265"/>
      <c r="I1708" s="1265"/>
      <c r="J1708" s="1265"/>
      <c r="K1708" s="740"/>
      <c r="L1708" s="740"/>
      <c r="M1708" s="740"/>
      <c r="N1708" s="740"/>
      <c r="O1708" s="740"/>
    </row>
    <row r="1709" spans="1:15" s="778" customFormat="1">
      <c r="A1709" s="777"/>
      <c r="B1709" s="740"/>
      <c r="C1709" s="740"/>
      <c r="D1709" s="1265"/>
      <c r="E1709" s="1265"/>
      <c r="F1709" s="1265"/>
      <c r="G1709" s="1265"/>
      <c r="H1709" s="1265"/>
      <c r="I1709" s="1265"/>
      <c r="J1709" s="1265"/>
      <c r="K1709" s="740"/>
      <c r="L1709" s="740"/>
      <c r="M1709" s="740"/>
      <c r="N1709" s="740"/>
      <c r="O1709" s="740"/>
    </row>
    <row r="1710" spans="1:15" s="778" customFormat="1">
      <c r="A1710" s="777"/>
      <c r="B1710" s="740"/>
      <c r="C1710" s="740"/>
      <c r="D1710" s="1265"/>
      <c r="E1710" s="1265"/>
      <c r="F1710" s="1265"/>
      <c r="G1710" s="1265"/>
      <c r="H1710" s="1265"/>
      <c r="I1710" s="1265"/>
      <c r="J1710" s="1265"/>
      <c r="K1710" s="740"/>
      <c r="L1710" s="740"/>
      <c r="M1710" s="740"/>
      <c r="N1710" s="740"/>
      <c r="O1710" s="740"/>
    </row>
    <row r="1711" spans="1:15" s="778" customFormat="1">
      <c r="A1711" s="777"/>
      <c r="B1711" s="740"/>
      <c r="C1711" s="740"/>
      <c r="D1711" s="1265"/>
      <c r="E1711" s="1265"/>
      <c r="F1711" s="1265"/>
      <c r="G1711" s="1265"/>
      <c r="H1711" s="1265"/>
      <c r="I1711" s="1265"/>
      <c r="J1711" s="1265"/>
      <c r="K1711" s="740"/>
      <c r="L1711" s="740"/>
      <c r="M1711" s="740"/>
      <c r="N1711" s="740"/>
      <c r="O1711" s="740"/>
    </row>
    <row r="1712" spans="1:15" s="778" customFormat="1">
      <c r="A1712" s="777"/>
      <c r="B1712" s="740"/>
      <c r="C1712" s="740"/>
      <c r="D1712" s="1265"/>
      <c r="E1712" s="1265"/>
      <c r="F1712" s="1265"/>
      <c r="G1712" s="1265"/>
      <c r="H1712" s="1265"/>
      <c r="I1712" s="1265"/>
      <c r="J1712" s="1265"/>
      <c r="K1712" s="740"/>
      <c r="L1712" s="740"/>
      <c r="M1712" s="740"/>
      <c r="N1712" s="740"/>
      <c r="O1712" s="740"/>
    </row>
    <row r="1713" spans="1:15" s="778" customFormat="1">
      <c r="A1713" s="777"/>
      <c r="B1713" s="740"/>
      <c r="C1713" s="740"/>
      <c r="D1713" s="1265"/>
      <c r="E1713" s="1265"/>
      <c r="F1713" s="1265"/>
      <c r="G1713" s="1265"/>
      <c r="H1713" s="1265"/>
      <c r="I1713" s="1265"/>
      <c r="J1713" s="1265"/>
      <c r="K1713" s="740"/>
      <c r="L1713" s="740"/>
      <c r="M1713" s="740"/>
      <c r="N1713" s="740"/>
      <c r="O1713" s="740"/>
    </row>
    <row r="1714" spans="1:15" s="778" customFormat="1">
      <c r="A1714" s="777"/>
      <c r="B1714" s="740"/>
      <c r="C1714" s="740"/>
      <c r="D1714" s="1265"/>
      <c r="E1714" s="1265"/>
      <c r="F1714" s="1265"/>
      <c r="G1714" s="1265"/>
      <c r="H1714" s="1265"/>
      <c r="I1714" s="1265"/>
      <c r="J1714" s="1265"/>
      <c r="K1714" s="740"/>
      <c r="L1714" s="740"/>
      <c r="M1714" s="740"/>
      <c r="N1714" s="740"/>
      <c r="O1714" s="740"/>
    </row>
    <row r="1715" spans="1:15" s="778" customFormat="1">
      <c r="A1715" s="777"/>
      <c r="B1715" s="740"/>
      <c r="C1715" s="740"/>
      <c r="D1715" s="1265"/>
      <c r="E1715" s="1265"/>
      <c r="F1715" s="1265"/>
      <c r="G1715" s="1265"/>
      <c r="H1715" s="1265"/>
      <c r="I1715" s="1265"/>
      <c r="J1715" s="1265"/>
      <c r="K1715" s="740"/>
      <c r="L1715" s="740"/>
      <c r="M1715" s="740"/>
      <c r="N1715" s="740"/>
      <c r="O1715" s="740"/>
    </row>
    <row r="1716" spans="1:15" s="778" customFormat="1">
      <c r="A1716" s="777"/>
      <c r="B1716" s="740"/>
      <c r="C1716" s="740"/>
      <c r="D1716" s="1265"/>
      <c r="E1716" s="1265"/>
      <c r="F1716" s="1265"/>
      <c r="G1716" s="1265"/>
      <c r="H1716" s="1265"/>
      <c r="I1716" s="1265"/>
      <c r="J1716" s="1265"/>
      <c r="K1716" s="740"/>
      <c r="L1716" s="740"/>
      <c r="M1716" s="740"/>
      <c r="N1716" s="740"/>
      <c r="O1716" s="740"/>
    </row>
    <row r="1717" spans="1:15" s="778" customFormat="1">
      <c r="A1717" s="777"/>
      <c r="B1717" s="740"/>
      <c r="C1717" s="740"/>
      <c r="D1717" s="1265"/>
      <c r="E1717" s="1265"/>
      <c r="F1717" s="1265"/>
      <c r="G1717" s="1265"/>
      <c r="H1717" s="1265"/>
      <c r="I1717" s="1265"/>
      <c r="J1717" s="1265"/>
      <c r="K1717" s="740"/>
      <c r="L1717" s="740"/>
      <c r="M1717" s="740"/>
      <c r="N1717" s="740"/>
      <c r="O1717" s="740"/>
    </row>
    <row r="1718" spans="1:15" s="778" customFormat="1">
      <c r="A1718" s="777"/>
      <c r="B1718" s="740"/>
      <c r="C1718" s="740"/>
      <c r="D1718" s="1265"/>
      <c r="E1718" s="1265"/>
      <c r="F1718" s="1265"/>
      <c r="G1718" s="1265"/>
      <c r="H1718" s="1265"/>
      <c r="I1718" s="1265"/>
      <c r="J1718" s="1265"/>
      <c r="K1718" s="740"/>
      <c r="L1718" s="740"/>
      <c r="M1718" s="740"/>
      <c r="N1718" s="740"/>
      <c r="O1718" s="740"/>
    </row>
    <row r="1719" spans="1:15" s="778" customFormat="1">
      <c r="A1719" s="777"/>
      <c r="B1719" s="740"/>
      <c r="C1719" s="740"/>
      <c r="D1719" s="1265"/>
      <c r="E1719" s="1265"/>
      <c r="F1719" s="1265"/>
      <c r="G1719" s="1265"/>
      <c r="H1719" s="1265"/>
      <c r="I1719" s="1265"/>
      <c r="J1719" s="1265"/>
      <c r="K1719" s="740"/>
      <c r="L1719" s="740"/>
      <c r="M1719" s="740"/>
      <c r="N1719" s="740"/>
      <c r="O1719" s="740"/>
    </row>
    <row r="1720" spans="1:15" s="778" customFormat="1">
      <c r="A1720" s="777"/>
      <c r="B1720" s="740"/>
      <c r="C1720" s="740"/>
      <c r="D1720" s="1265"/>
      <c r="E1720" s="1265"/>
      <c r="F1720" s="1265"/>
      <c r="G1720" s="1265"/>
      <c r="H1720" s="1265"/>
      <c r="I1720" s="1265"/>
      <c r="J1720" s="1265"/>
      <c r="K1720" s="740"/>
      <c r="L1720" s="740"/>
      <c r="M1720" s="740"/>
      <c r="N1720" s="740"/>
      <c r="O1720" s="740"/>
    </row>
    <row r="1721" spans="1:15" s="778" customFormat="1">
      <c r="A1721" s="777"/>
      <c r="B1721" s="740"/>
      <c r="C1721" s="740"/>
      <c r="D1721" s="1265"/>
      <c r="E1721" s="1265"/>
      <c r="F1721" s="1265"/>
      <c r="G1721" s="1265"/>
      <c r="H1721" s="1265"/>
      <c r="I1721" s="1265"/>
      <c r="J1721" s="1265"/>
      <c r="K1721" s="740"/>
      <c r="L1721" s="740"/>
      <c r="M1721" s="740"/>
      <c r="N1721" s="740"/>
      <c r="O1721" s="740"/>
    </row>
    <row r="1722" spans="1:15" s="778" customFormat="1">
      <c r="A1722" s="777"/>
      <c r="B1722" s="740"/>
      <c r="C1722" s="740"/>
      <c r="D1722" s="1265"/>
      <c r="E1722" s="1265"/>
      <c r="F1722" s="1265"/>
      <c r="G1722" s="1265"/>
      <c r="H1722" s="1265"/>
      <c r="I1722" s="1265"/>
      <c r="J1722" s="1265"/>
      <c r="K1722" s="740"/>
      <c r="L1722" s="740"/>
      <c r="M1722" s="740"/>
      <c r="N1722" s="740"/>
      <c r="O1722" s="740"/>
    </row>
    <row r="1723" spans="1:15" s="778" customFormat="1">
      <c r="A1723" s="777"/>
      <c r="B1723" s="740"/>
      <c r="C1723" s="740"/>
      <c r="D1723" s="1265"/>
      <c r="E1723" s="1265"/>
      <c r="F1723" s="1265"/>
      <c r="G1723" s="1265"/>
      <c r="H1723" s="1265"/>
      <c r="I1723" s="1265"/>
      <c r="J1723" s="1265"/>
      <c r="K1723" s="740"/>
      <c r="L1723" s="740"/>
      <c r="M1723" s="740"/>
      <c r="N1723" s="740"/>
      <c r="O1723" s="740"/>
    </row>
    <row r="1724" spans="1:15" s="778" customFormat="1">
      <c r="A1724" s="777"/>
      <c r="B1724" s="740"/>
      <c r="C1724" s="740"/>
      <c r="D1724" s="1265"/>
      <c r="E1724" s="1265"/>
      <c r="F1724" s="1265"/>
      <c r="G1724" s="1265"/>
      <c r="H1724" s="1265"/>
      <c r="I1724" s="1265"/>
      <c r="J1724" s="1265"/>
      <c r="K1724" s="740"/>
      <c r="L1724" s="740"/>
      <c r="M1724" s="740"/>
      <c r="N1724" s="740"/>
      <c r="O1724" s="740"/>
    </row>
    <row r="1725" spans="1:15" s="778" customFormat="1">
      <c r="A1725" s="777"/>
      <c r="B1725" s="740"/>
      <c r="C1725" s="740"/>
      <c r="D1725" s="1265"/>
      <c r="E1725" s="1265"/>
      <c r="F1725" s="1265"/>
      <c r="G1725" s="1265"/>
      <c r="H1725" s="1265"/>
      <c r="I1725" s="1265"/>
      <c r="J1725" s="1265"/>
      <c r="K1725" s="740"/>
      <c r="L1725" s="740"/>
      <c r="M1725" s="740"/>
      <c r="N1725" s="740"/>
      <c r="O1725" s="740"/>
    </row>
    <row r="1726" spans="1:15" s="778" customFormat="1">
      <c r="A1726" s="777"/>
      <c r="B1726" s="740"/>
      <c r="C1726" s="740"/>
      <c r="D1726" s="1265"/>
      <c r="E1726" s="1265"/>
      <c r="F1726" s="1265"/>
      <c r="G1726" s="1265"/>
      <c r="H1726" s="1265"/>
      <c r="I1726" s="1265"/>
      <c r="J1726" s="1265"/>
      <c r="K1726" s="740"/>
      <c r="L1726" s="740"/>
      <c r="M1726" s="740"/>
      <c r="N1726" s="740"/>
      <c r="O1726" s="740"/>
    </row>
    <row r="1727" spans="1:15" s="778" customFormat="1">
      <c r="A1727" s="777"/>
      <c r="B1727" s="740"/>
      <c r="C1727" s="740"/>
      <c r="D1727" s="1265"/>
      <c r="E1727" s="1265"/>
      <c r="F1727" s="1265"/>
      <c r="G1727" s="1265"/>
      <c r="H1727" s="1265"/>
      <c r="I1727" s="1265"/>
      <c r="J1727" s="1265"/>
      <c r="K1727" s="740"/>
      <c r="L1727" s="740"/>
      <c r="M1727" s="740"/>
      <c r="N1727" s="740"/>
      <c r="O1727" s="740"/>
    </row>
    <row r="1728" spans="1:15" s="778" customFormat="1">
      <c r="A1728" s="777"/>
      <c r="B1728" s="740"/>
      <c r="C1728" s="740"/>
      <c r="D1728" s="1265"/>
      <c r="E1728" s="1265"/>
      <c r="F1728" s="1265"/>
      <c r="G1728" s="1265"/>
      <c r="H1728" s="1265"/>
      <c r="I1728" s="1265"/>
      <c r="J1728" s="1265"/>
      <c r="K1728" s="740"/>
      <c r="L1728" s="740"/>
      <c r="M1728" s="740"/>
      <c r="N1728" s="740"/>
      <c r="O1728" s="740"/>
    </row>
    <row r="1729" spans="1:15" s="778" customFormat="1">
      <c r="A1729" s="777"/>
      <c r="B1729" s="740"/>
      <c r="C1729" s="740"/>
      <c r="D1729" s="1265"/>
      <c r="E1729" s="1265"/>
      <c r="F1729" s="1265"/>
      <c r="G1729" s="1265"/>
      <c r="H1729" s="1265"/>
      <c r="I1729" s="1265"/>
      <c r="J1729" s="1265"/>
      <c r="K1729" s="740"/>
      <c r="L1729" s="740"/>
      <c r="M1729" s="740"/>
      <c r="N1729" s="740"/>
      <c r="O1729" s="740"/>
    </row>
    <row r="1730" spans="1:15" s="778" customFormat="1">
      <c r="A1730" s="777"/>
      <c r="B1730" s="740"/>
      <c r="C1730" s="740"/>
      <c r="D1730" s="1265"/>
      <c r="E1730" s="1265"/>
      <c r="F1730" s="1265"/>
      <c r="G1730" s="1265"/>
      <c r="H1730" s="1265"/>
      <c r="I1730" s="1265"/>
      <c r="J1730" s="1265"/>
      <c r="K1730" s="740"/>
      <c r="L1730" s="740"/>
      <c r="M1730" s="740"/>
      <c r="N1730" s="740"/>
      <c r="O1730" s="740"/>
    </row>
    <row r="1731" spans="1:15" s="778" customFormat="1">
      <c r="A1731" s="777"/>
      <c r="B1731" s="740"/>
      <c r="C1731" s="740"/>
      <c r="D1731" s="1265"/>
      <c r="E1731" s="1265"/>
      <c r="F1731" s="1265"/>
      <c r="G1731" s="1265"/>
      <c r="H1731" s="1265"/>
      <c r="I1731" s="1265"/>
      <c r="J1731" s="1265"/>
      <c r="K1731" s="740"/>
      <c r="L1731" s="740"/>
      <c r="M1731" s="740"/>
      <c r="N1731" s="740"/>
      <c r="O1731" s="740"/>
    </row>
    <row r="1732" spans="1:15" s="778" customFormat="1">
      <c r="A1732" s="777"/>
      <c r="B1732" s="740"/>
      <c r="C1732" s="740"/>
      <c r="D1732" s="1265"/>
      <c r="E1732" s="1265"/>
      <c r="F1732" s="1265"/>
      <c r="G1732" s="1265"/>
      <c r="H1732" s="1265"/>
      <c r="I1732" s="1265"/>
      <c r="J1732" s="1265"/>
      <c r="K1732" s="740"/>
      <c r="L1732" s="740"/>
      <c r="M1732" s="740"/>
      <c r="N1732" s="740"/>
      <c r="O1732" s="740"/>
    </row>
    <row r="1733" spans="1:15" s="778" customFormat="1">
      <c r="A1733" s="777"/>
      <c r="B1733" s="740"/>
      <c r="C1733" s="740"/>
      <c r="D1733" s="1265"/>
      <c r="E1733" s="1265"/>
      <c r="F1733" s="1265"/>
      <c r="G1733" s="1265"/>
      <c r="H1733" s="1265"/>
      <c r="I1733" s="1265"/>
      <c r="J1733" s="1265"/>
      <c r="K1733" s="740"/>
      <c r="L1733" s="740"/>
      <c r="M1733" s="740"/>
      <c r="N1733" s="740"/>
      <c r="O1733" s="740"/>
    </row>
    <row r="1734" spans="1:15" s="778" customFormat="1">
      <c r="A1734" s="777"/>
      <c r="B1734" s="740"/>
      <c r="C1734" s="740"/>
      <c r="D1734" s="1265"/>
      <c r="E1734" s="1265"/>
      <c r="F1734" s="1265"/>
      <c r="G1734" s="1265"/>
      <c r="H1734" s="1265"/>
      <c r="I1734" s="1265"/>
      <c r="J1734" s="1265"/>
      <c r="K1734" s="740"/>
      <c r="L1734" s="740"/>
      <c r="M1734" s="740"/>
      <c r="N1734" s="740"/>
      <c r="O1734" s="740"/>
    </row>
    <row r="1735" spans="1:15" s="778" customFormat="1">
      <c r="A1735" s="777"/>
      <c r="B1735" s="740"/>
      <c r="C1735" s="740"/>
      <c r="D1735" s="1265"/>
      <c r="E1735" s="1265"/>
      <c r="F1735" s="1265"/>
      <c r="G1735" s="1265"/>
      <c r="H1735" s="1265"/>
      <c r="I1735" s="1265"/>
      <c r="J1735" s="1265"/>
      <c r="K1735" s="740"/>
      <c r="L1735" s="740"/>
      <c r="M1735" s="740"/>
      <c r="N1735" s="740"/>
      <c r="O1735" s="740"/>
    </row>
    <row r="1736" spans="1:15" s="778" customFormat="1">
      <c r="A1736" s="777"/>
      <c r="B1736" s="740"/>
      <c r="C1736" s="740"/>
      <c r="D1736" s="1265"/>
      <c r="E1736" s="1265"/>
      <c r="F1736" s="1265"/>
      <c r="G1736" s="1265"/>
      <c r="H1736" s="1265"/>
      <c r="I1736" s="1265"/>
      <c r="J1736" s="1265"/>
      <c r="K1736" s="740"/>
      <c r="L1736" s="740"/>
      <c r="M1736" s="740"/>
      <c r="N1736" s="740"/>
      <c r="O1736" s="740"/>
    </row>
    <row r="1737" spans="1:15" s="778" customFormat="1">
      <c r="A1737" s="777"/>
      <c r="B1737" s="740"/>
      <c r="C1737" s="740"/>
      <c r="D1737" s="1265"/>
      <c r="E1737" s="1265"/>
      <c r="F1737" s="1265"/>
      <c r="G1737" s="1265"/>
      <c r="H1737" s="1265"/>
      <c r="I1737" s="1265"/>
      <c r="J1737" s="1265"/>
      <c r="K1737" s="740"/>
      <c r="L1737" s="740"/>
      <c r="M1737" s="740"/>
      <c r="N1737" s="740"/>
      <c r="O1737" s="740"/>
    </row>
    <row r="1738" spans="1:15" s="778" customFormat="1">
      <c r="A1738" s="777"/>
      <c r="B1738" s="740"/>
      <c r="C1738" s="740"/>
      <c r="D1738" s="1265"/>
      <c r="E1738" s="1265"/>
      <c r="F1738" s="1265"/>
      <c r="G1738" s="1265"/>
      <c r="H1738" s="1265"/>
      <c r="I1738" s="1265"/>
      <c r="J1738" s="1265"/>
      <c r="K1738" s="740"/>
      <c r="L1738" s="740"/>
      <c r="M1738" s="740"/>
      <c r="N1738" s="740"/>
      <c r="O1738" s="740"/>
    </row>
    <row r="1739" spans="1:15" s="778" customFormat="1">
      <c r="A1739" s="777"/>
      <c r="B1739" s="740"/>
      <c r="C1739" s="740"/>
      <c r="D1739" s="1265"/>
      <c r="E1739" s="1265"/>
      <c r="F1739" s="1265"/>
      <c r="G1739" s="1265"/>
      <c r="H1739" s="1265"/>
      <c r="I1739" s="1265"/>
      <c r="J1739" s="1265"/>
      <c r="K1739" s="740"/>
      <c r="L1739" s="740"/>
      <c r="M1739" s="740"/>
      <c r="N1739" s="740"/>
      <c r="O1739" s="740"/>
    </row>
    <row r="1740" spans="1:15" s="778" customFormat="1">
      <c r="A1740" s="777"/>
      <c r="B1740" s="740"/>
      <c r="C1740" s="740"/>
      <c r="D1740" s="1265"/>
      <c r="E1740" s="1265"/>
      <c r="F1740" s="1265"/>
      <c r="G1740" s="1265"/>
      <c r="H1740" s="1265"/>
      <c r="I1740" s="1265"/>
      <c r="J1740" s="1265"/>
      <c r="K1740" s="740"/>
      <c r="L1740" s="740"/>
      <c r="M1740" s="740"/>
      <c r="N1740" s="740"/>
      <c r="O1740" s="740"/>
    </row>
    <row r="1741" spans="1:15" s="778" customFormat="1">
      <c r="A1741" s="777"/>
      <c r="B1741" s="740"/>
      <c r="C1741" s="740"/>
      <c r="D1741" s="1265"/>
      <c r="E1741" s="1265"/>
      <c r="F1741" s="1265"/>
      <c r="G1741" s="1265"/>
      <c r="H1741" s="1265"/>
      <c r="I1741" s="1265"/>
      <c r="J1741" s="1265"/>
      <c r="K1741" s="740"/>
      <c r="L1741" s="740"/>
      <c r="M1741" s="740"/>
      <c r="N1741" s="740"/>
      <c r="O1741" s="740"/>
    </row>
    <row r="1742" spans="1:15" s="778" customFormat="1">
      <c r="A1742" s="777"/>
      <c r="B1742" s="740"/>
      <c r="C1742" s="740"/>
      <c r="D1742" s="1265"/>
      <c r="E1742" s="1265"/>
      <c r="F1742" s="1265"/>
      <c r="G1742" s="1265"/>
      <c r="H1742" s="1265"/>
      <c r="I1742" s="1265"/>
      <c r="J1742" s="1265"/>
      <c r="K1742" s="740"/>
      <c r="L1742" s="740"/>
      <c r="M1742" s="740"/>
      <c r="N1742" s="740"/>
      <c r="O1742" s="740"/>
    </row>
    <row r="1743" spans="1:15" s="778" customFormat="1">
      <c r="A1743" s="777"/>
      <c r="B1743" s="740"/>
      <c r="C1743" s="740"/>
      <c r="D1743" s="1265"/>
      <c r="E1743" s="1265"/>
      <c r="F1743" s="1265"/>
      <c r="G1743" s="1265"/>
      <c r="H1743" s="1265"/>
      <c r="I1743" s="1265"/>
      <c r="J1743" s="1265"/>
      <c r="K1743" s="740"/>
      <c r="L1743" s="740"/>
      <c r="M1743" s="740"/>
      <c r="N1743" s="740"/>
      <c r="O1743" s="740"/>
    </row>
    <row r="1744" spans="1:15" s="778" customFormat="1">
      <c r="A1744" s="777"/>
      <c r="B1744" s="740"/>
      <c r="C1744" s="740"/>
      <c r="D1744" s="1265"/>
      <c r="E1744" s="1265"/>
      <c r="F1744" s="1265"/>
      <c r="G1744" s="1265"/>
      <c r="H1744" s="1265"/>
      <c r="I1744" s="1265"/>
      <c r="J1744" s="1265"/>
      <c r="K1744" s="740"/>
      <c r="L1744" s="740"/>
      <c r="M1744" s="740"/>
      <c r="N1744" s="740"/>
      <c r="O1744" s="740"/>
    </row>
    <row r="1745" spans="1:15" s="778" customFormat="1">
      <c r="A1745" s="777"/>
      <c r="B1745" s="740"/>
      <c r="C1745" s="740"/>
      <c r="D1745" s="1265"/>
      <c r="E1745" s="1265"/>
      <c r="F1745" s="1265"/>
      <c r="G1745" s="1265"/>
      <c r="H1745" s="1265"/>
      <c r="I1745" s="1265"/>
      <c r="J1745" s="1265"/>
      <c r="K1745" s="740"/>
      <c r="L1745" s="740"/>
      <c r="M1745" s="740"/>
      <c r="N1745" s="740"/>
      <c r="O1745" s="740"/>
    </row>
    <row r="1746" spans="1:15" s="778" customFormat="1">
      <c r="A1746" s="777"/>
      <c r="B1746" s="740"/>
      <c r="C1746" s="740"/>
      <c r="D1746" s="1265"/>
      <c r="E1746" s="1265"/>
      <c r="F1746" s="1265"/>
      <c r="G1746" s="1265"/>
      <c r="H1746" s="1265"/>
      <c r="I1746" s="1265"/>
      <c r="J1746" s="1265"/>
      <c r="K1746" s="740"/>
      <c r="L1746" s="740"/>
      <c r="M1746" s="740"/>
      <c r="N1746" s="740"/>
      <c r="O1746" s="740"/>
    </row>
    <row r="1747" spans="1:15" s="778" customFormat="1">
      <c r="A1747" s="777"/>
      <c r="B1747" s="740"/>
      <c r="C1747" s="740"/>
      <c r="D1747" s="1265"/>
      <c r="E1747" s="1265"/>
      <c r="F1747" s="1265"/>
      <c r="G1747" s="1265"/>
      <c r="H1747" s="1265"/>
      <c r="I1747" s="1265"/>
      <c r="J1747" s="1265"/>
      <c r="K1747" s="740"/>
      <c r="L1747" s="740"/>
      <c r="M1747" s="740"/>
      <c r="N1747" s="740"/>
      <c r="O1747" s="740"/>
    </row>
    <row r="1748" spans="1:15" s="778" customFormat="1">
      <c r="A1748" s="777"/>
      <c r="B1748" s="740"/>
      <c r="C1748" s="740"/>
      <c r="D1748" s="1265"/>
      <c r="E1748" s="1265"/>
      <c r="F1748" s="1265"/>
      <c r="G1748" s="1265"/>
      <c r="H1748" s="1265"/>
      <c r="I1748" s="1265"/>
      <c r="J1748" s="1265"/>
      <c r="K1748" s="740"/>
      <c r="L1748" s="740"/>
      <c r="M1748" s="740"/>
      <c r="N1748" s="740"/>
      <c r="O1748" s="740"/>
    </row>
    <row r="1749" spans="1:15" s="778" customFormat="1">
      <c r="A1749" s="777"/>
      <c r="B1749" s="740"/>
      <c r="C1749" s="740"/>
      <c r="D1749" s="1265"/>
      <c r="E1749" s="1265"/>
      <c r="F1749" s="1265"/>
      <c r="G1749" s="1265"/>
      <c r="H1749" s="1265"/>
      <c r="I1749" s="1265"/>
      <c r="J1749" s="1265"/>
      <c r="K1749" s="740"/>
      <c r="L1749" s="740"/>
      <c r="M1749" s="740"/>
      <c r="N1749" s="740"/>
      <c r="O1749" s="740"/>
    </row>
    <row r="1750" spans="1:15" s="778" customFormat="1">
      <c r="A1750" s="777"/>
      <c r="B1750" s="740"/>
      <c r="C1750" s="740"/>
      <c r="D1750" s="1265"/>
      <c r="E1750" s="1265"/>
      <c r="F1750" s="1265"/>
      <c r="G1750" s="1265"/>
      <c r="H1750" s="1265"/>
      <c r="I1750" s="1265"/>
      <c r="J1750" s="1265"/>
      <c r="K1750" s="740"/>
      <c r="L1750" s="740"/>
      <c r="M1750" s="740"/>
      <c r="N1750" s="740"/>
      <c r="O1750" s="740"/>
    </row>
    <row r="1751" spans="1:15" s="778" customFormat="1">
      <c r="A1751" s="777"/>
      <c r="B1751" s="740"/>
      <c r="C1751" s="740"/>
      <c r="D1751" s="1265"/>
      <c r="E1751" s="1265"/>
      <c r="F1751" s="1265"/>
      <c r="G1751" s="1265"/>
      <c r="H1751" s="1265"/>
      <c r="I1751" s="1265"/>
      <c r="J1751" s="1265"/>
      <c r="K1751" s="740"/>
      <c r="L1751" s="740"/>
      <c r="M1751" s="740"/>
      <c r="N1751" s="740"/>
      <c r="O1751" s="740"/>
    </row>
    <row r="1752" spans="1:15" s="778" customFormat="1">
      <c r="A1752" s="777"/>
      <c r="B1752" s="740"/>
      <c r="C1752" s="740"/>
      <c r="D1752" s="1265"/>
      <c r="E1752" s="1265"/>
      <c r="F1752" s="1265"/>
      <c r="G1752" s="1265"/>
      <c r="H1752" s="1265"/>
      <c r="I1752" s="1265"/>
      <c r="J1752" s="1265"/>
      <c r="K1752" s="740"/>
      <c r="L1752" s="740"/>
      <c r="M1752" s="740"/>
      <c r="N1752" s="740"/>
      <c r="O1752" s="740"/>
    </row>
    <row r="1753" spans="1:15" s="778" customFormat="1">
      <c r="A1753" s="777"/>
      <c r="B1753" s="740"/>
      <c r="C1753" s="740"/>
      <c r="D1753" s="1265"/>
      <c r="E1753" s="1265"/>
      <c r="F1753" s="1265"/>
      <c r="G1753" s="1265"/>
      <c r="H1753" s="1265"/>
      <c r="I1753" s="1265"/>
      <c r="J1753" s="1265"/>
      <c r="K1753" s="740"/>
      <c r="L1753" s="740"/>
      <c r="M1753" s="740"/>
      <c r="N1753" s="740"/>
      <c r="O1753" s="740"/>
    </row>
    <row r="1754" spans="1:15" s="778" customFormat="1">
      <c r="A1754" s="777"/>
      <c r="B1754" s="740"/>
      <c r="C1754" s="740"/>
      <c r="D1754" s="1265"/>
      <c r="E1754" s="1265"/>
      <c r="F1754" s="1265"/>
      <c r="G1754" s="1265"/>
      <c r="H1754" s="1265"/>
      <c r="I1754" s="1265"/>
      <c r="J1754" s="1265"/>
      <c r="K1754" s="740"/>
      <c r="L1754" s="740"/>
      <c r="M1754" s="740"/>
      <c r="N1754" s="740"/>
      <c r="O1754" s="740"/>
    </row>
    <row r="1755" spans="1:15" s="778" customFormat="1">
      <c r="A1755" s="777"/>
      <c r="B1755" s="740"/>
      <c r="C1755" s="740"/>
      <c r="D1755" s="1265"/>
      <c r="E1755" s="1265"/>
      <c r="F1755" s="1265"/>
      <c r="G1755" s="1265"/>
      <c r="H1755" s="1265"/>
      <c r="I1755" s="1265"/>
      <c r="J1755" s="1265"/>
      <c r="K1755" s="740"/>
      <c r="L1755" s="740"/>
      <c r="M1755" s="740"/>
      <c r="N1755" s="740"/>
      <c r="O1755" s="740"/>
    </row>
    <row r="1756" spans="1:15" s="778" customFormat="1">
      <c r="A1756" s="777"/>
      <c r="B1756" s="740"/>
      <c r="C1756" s="740"/>
      <c r="D1756" s="1265"/>
      <c r="E1756" s="1265"/>
      <c r="F1756" s="1265"/>
      <c r="G1756" s="1265"/>
      <c r="H1756" s="1265"/>
      <c r="I1756" s="1265"/>
      <c r="J1756" s="1265"/>
      <c r="K1756" s="740"/>
      <c r="L1756" s="740"/>
      <c r="M1756" s="740"/>
      <c r="N1756" s="740"/>
      <c r="O1756" s="740"/>
    </row>
    <row r="1757" spans="1:15" s="778" customFormat="1">
      <c r="A1757" s="777"/>
      <c r="B1757" s="740"/>
      <c r="C1757" s="740"/>
      <c r="D1757" s="1265"/>
      <c r="E1757" s="1265"/>
      <c r="F1757" s="1265"/>
      <c r="G1757" s="1265"/>
      <c r="H1757" s="1265"/>
      <c r="I1757" s="1265"/>
      <c r="J1757" s="1265"/>
      <c r="K1757" s="740"/>
      <c r="L1757" s="740"/>
      <c r="M1757" s="740"/>
      <c r="N1757" s="740"/>
      <c r="O1757" s="740"/>
    </row>
    <row r="1758" spans="1:15" s="778" customFormat="1">
      <c r="A1758" s="777"/>
      <c r="B1758" s="740"/>
      <c r="C1758" s="740"/>
      <c r="D1758" s="1265"/>
      <c r="E1758" s="1265"/>
      <c r="F1758" s="1265"/>
      <c r="G1758" s="1265"/>
      <c r="H1758" s="1265"/>
      <c r="I1758" s="1265"/>
      <c r="J1758" s="1265"/>
      <c r="K1758" s="740"/>
      <c r="L1758" s="740"/>
      <c r="M1758" s="740"/>
      <c r="N1758" s="740"/>
      <c r="O1758" s="740"/>
    </row>
    <row r="1759" spans="1:15" s="778" customFormat="1">
      <c r="A1759" s="777"/>
      <c r="B1759" s="740"/>
      <c r="C1759" s="740"/>
      <c r="D1759" s="1265"/>
      <c r="E1759" s="1265"/>
      <c r="F1759" s="1265"/>
      <c r="G1759" s="1265"/>
      <c r="H1759" s="1265"/>
      <c r="I1759" s="1265"/>
      <c r="J1759" s="1265"/>
      <c r="K1759" s="740"/>
      <c r="L1759" s="740"/>
      <c r="M1759" s="740"/>
      <c r="N1759" s="740"/>
      <c r="O1759" s="740"/>
    </row>
    <row r="1760" spans="1:15" s="778" customFormat="1">
      <c r="A1760" s="777"/>
      <c r="B1760" s="740"/>
      <c r="C1760" s="740"/>
      <c r="D1760" s="1265"/>
      <c r="E1760" s="1265"/>
      <c r="F1760" s="1265"/>
      <c r="G1760" s="1265"/>
      <c r="H1760" s="1265"/>
      <c r="I1760" s="1265"/>
      <c r="J1760" s="1265"/>
      <c r="K1760" s="740"/>
      <c r="L1760" s="740"/>
      <c r="M1760" s="740"/>
      <c r="N1760" s="740"/>
      <c r="O1760" s="740"/>
    </row>
    <row r="1761" spans="1:15" s="778" customFormat="1">
      <c r="A1761" s="777"/>
      <c r="B1761" s="740"/>
      <c r="C1761" s="740"/>
      <c r="D1761" s="1265"/>
      <c r="E1761" s="1265"/>
      <c r="F1761" s="1265"/>
      <c r="G1761" s="1265"/>
      <c r="H1761" s="1265"/>
      <c r="I1761" s="1265"/>
      <c r="J1761" s="1265"/>
      <c r="K1761" s="740"/>
      <c r="L1761" s="740"/>
      <c r="M1761" s="740"/>
      <c r="N1761" s="740"/>
      <c r="O1761" s="740"/>
    </row>
    <row r="1762" spans="1:15" s="778" customFormat="1">
      <c r="A1762" s="777"/>
      <c r="B1762" s="740"/>
      <c r="C1762" s="740"/>
      <c r="D1762" s="1265"/>
      <c r="E1762" s="1265"/>
      <c r="F1762" s="1265"/>
      <c r="G1762" s="1265"/>
      <c r="H1762" s="1265"/>
      <c r="I1762" s="1265"/>
      <c r="J1762" s="1265"/>
      <c r="K1762" s="740"/>
      <c r="L1762" s="740"/>
      <c r="M1762" s="740"/>
      <c r="N1762" s="740"/>
      <c r="O1762" s="740"/>
    </row>
    <row r="1763" spans="1:15" s="778" customFormat="1">
      <c r="A1763" s="777"/>
      <c r="B1763" s="740"/>
      <c r="C1763" s="740"/>
      <c r="D1763" s="1265"/>
      <c r="E1763" s="1265"/>
      <c r="F1763" s="1265"/>
      <c r="G1763" s="1265"/>
      <c r="H1763" s="1265"/>
      <c r="I1763" s="1265"/>
      <c r="J1763" s="1265"/>
      <c r="K1763" s="740"/>
      <c r="L1763" s="740"/>
      <c r="M1763" s="740"/>
      <c r="N1763" s="740"/>
      <c r="O1763" s="740"/>
    </row>
    <row r="1764" spans="1:15" s="778" customFormat="1">
      <c r="A1764" s="777"/>
      <c r="B1764" s="740"/>
      <c r="C1764" s="740"/>
      <c r="D1764" s="1265"/>
      <c r="E1764" s="1265"/>
      <c r="F1764" s="1265"/>
      <c r="G1764" s="1265"/>
      <c r="H1764" s="1265"/>
      <c r="I1764" s="1265"/>
      <c r="J1764" s="1265"/>
      <c r="K1764" s="740"/>
      <c r="L1764" s="740"/>
      <c r="M1764" s="740"/>
      <c r="N1764" s="740"/>
      <c r="O1764" s="740"/>
    </row>
    <row r="1765" spans="1:15" s="778" customFormat="1">
      <c r="A1765" s="777"/>
      <c r="B1765" s="740"/>
      <c r="C1765" s="740"/>
      <c r="D1765" s="1265"/>
      <c r="E1765" s="1265"/>
      <c r="F1765" s="1265"/>
      <c r="G1765" s="1265"/>
      <c r="H1765" s="1265"/>
      <c r="I1765" s="1265"/>
      <c r="J1765" s="1265"/>
      <c r="K1765" s="740"/>
      <c r="L1765" s="740"/>
      <c r="M1765" s="740"/>
      <c r="N1765" s="740"/>
      <c r="O1765" s="740"/>
    </row>
    <row r="1766" spans="1:15" s="778" customFormat="1">
      <c r="A1766" s="777"/>
      <c r="B1766" s="740"/>
      <c r="C1766" s="740"/>
      <c r="D1766" s="1265"/>
      <c r="E1766" s="1265"/>
      <c r="F1766" s="1265"/>
      <c r="G1766" s="1265"/>
      <c r="H1766" s="1265"/>
      <c r="I1766" s="1265"/>
      <c r="J1766" s="1265"/>
      <c r="K1766" s="740"/>
      <c r="L1766" s="740"/>
      <c r="M1766" s="740"/>
      <c r="N1766" s="740"/>
      <c r="O1766" s="740"/>
    </row>
    <row r="1767" spans="1:15" s="778" customFormat="1">
      <c r="A1767" s="777"/>
      <c r="B1767" s="740"/>
      <c r="C1767" s="740"/>
      <c r="D1767" s="1265"/>
      <c r="E1767" s="1265"/>
      <c r="F1767" s="1265"/>
      <c r="G1767" s="1265"/>
      <c r="H1767" s="1265"/>
      <c r="I1767" s="1265"/>
      <c r="J1767" s="1265"/>
      <c r="K1767" s="740"/>
      <c r="L1767" s="740"/>
      <c r="M1767" s="740"/>
      <c r="N1767" s="740"/>
      <c r="O1767" s="740"/>
    </row>
    <row r="1768" spans="1:15" s="778" customFormat="1">
      <c r="A1768" s="777"/>
      <c r="B1768" s="740"/>
      <c r="C1768" s="740"/>
      <c r="D1768" s="1265"/>
      <c r="E1768" s="1265"/>
      <c r="F1768" s="1265"/>
      <c r="G1768" s="1265"/>
      <c r="H1768" s="1265"/>
      <c r="I1768" s="1265"/>
      <c r="J1768" s="1265"/>
      <c r="K1768" s="740"/>
      <c r="L1768" s="740"/>
      <c r="M1768" s="740"/>
      <c r="N1768" s="740"/>
      <c r="O1768" s="740"/>
    </row>
    <row r="1769" spans="1:15" s="778" customFormat="1">
      <c r="A1769" s="777"/>
      <c r="B1769" s="740"/>
      <c r="C1769" s="740"/>
      <c r="D1769" s="1265"/>
      <c r="E1769" s="1265"/>
      <c r="F1769" s="1265"/>
      <c r="G1769" s="1265"/>
      <c r="H1769" s="1265"/>
      <c r="I1769" s="1265"/>
      <c r="J1769" s="1265"/>
      <c r="K1769" s="740"/>
      <c r="L1769" s="740"/>
      <c r="M1769" s="740"/>
      <c r="N1769" s="740"/>
      <c r="O1769" s="740"/>
    </row>
    <row r="1770" spans="1:15" s="778" customFormat="1">
      <c r="A1770" s="777"/>
      <c r="B1770" s="740"/>
      <c r="C1770" s="740"/>
      <c r="D1770" s="1265"/>
      <c r="E1770" s="1265"/>
      <c r="F1770" s="1265"/>
      <c r="G1770" s="1265"/>
      <c r="H1770" s="1265"/>
      <c r="I1770" s="1265"/>
      <c r="J1770" s="1265"/>
      <c r="K1770" s="740"/>
      <c r="L1770" s="740"/>
      <c r="M1770" s="740"/>
      <c r="N1770" s="740"/>
      <c r="O1770" s="740"/>
    </row>
    <row r="1771" spans="1:15" s="778" customFormat="1">
      <c r="A1771" s="777"/>
      <c r="B1771" s="740"/>
      <c r="C1771" s="740"/>
      <c r="D1771" s="1265"/>
      <c r="E1771" s="1265"/>
      <c r="F1771" s="1265"/>
      <c r="G1771" s="1265"/>
      <c r="H1771" s="1265"/>
      <c r="I1771" s="1265"/>
      <c r="J1771" s="1265"/>
      <c r="K1771" s="740"/>
      <c r="L1771" s="740"/>
      <c r="M1771" s="740"/>
      <c r="N1771" s="740"/>
      <c r="O1771" s="740"/>
    </row>
    <row r="1772" spans="1:15" s="778" customFormat="1">
      <c r="A1772" s="777"/>
      <c r="B1772" s="740"/>
      <c r="C1772" s="740"/>
      <c r="D1772" s="1265"/>
      <c r="E1772" s="1265"/>
      <c r="F1772" s="1265"/>
      <c r="G1772" s="1265"/>
      <c r="H1772" s="1265"/>
      <c r="I1772" s="1265"/>
      <c r="J1772" s="1265"/>
      <c r="K1772" s="740"/>
      <c r="L1772" s="740"/>
      <c r="M1772" s="740"/>
      <c r="N1772" s="740"/>
      <c r="O1772" s="740"/>
    </row>
    <row r="1773" spans="1:15" s="778" customFormat="1">
      <c r="A1773" s="777"/>
      <c r="B1773" s="740"/>
      <c r="C1773" s="740"/>
      <c r="D1773" s="1265"/>
      <c r="E1773" s="1265"/>
      <c r="F1773" s="1265"/>
      <c r="G1773" s="1265"/>
      <c r="H1773" s="1265"/>
      <c r="I1773" s="1265"/>
      <c r="J1773" s="1265"/>
      <c r="K1773" s="740"/>
      <c r="L1773" s="740"/>
      <c r="M1773" s="740"/>
      <c r="N1773" s="740"/>
      <c r="O1773" s="740"/>
    </row>
    <row r="1774" spans="1:15" s="778" customFormat="1">
      <c r="A1774" s="777"/>
      <c r="B1774" s="740"/>
      <c r="C1774" s="740"/>
      <c r="D1774" s="1265"/>
      <c r="E1774" s="1265"/>
      <c r="F1774" s="1265"/>
      <c r="G1774" s="1265"/>
      <c r="H1774" s="1265"/>
      <c r="I1774" s="1265"/>
      <c r="J1774" s="1265"/>
      <c r="K1774" s="740"/>
      <c r="L1774" s="740"/>
      <c r="M1774" s="740"/>
      <c r="N1774" s="740"/>
      <c r="O1774" s="740"/>
    </row>
    <row r="1775" spans="1:15" s="778" customFormat="1">
      <c r="A1775" s="777"/>
      <c r="B1775" s="740"/>
      <c r="C1775" s="740"/>
      <c r="D1775" s="1265"/>
      <c r="E1775" s="1265"/>
      <c r="F1775" s="1265"/>
      <c r="G1775" s="1265"/>
      <c r="H1775" s="1265"/>
      <c r="I1775" s="1265"/>
      <c r="J1775" s="1265"/>
      <c r="K1775" s="740"/>
      <c r="L1775" s="740"/>
      <c r="M1775" s="740"/>
      <c r="N1775" s="740"/>
      <c r="O1775" s="740"/>
    </row>
    <row r="1776" spans="1:15" s="778" customFormat="1">
      <c r="A1776" s="777"/>
      <c r="B1776" s="740"/>
      <c r="C1776" s="740"/>
      <c r="D1776" s="1265"/>
      <c r="E1776" s="1265"/>
      <c r="F1776" s="1265"/>
      <c r="G1776" s="1265"/>
      <c r="H1776" s="1265"/>
      <c r="I1776" s="1265"/>
      <c r="J1776" s="1265"/>
      <c r="K1776" s="740"/>
      <c r="L1776" s="740"/>
      <c r="M1776" s="740"/>
      <c r="N1776" s="740"/>
      <c r="O1776" s="740"/>
    </row>
    <row r="1777" spans="1:15" s="778" customFormat="1">
      <c r="A1777" s="777"/>
      <c r="B1777" s="740"/>
      <c r="C1777" s="740"/>
      <c r="D1777" s="1265"/>
      <c r="E1777" s="1265"/>
      <c r="F1777" s="1265"/>
      <c r="G1777" s="1265"/>
      <c r="H1777" s="1265"/>
      <c r="I1777" s="1265"/>
      <c r="J1777" s="1265"/>
      <c r="K1777" s="740"/>
      <c r="L1777" s="740"/>
      <c r="M1777" s="740"/>
      <c r="N1777" s="740"/>
      <c r="O1777" s="740"/>
    </row>
    <row r="1778" spans="1:15" s="778" customFormat="1">
      <c r="A1778" s="777"/>
      <c r="B1778" s="740"/>
      <c r="C1778" s="740"/>
      <c r="D1778" s="1265"/>
      <c r="E1778" s="1265"/>
      <c r="F1778" s="1265"/>
      <c r="G1778" s="1265"/>
      <c r="H1778" s="1265"/>
      <c r="I1778" s="1265"/>
      <c r="J1778" s="1265"/>
      <c r="K1778" s="740"/>
      <c r="L1778" s="740"/>
      <c r="M1778" s="740"/>
      <c r="N1778" s="740"/>
      <c r="O1778" s="740"/>
    </row>
    <row r="1779" spans="1:15" s="778" customFormat="1">
      <c r="A1779" s="777"/>
      <c r="B1779" s="740"/>
      <c r="C1779" s="740"/>
      <c r="D1779" s="1265"/>
      <c r="E1779" s="1265"/>
      <c r="F1779" s="1265"/>
      <c r="G1779" s="1265"/>
      <c r="H1779" s="1265"/>
      <c r="I1779" s="1265"/>
      <c r="J1779" s="1265"/>
      <c r="K1779" s="740"/>
      <c r="L1779" s="740"/>
      <c r="M1779" s="740"/>
      <c r="N1779" s="740"/>
      <c r="O1779" s="740"/>
    </row>
    <row r="1780" spans="1:15" s="778" customFormat="1">
      <c r="A1780" s="777"/>
      <c r="B1780" s="740"/>
      <c r="C1780" s="740"/>
      <c r="D1780" s="1265"/>
      <c r="E1780" s="1265"/>
      <c r="F1780" s="1265"/>
      <c r="G1780" s="1265"/>
      <c r="H1780" s="1265"/>
      <c r="I1780" s="1265"/>
      <c r="J1780" s="1265"/>
      <c r="K1780" s="740"/>
      <c r="L1780" s="740"/>
      <c r="M1780" s="740"/>
      <c r="N1780" s="740"/>
      <c r="O1780" s="740"/>
    </row>
    <row r="1781" spans="1:15" s="778" customFormat="1">
      <c r="A1781" s="777"/>
      <c r="B1781" s="740"/>
      <c r="C1781" s="740"/>
      <c r="D1781" s="1265"/>
      <c r="E1781" s="1265"/>
      <c r="F1781" s="1265"/>
      <c r="G1781" s="1265"/>
      <c r="H1781" s="1265"/>
      <c r="I1781" s="1265"/>
      <c r="J1781" s="1265"/>
      <c r="K1781" s="740"/>
      <c r="L1781" s="740"/>
      <c r="M1781" s="740"/>
      <c r="N1781" s="740"/>
      <c r="O1781" s="740"/>
    </row>
    <row r="1782" spans="1:15" s="778" customFormat="1">
      <c r="A1782" s="777"/>
      <c r="B1782" s="740"/>
      <c r="C1782" s="740"/>
      <c r="D1782" s="1265"/>
      <c r="E1782" s="1265"/>
      <c r="F1782" s="1265"/>
      <c r="G1782" s="1265"/>
      <c r="H1782" s="1265"/>
      <c r="I1782" s="1265"/>
      <c r="J1782" s="1265"/>
      <c r="K1782" s="740"/>
      <c r="L1782" s="740"/>
      <c r="M1782" s="740"/>
      <c r="N1782" s="740"/>
      <c r="O1782" s="740"/>
    </row>
    <row r="1783" spans="1:15" s="778" customFormat="1">
      <c r="A1783" s="777"/>
      <c r="B1783" s="740"/>
      <c r="C1783" s="740"/>
      <c r="D1783" s="1265"/>
      <c r="E1783" s="1265"/>
      <c r="F1783" s="1265"/>
      <c r="G1783" s="1265"/>
      <c r="H1783" s="1265"/>
      <c r="I1783" s="1265"/>
      <c r="J1783" s="1265"/>
      <c r="K1783" s="740"/>
      <c r="L1783" s="740"/>
      <c r="M1783" s="740"/>
      <c r="N1783" s="740"/>
      <c r="O1783" s="740"/>
    </row>
    <row r="1784" spans="1:15" s="778" customFormat="1">
      <c r="A1784" s="777"/>
      <c r="B1784" s="740"/>
      <c r="C1784" s="740"/>
      <c r="D1784" s="1265"/>
      <c r="E1784" s="1265"/>
      <c r="F1784" s="1265"/>
      <c r="G1784" s="1265"/>
      <c r="H1784" s="1265"/>
      <c r="I1784" s="1265"/>
      <c r="J1784" s="1265"/>
      <c r="K1784" s="740"/>
      <c r="L1784" s="740"/>
      <c r="M1784" s="740"/>
      <c r="N1784" s="740"/>
      <c r="O1784" s="740"/>
    </row>
    <row r="1785" spans="1:15" s="778" customFormat="1">
      <c r="A1785" s="777"/>
      <c r="B1785" s="740"/>
      <c r="C1785" s="740"/>
      <c r="D1785" s="1265"/>
      <c r="E1785" s="1265"/>
      <c r="F1785" s="1265"/>
      <c r="G1785" s="1265"/>
      <c r="H1785" s="1265"/>
      <c r="I1785" s="1265"/>
      <c r="J1785" s="1265"/>
      <c r="K1785" s="740"/>
      <c r="L1785" s="740"/>
      <c r="M1785" s="740"/>
      <c r="N1785" s="740"/>
      <c r="O1785" s="740"/>
    </row>
    <row r="1786" spans="1:15" s="778" customFormat="1">
      <c r="A1786" s="777"/>
      <c r="B1786" s="740"/>
      <c r="C1786" s="740"/>
      <c r="D1786" s="1265"/>
      <c r="E1786" s="1265"/>
      <c r="F1786" s="1265"/>
      <c r="G1786" s="1265"/>
      <c r="H1786" s="1265"/>
      <c r="I1786" s="1265"/>
      <c r="J1786" s="1265"/>
      <c r="K1786" s="740"/>
      <c r="L1786" s="740"/>
      <c r="M1786" s="740"/>
      <c r="N1786" s="740"/>
      <c r="O1786" s="740"/>
    </row>
    <row r="1787" spans="1:15" s="778" customFormat="1">
      <c r="A1787" s="777"/>
      <c r="B1787" s="740"/>
      <c r="C1787" s="740"/>
      <c r="D1787" s="1265"/>
      <c r="E1787" s="1265"/>
      <c r="F1787" s="1265"/>
      <c r="G1787" s="1265"/>
      <c r="H1787" s="1265"/>
      <c r="I1787" s="1265"/>
      <c r="J1787" s="1265"/>
      <c r="K1787" s="740"/>
      <c r="L1787" s="740"/>
      <c r="M1787" s="740"/>
      <c r="N1787" s="740"/>
      <c r="O1787" s="740"/>
    </row>
    <row r="1788" spans="1:15" s="778" customFormat="1">
      <c r="A1788" s="777"/>
      <c r="B1788" s="740"/>
      <c r="C1788" s="740"/>
      <c r="D1788" s="1265"/>
      <c r="E1788" s="1265"/>
      <c r="F1788" s="1265"/>
      <c r="G1788" s="1265"/>
      <c r="H1788" s="1265"/>
      <c r="I1788" s="1265"/>
      <c r="J1788" s="1265"/>
      <c r="K1788" s="740"/>
      <c r="L1788" s="740"/>
      <c r="M1788" s="740"/>
      <c r="N1788" s="740"/>
      <c r="O1788" s="740"/>
    </row>
    <row r="1789" spans="1:15" s="778" customFormat="1">
      <c r="A1789" s="777"/>
      <c r="B1789" s="740"/>
      <c r="C1789" s="740"/>
      <c r="D1789" s="1265"/>
      <c r="E1789" s="1265"/>
      <c r="F1789" s="1265"/>
      <c r="G1789" s="1265"/>
      <c r="H1789" s="1265"/>
      <c r="I1789" s="1265"/>
      <c r="J1789" s="1265"/>
      <c r="K1789" s="740"/>
      <c r="L1789" s="740"/>
      <c r="M1789" s="740"/>
      <c r="N1789" s="740"/>
      <c r="O1789" s="740"/>
    </row>
    <row r="1790" spans="1:15" s="778" customFormat="1">
      <c r="A1790" s="777"/>
      <c r="B1790" s="740"/>
      <c r="C1790" s="740"/>
      <c r="D1790" s="1265"/>
      <c r="E1790" s="1265"/>
      <c r="F1790" s="1265"/>
      <c r="G1790" s="1265"/>
      <c r="H1790" s="1265"/>
      <c r="I1790" s="1265"/>
      <c r="J1790" s="1265"/>
      <c r="K1790" s="740"/>
      <c r="L1790" s="740"/>
      <c r="M1790" s="740"/>
      <c r="N1790" s="740"/>
      <c r="O1790" s="740"/>
    </row>
    <row r="1791" spans="1:15" s="778" customFormat="1">
      <c r="A1791" s="777"/>
      <c r="B1791" s="740"/>
      <c r="C1791" s="740"/>
      <c r="D1791" s="1265"/>
      <c r="E1791" s="1265"/>
      <c r="F1791" s="1265"/>
      <c r="G1791" s="1265"/>
      <c r="H1791" s="1265"/>
      <c r="I1791" s="1265"/>
      <c r="J1791" s="1265"/>
      <c r="K1791" s="740"/>
      <c r="L1791" s="740"/>
      <c r="M1791" s="740"/>
      <c r="N1791" s="740"/>
      <c r="O1791" s="740"/>
    </row>
    <row r="1792" spans="1:15" s="778" customFormat="1">
      <c r="A1792" s="777"/>
      <c r="B1792" s="740"/>
      <c r="C1792" s="740"/>
      <c r="D1792" s="1265"/>
      <c r="E1792" s="1265"/>
      <c r="F1792" s="1265"/>
      <c r="G1792" s="1265"/>
      <c r="H1792" s="1265"/>
      <c r="I1792" s="1265"/>
      <c r="J1792" s="1265"/>
      <c r="K1792" s="740"/>
      <c r="L1792" s="740"/>
      <c r="M1792" s="740"/>
      <c r="N1792" s="740"/>
      <c r="O1792" s="740"/>
    </row>
    <row r="1793" spans="1:15" s="778" customFormat="1">
      <c r="A1793" s="777"/>
      <c r="B1793" s="740"/>
      <c r="C1793" s="740"/>
      <c r="D1793" s="1265"/>
      <c r="E1793" s="1265"/>
      <c r="F1793" s="1265"/>
      <c r="G1793" s="1265"/>
      <c r="H1793" s="1265"/>
      <c r="I1793" s="1265"/>
      <c r="J1793" s="1265"/>
      <c r="K1793" s="740"/>
      <c r="L1793" s="740"/>
      <c r="M1793" s="740"/>
      <c r="N1793" s="740"/>
      <c r="O1793" s="740"/>
    </row>
    <row r="1794" spans="1:15" s="778" customFormat="1">
      <c r="A1794" s="777"/>
      <c r="B1794" s="740"/>
      <c r="C1794" s="740"/>
      <c r="D1794" s="1265"/>
      <c r="E1794" s="1265"/>
      <c r="F1794" s="1265"/>
      <c r="G1794" s="1265"/>
      <c r="H1794" s="1265"/>
      <c r="I1794" s="1265"/>
      <c r="J1794" s="1265"/>
      <c r="K1794" s="740"/>
      <c r="L1794" s="740"/>
      <c r="M1794" s="740"/>
      <c r="N1794" s="740"/>
      <c r="O1794" s="740"/>
    </row>
    <row r="1795" spans="1:15" s="778" customFormat="1">
      <c r="A1795" s="777"/>
      <c r="B1795" s="740"/>
      <c r="C1795" s="740"/>
      <c r="D1795" s="1265"/>
      <c r="E1795" s="1265"/>
      <c r="F1795" s="1265"/>
      <c r="G1795" s="1265"/>
      <c r="H1795" s="1265"/>
      <c r="I1795" s="1265"/>
      <c r="J1795" s="1265"/>
      <c r="K1795" s="740"/>
      <c r="L1795" s="740"/>
      <c r="M1795" s="740"/>
      <c r="N1795" s="740"/>
      <c r="O1795" s="740"/>
    </row>
    <row r="1796" spans="1:15" s="778" customFormat="1">
      <c r="A1796" s="777"/>
      <c r="B1796" s="740"/>
      <c r="C1796" s="740"/>
      <c r="D1796" s="1265"/>
      <c r="E1796" s="1265"/>
      <c r="F1796" s="1265"/>
      <c r="G1796" s="1265"/>
      <c r="H1796" s="1265"/>
      <c r="I1796" s="1265"/>
      <c r="J1796" s="1265"/>
      <c r="K1796" s="740"/>
      <c r="L1796" s="740"/>
      <c r="M1796" s="740"/>
      <c r="N1796" s="740"/>
      <c r="O1796" s="740"/>
    </row>
    <row r="1797" spans="1:15" s="778" customFormat="1">
      <c r="A1797" s="777"/>
      <c r="B1797" s="740"/>
      <c r="C1797" s="740"/>
      <c r="D1797" s="1265"/>
      <c r="E1797" s="1265"/>
      <c r="F1797" s="1265"/>
      <c r="G1797" s="1265"/>
      <c r="H1797" s="1265"/>
      <c r="I1797" s="1265"/>
      <c r="J1797" s="1265"/>
      <c r="K1797" s="740"/>
      <c r="L1797" s="740"/>
      <c r="M1797" s="740"/>
      <c r="N1797" s="740"/>
      <c r="O1797" s="740"/>
    </row>
    <row r="1798" spans="1:15" s="778" customFormat="1">
      <c r="A1798" s="777"/>
      <c r="B1798" s="740"/>
      <c r="C1798" s="740"/>
      <c r="D1798" s="1265"/>
      <c r="E1798" s="1265"/>
      <c r="F1798" s="1265"/>
      <c r="G1798" s="1265"/>
      <c r="H1798" s="1265"/>
      <c r="I1798" s="1265"/>
      <c r="J1798" s="1265"/>
      <c r="K1798" s="740"/>
      <c r="L1798" s="740"/>
      <c r="M1798" s="740"/>
      <c r="N1798" s="740"/>
      <c r="O1798" s="740"/>
    </row>
    <row r="1799" spans="1:15" s="778" customFormat="1">
      <c r="A1799" s="777"/>
      <c r="B1799" s="740"/>
      <c r="C1799" s="740"/>
      <c r="D1799" s="1265"/>
      <c r="E1799" s="1265"/>
      <c r="F1799" s="1265"/>
      <c r="G1799" s="1265"/>
      <c r="H1799" s="1265"/>
      <c r="I1799" s="1265"/>
      <c r="J1799" s="1265"/>
      <c r="K1799" s="740"/>
      <c r="L1799" s="740"/>
      <c r="M1799" s="740"/>
      <c r="N1799" s="740"/>
      <c r="O1799" s="740"/>
    </row>
    <row r="1800" spans="1:15" s="778" customFormat="1">
      <c r="A1800" s="777"/>
      <c r="B1800" s="740"/>
      <c r="C1800" s="740"/>
      <c r="D1800" s="1265"/>
      <c r="E1800" s="1265"/>
      <c r="F1800" s="1265"/>
      <c r="G1800" s="1265"/>
      <c r="H1800" s="1265"/>
      <c r="I1800" s="1265"/>
      <c r="J1800" s="1265"/>
      <c r="K1800" s="740"/>
      <c r="L1800" s="740"/>
      <c r="M1800" s="740"/>
      <c r="N1800" s="740"/>
      <c r="O1800" s="740"/>
    </row>
    <row r="1801" spans="1:15" s="778" customFormat="1">
      <c r="A1801" s="777"/>
      <c r="B1801" s="740"/>
      <c r="C1801" s="740"/>
      <c r="D1801" s="1265"/>
      <c r="E1801" s="1265"/>
      <c r="F1801" s="1265"/>
      <c r="G1801" s="1265"/>
      <c r="H1801" s="1265"/>
      <c r="I1801" s="1265"/>
      <c r="J1801" s="1265"/>
      <c r="K1801" s="740"/>
      <c r="L1801" s="740"/>
      <c r="M1801" s="740"/>
      <c r="N1801" s="740"/>
      <c r="O1801" s="740"/>
    </row>
    <row r="1802" spans="1:15" s="778" customFormat="1">
      <c r="A1802" s="777"/>
      <c r="B1802" s="740"/>
      <c r="C1802" s="740"/>
      <c r="D1802" s="1265"/>
      <c r="E1802" s="1265"/>
      <c r="F1802" s="1265"/>
      <c r="G1802" s="1265"/>
      <c r="H1802" s="1265"/>
      <c r="I1802" s="1265"/>
      <c r="J1802" s="1265"/>
      <c r="K1802" s="740"/>
      <c r="L1802" s="740"/>
      <c r="M1802" s="740"/>
      <c r="N1802" s="740"/>
      <c r="O1802" s="740"/>
    </row>
    <row r="1803" spans="1:15" s="778" customFormat="1">
      <c r="A1803" s="777"/>
      <c r="B1803" s="740"/>
      <c r="C1803" s="740"/>
      <c r="D1803" s="1265"/>
      <c r="E1803" s="1265"/>
      <c r="F1803" s="1265"/>
      <c r="G1803" s="1265"/>
      <c r="H1803" s="1265"/>
      <c r="I1803" s="1265"/>
      <c r="J1803" s="1265"/>
      <c r="K1803" s="740"/>
      <c r="L1803" s="740"/>
      <c r="M1803" s="740"/>
      <c r="N1803" s="740"/>
      <c r="O1803" s="740"/>
    </row>
    <row r="1804" spans="1:15" s="778" customFormat="1">
      <c r="A1804" s="777"/>
      <c r="B1804" s="740"/>
      <c r="C1804" s="740"/>
      <c r="D1804" s="1265"/>
      <c r="E1804" s="1265"/>
      <c r="F1804" s="1265"/>
      <c r="G1804" s="1265"/>
      <c r="H1804" s="1265"/>
      <c r="I1804" s="1265"/>
      <c r="J1804" s="1265"/>
      <c r="K1804" s="740"/>
      <c r="L1804" s="740"/>
      <c r="M1804" s="740"/>
      <c r="N1804" s="740"/>
      <c r="O1804" s="740"/>
    </row>
    <row r="1805" spans="1:15" s="778" customFormat="1">
      <c r="A1805" s="777"/>
      <c r="B1805" s="740"/>
      <c r="C1805" s="740"/>
      <c r="D1805" s="1265"/>
      <c r="E1805" s="1265"/>
      <c r="F1805" s="1265"/>
      <c r="G1805" s="1265"/>
      <c r="H1805" s="1265"/>
      <c r="I1805" s="1265"/>
      <c r="J1805" s="1265"/>
      <c r="K1805" s="740"/>
      <c r="L1805" s="740"/>
      <c r="M1805" s="740"/>
      <c r="N1805" s="740"/>
      <c r="O1805" s="740"/>
    </row>
    <row r="1806" spans="1:15" s="778" customFormat="1">
      <c r="A1806" s="777"/>
      <c r="B1806" s="740"/>
      <c r="C1806" s="740"/>
      <c r="D1806" s="1265"/>
      <c r="E1806" s="1265"/>
      <c r="F1806" s="1265"/>
      <c r="G1806" s="1265"/>
      <c r="H1806" s="1265"/>
      <c r="I1806" s="1265"/>
      <c r="J1806" s="1265"/>
      <c r="K1806" s="740"/>
      <c r="L1806" s="740"/>
      <c r="M1806" s="740"/>
      <c r="N1806" s="740"/>
      <c r="O1806" s="740"/>
    </row>
    <row r="1807" spans="1:15" s="778" customFormat="1">
      <c r="A1807" s="777"/>
      <c r="B1807" s="740"/>
      <c r="C1807" s="740"/>
      <c r="D1807" s="1265"/>
      <c r="E1807" s="1265"/>
      <c r="F1807" s="1265"/>
      <c r="G1807" s="1265"/>
      <c r="H1807" s="1265"/>
      <c r="I1807" s="1265"/>
      <c r="J1807" s="1265"/>
      <c r="K1807" s="740"/>
      <c r="L1807" s="740"/>
      <c r="M1807" s="740"/>
      <c r="N1807" s="740"/>
      <c r="O1807" s="740"/>
    </row>
    <row r="1808" spans="1:15" s="778" customFormat="1">
      <c r="A1808" s="777"/>
      <c r="B1808" s="740"/>
      <c r="C1808" s="740"/>
      <c r="D1808" s="1265"/>
      <c r="E1808" s="1265"/>
      <c r="F1808" s="1265"/>
      <c r="G1808" s="1265"/>
      <c r="H1808" s="1265"/>
      <c r="I1808" s="1265"/>
      <c r="J1808" s="1265"/>
      <c r="K1808" s="740"/>
      <c r="L1808" s="740"/>
      <c r="M1808" s="740"/>
      <c r="N1808" s="740"/>
      <c r="O1808" s="740"/>
    </row>
    <row r="1809" spans="1:15" s="778" customFormat="1">
      <c r="A1809" s="777"/>
      <c r="B1809" s="740"/>
      <c r="C1809" s="740"/>
      <c r="D1809" s="1265"/>
      <c r="E1809" s="1265"/>
      <c r="F1809" s="1265"/>
      <c r="G1809" s="1265"/>
      <c r="H1809" s="1265"/>
      <c r="I1809" s="1265"/>
      <c r="J1809" s="1265"/>
      <c r="K1809" s="740"/>
      <c r="L1809" s="740"/>
      <c r="M1809" s="740"/>
      <c r="N1809" s="740"/>
      <c r="O1809" s="740"/>
    </row>
    <row r="1810" spans="1:15" s="778" customFormat="1">
      <c r="A1810" s="777"/>
      <c r="B1810" s="740"/>
      <c r="C1810" s="740"/>
      <c r="D1810" s="1265"/>
      <c r="E1810" s="1265"/>
      <c r="F1810" s="1265"/>
      <c r="G1810" s="1265"/>
      <c r="H1810" s="1265"/>
      <c r="I1810" s="1265"/>
      <c r="J1810" s="1265"/>
      <c r="K1810" s="740"/>
      <c r="L1810" s="740"/>
      <c r="M1810" s="740"/>
      <c r="N1810" s="740"/>
      <c r="O1810" s="740"/>
    </row>
    <row r="1811" spans="1:15" s="778" customFormat="1">
      <c r="A1811" s="777"/>
      <c r="B1811" s="740"/>
      <c r="C1811" s="740"/>
      <c r="D1811" s="1265"/>
      <c r="E1811" s="1265"/>
      <c r="F1811" s="1265"/>
      <c r="G1811" s="1265"/>
      <c r="H1811" s="1265"/>
      <c r="I1811" s="1265"/>
      <c r="J1811" s="1265"/>
      <c r="K1811" s="740"/>
      <c r="L1811" s="740"/>
      <c r="M1811" s="740"/>
      <c r="N1811" s="740"/>
      <c r="O1811" s="740"/>
    </row>
    <row r="1812" spans="1:15" s="778" customFormat="1">
      <c r="A1812" s="777"/>
      <c r="B1812" s="740"/>
      <c r="C1812" s="740"/>
      <c r="D1812" s="1265"/>
      <c r="E1812" s="1265"/>
      <c r="F1812" s="1265"/>
      <c r="G1812" s="1265"/>
      <c r="H1812" s="1265"/>
      <c r="I1812" s="1265"/>
      <c r="J1812" s="1265"/>
      <c r="K1812" s="740"/>
      <c r="L1812" s="740"/>
      <c r="M1812" s="740"/>
      <c r="N1812" s="740"/>
      <c r="O1812" s="740"/>
    </row>
    <row r="1813" spans="1:15" s="778" customFormat="1">
      <c r="A1813" s="777"/>
      <c r="B1813" s="740"/>
      <c r="C1813" s="740"/>
      <c r="D1813" s="1265"/>
      <c r="E1813" s="1265"/>
      <c r="F1813" s="1265"/>
      <c r="G1813" s="1265"/>
      <c r="H1813" s="1265"/>
      <c r="I1813" s="1265"/>
      <c r="J1813" s="1265"/>
      <c r="K1813" s="740"/>
      <c r="L1813" s="740"/>
      <c r="M1813" s="740"/>
      <c r="N1813" s="740"/>
      <c r="O1813" s="740"/>
    </row>
    <row r="1814" spans="1:15" s="778" customFormat="1">
      <c r="A1814" s="777"/>
      <c r="B1814" s="740"/>
      <c r="C1814" s="740"/>
      <c r="D1814" s="1265"/>
      <c r="E1814" s="1265"/>
      <c r="F1814" s="1265"/>
      <c r="G1814" s="1265"/>
      <c r="H1814" s="1265"/>
      <c r="I1814" s="1265"/>
      <c r="J1814" s="1265"/>
      <c r="K1814" s="740"/>
      <c r="L1814" s="740"/>
      <c r="M1814" s="740"/>
      <c r="N1814" s="740"/>
      <c r="O1814" s="740"/>
    </row>
    <row r="1815" spans="1:15" s="778" customFormat="1">
      <c r="A1815" s="777"/>
      <c r="B1815" s="740"/>
      <c r="C1815" s="740"/>
      <c r="D1815" s="1265"/>
      <c r="E1815" s="1265"/>
      <c r="F1815" s="1265"/>
      <c r="G1815" s="1265"/>
      <c r="H1815" s="1265"/>
      <c r="I1815" s="1265"/>
      <c r="J1815" s="1265"/>
      <c r="K1815" s="740"/>
      <c r="L1815" s="740"/>
      <c r="M1815" s="740"/>
      <c r="N1815" s="740"/>
      <c r="O1815" s="740"/>
    </row>
    <row r="1816" spans="1:15" s="778" customFormat="1">
      <c r="A1816" s="777"/>
      <c r="B1816" s="740"/>
      <c r="C1816" s="740"/>
      <c r="D1816" s="1265"/>
      <c r="E1816" s="1265"/>
      <c r="F1816" s="1265"/>
      <c r="G1816" s="1265"/>
      <c r="H1816" s="1265"/>
      <c r="I1816" s="1265"/>
      <c r="J1816" s="1265"/>
      <c r="K1816" s="740"/>
      <c r="L1816" s="740"/>
      <c r="M1816" s="740"/>
      <c r="N1816" s="740"/>
      <c r="O1816" s="740"/>
    </row>
    <row r="1817" spans="1:15" s="778" customFormat="1">
      <c r="A1817" s="777"/>
      <c r="B1817" s="740"/>
      <c r="C1817" s="740"/>
      <c r="D1817" s="1265"/>
      <c r="E1817" s="1265"/>
      <c r="F1817" s="1265"/>
      <c r="G1817" s="1265"/>
      <c r="H1817" s="1265"/>
      <c r="I1817" s="1265"/>
      <c r="J1817" s="1265"/>
      <c r="K1817" s="740"/>
      <c r="L1817" s="740"/>
      <c r="M1817" s="740"/>
      <c r="N1817" s="740"/>
      <c r="O1817" s="740"/>
    </row>
    <row r="1818" spans="1:15" s="778" customFormat="1">
      <c r="A1818" s="777"/>
      <c r="B1818" s="740"/>
      <c r="C1818" s="740"/>
      <c r="D1818" s="1265"/>
      <c r="E1818" s="1265"/>
      <c r="F1818" s="1265"/>
      <c r="G1818" s="1265"/>
      <c r="H1818" s="1265"/>
      <c r="I1818" s="1265"/>
      <c r="J1818" s="1265"/>
      <c r="K1818" s="740"/>
      <c r="L1818" s="740"/>
      <c r="M1818" s="740"/>
      <c r="N1818" s="740"/>
      <c r="O1818" s="740"/>
    </row>
    <row r="1819" spans="1:15" s="778" customFormat="1">
      <c r="A1819" s="777"/>
      <c r="B1819" s="740"/>
      <c r="C1819" s="740"/>
      <c r="D1819" s="1265"/>
      <c r="E1819" s="1265"/>
      <c r="F1819" s="1265"/>
      <c r="G1819" s="1265"/>
      <c r="H1819" s="1265"/>
      <c r="I1819" s="1265"/>
      <c r="J1819" s="1265"/>
      <c r="K1819" s="740"/>
      <c r="L1819" s="740"/>
      <c r="M1819" s="740"/>
      <c r="N1819" s="740"/>
      <c r="O1819" s="740"/>
    </row>
    <row r="1820" spans="1:15" s="778" customFormat="1">
      <c r="A1820" s="777"/>
      <c r="B1820" s="740"/>
      <c r="C1820" s="740"/>
      <c r="D1820" s="1265"/>
      <c r="E1820" s="1265"/>
      <c r="F1820" s="1265"/>
      <c r="G1820" s="1265"/>
      <c r="H1820" s="1265"/>
      <c r="I1820" s="1265"/>
      <c r="J1820" s="1265"/>
      <c r="K1820" s="740"/>
      <c r="L1820" s="740"/>
      <c r="M1820" s="740"/>
      <c r="N1820" s="740"/>
      <c r="O1820" s="740"/>
    </row>
    <row r="1821" spans="1:15" s="778" customFormat="1">
      <c r="A1821" s="777"/>
      <c r="B1821" s="740"/>
      <c r="C1821" s="740"/>
      <c r="D1821" s="1265"/>
      <c r="E1821" s="1265"/>
      <c r="F1821" s="1265"/>
      <c r="G1821" s="1265"/>
      <c r="H1821" s="1265"/>
      <c r="I1821" s="1265"/>
      <c r="J1821" s="1265"/>
      <c r="K1821" s="740"/>
      <c r="L1821" s="740"/>
      <c r="M1821" s="740"/>
      <c r="N1821" s="740"/>
      <c r="O1821" s="740"/>
    </row>
    <row r="1822" spans="1:15" s="778" customFormat="1">
      <c r="A1822" s="777"/>
      <c r="B1822" s="740"/>
      <c r="C1822" s="740"/>
      <c r="D1822" s="1265"/>
      <c r="E1822" s="1265"/>
      <c r="F1822" s="1265"/>
      <c r="G1822" s="1265"/>
      <c r="H1822" s="1265"/>
      <c r="I1822" s="1265"/>
      <c r="J1822" s="1265"/>
      <c r="K1822" s="740"/>
      <c r="L1822" s="740"/>
      <c r="M1822" s="740"/>
      <c r="N1822" s="740"/>
      <c r="O1822" s="740"/>
    </row>
    <row r="1823" spans="1:15" s="778" customFormat="1">
      <c r="A1823" s="777"/>
      <c r="B1823" s="740"/>
      <c r="C1823" s="740"/>
      <c r="D1823" s="1265"/>
      <c r="E1823" s="1265"/>
      <c r="F1823" s="1265"/>
      <c r="G1823" s="1265"/>
      <c r="H1823" s="1265"/>
      <c r="I1823" s="1265"/>
      <c r="J1823" s="1265"/>
      <c r="K1823" s="740"/>
      <c r="L1823" s="740"/>
      <c r="M1823" s="740"/>
      <c r="N1823" s="740"/>
      <c r="O1823" s="740"/>
    </row>
    <row r="1824" spans="1:15" s="778" customFormat="1">
      <c r="A1824" s="777"/>
      <c r="B1824" s="740"/>
      <c r="C1824" s="740"/>
      <c r="D1824" s="1265"/>
      <c r="E1824" s="1265"/>
      <c r="F1824" s="1265"/>
      <c r="G1824" s="1265"/>
      <c r="H1824" s="1265"/>
      <c r="I1824" s="1265"/>
      <c r="J1824" s="1265"/>
      <c r="K1824" s="740"/>
      <c r="L1824" s="740"/>
      <c r="M1824" s="740"/>
      <c r="N1824" s="740"/>
      <c r="O1824" s="740"/>
    </row>
    <row r="1825" spans="1:15" s="778" customFormat="1">
      <c r="A1825" s="777"/>
      <c r="B1825" s="740"/>
      <c r="C1825" s="740"/>
      <c r="D1825" s="1265"/>
      <c r="E1825" s="1265"/>
      <c r="F1825" s="1265"/>
      <c r="G1825" s="1265"/>
      <c r="H1825" s="1265"/>
      <c r="I1825" s="1265"/>
      <c r="J1825" s="1265"/>
      <c r="K1825" s="740"/>
      <c r="L1825" s="740"/>
      <c r="M1825" s="740"/>
      <c r="N1825" s="740"/>
      <c r="O1825" s="740"/>
    </row>
    <row r="1826" spans="1:15" s="778" customFormat="1">
      <c r="A1826" s="777"/>
      <c r="B1826" s="740"/>
      <c r="C1826" s="740"/>
      <c r="D1826" s="1265"/>
      <c r="E1826" s="1265"/>
      <c r="F1826" s="1265"/>
      <c r="G1826" s="1265"/>
      <c r="H1826" s="1265"/>
      <c r="I1826" s="1265"/>
      <c r="J1826" s="1265"/>
      <c r="K1826" s="740"/>
      <c r="L1826" s="740"/>
      <c r="M1826" s="740"/>
      <c r="N1826" s="740"/>
      <c r="O1826" s="740"/>
    </row>
    <row r="1827" spans="1:15" s="778" customFormat="1">
      <c r="A1827" s="777"/>
      <c r="B1827" s="740"/>
      <c r="C1827" s="740"/>
      <c r="D1827" s="1265"/>
      <c r="E1827" s="1265"/>
      <c r="F1827" s="1265"/>
      <c r="G1827" s="1265"/>
      <c r="H1827" s="1265"/>
      <c r="I1827" s="1265"/>
      <c r="J1827" s="1265"/>
      <c r="K1827" s="740"/>
      <c r="L1827" s="740"/>
      <c r="M1827" s="740"/>
      <c r="N1827" s="740"/>
      <c r="O1827" s="740"/>
    </row>
    <row r="1828" spans="1:15" s="778" customFormat="1">
      <c r="A1828" s="777"/>
      <c r="B1828" s="740"/>
      <c r="C1828" s="740"/>
      <c r="D1828" s="1265"/>
      <c r="E1828" s="1265"/>
      <c r="F1828" s="1265"/>
      <c r="G1828" s="1265"/>
      <c r="H1828" s="1265"/>
      <c r="I1828" s="1265"/>
      <c r="J1828" s="1265"/>
      <c r="K1828" s="740"/>
      <c r="L1828" s="740"/>
      <c r="M1828" s="740"/>
      <c r="N1828" s="740"/>
      <c r="O1828" s="740"/>
    </row>
    <row r="1829" spans="1:15" s="778" customFormat="1">
      <c r="A1829" s="777"/>
      <c r="B1829" s="740"/>
      <c r="C1829" s="740"/>
      <c r="D1829" s="1265"/>
      <c r="E1829" s="1265"/>
      <c r="F1829" s="1265"/>
      <c r="G1829" s="1265"/>
      <c r="H1829" s="1265"/>
      <c r="I1829" s="1265"/>
      <c r="J1829" s="1265"/>
      <c r="K1829" s="740"/>
      <c r="L1829" s="740"/>
      <c r="M1829" s="740"/>
      <c r="N1829" s="740"/>
      <c r="O1829" s="740"/>
    </row>
    <row r="1830" spans="1:15" s="778" customFormat="1">
      <c r="A1830" s="777"/>
      <c r="B1830" s="740"/>
      <c r="C1830" s="740"/>
      <c r="D1830" s="1265"/>
      <c r="E1830" s="1265"/>
      <c r="F1830" s="1265"/>
      <c r="G1830" s="1265"/>
      <c r="H1830" s="1265"/>
      <c r="I1830" s="1265"/>
      <c r="J1830" s="1265"/>
      <c r="K1830" s="740"/>
      <c r="L1830" s="740"/>
      <c r="M1830" s="740"/>
      <c r="N1830" s="740"/>
      <c r="O1830" s="740"/>
    </row>
    <row r="1831" spans="1:15" s="778" customFormat="1">
      <c r="A1831" s="777"/>
      <c r="B1831" s="740"/>
      <c r="C1831" s="740"/>
      <c r="D1831" s="1265"/>
      <c r="E1831" s="1265"/>
      <c r="F1831" s="1265"/>
      <c r="G1831" s="1265"/>
      <c r="H1831" s="1265"/>
      <c r="I1831" s="1265"/>
      <c r="J1831" s="1265"/>
      <c r="K1831" s="740"/>
      <c r="L1831" s="740"/>
      <c r="M1831" s="740"/>
      <c r="N1831" s="740"/>
      <c r="O1831" s="740"/>
    </row>
    <row r="1832" spans="1:15" s="778" customFormat="1">
      <c r="A1832" s="777"/>
      <c r="B1832" s="740"/>
      <c r="C1832" s="740"/>
      <c r="D1832" s="1265"/>
      <c r="E1832" s="1265"/>
      <c r="F1832" s="1265"/>
      <c r="G1832" s="1265"/>
      <c r="H1832" s="1265"/>
      <c r="I1832" s="1265"/>
      <c r="J1832" s="1265"/>
      <c r="K1832" s="740"/>
      <c r="L1832" s="740"/>
      <c r="M1832" s="740"/>
      <c r="N1832" s="740"/>
      <c r="O1832" s="740"/>
    </row>
    <row r="1833" spans="1:15" s="778" customFormat="1">
      <c r="A1833" s="777"/>
      <c r="B1833" s="740"/>
      <c r="C1833" s="740"/>
      <c r="D1833" s="1265"/>
      <c r="E1833" s="1265"/>
      <c r="F1833" s="1265"/>
      <c r="G1833" s="1265"/>
      <c r="H1833" s="1265"/>
      <c r="I1833" s="1265"/>
      <c r="J1833" s="1265"/>
      <c r="K1833" s="740"/>
      <c r="L1833" s="740"/>
      <c r="M1833" s="740"/>
      <c r="N1833" s="740"/>
      <c r="O1833" s="740"/>
    </row>
    <row r="1834" spans="1:15" s="778" customFormat="1">
      <c r="A1834" s="777"/>
      <c r="B1834" s="740"/>
      <c r="C1834" s="740"/>
      <c r="D1834" s="1265"/>
      <c r="E1834" s="1265"/>
      <c r="F1834" s="1265"/>
      <c r="G1834" s="1265"/>
      <c r="H1834" s="1265"/>
      <c r="I1834" s="1265"/>
      <c r="J1834" s="1265"/>
      <c r="K1834" s="740"/>
      <c r="L1834" s="740"/>
      <c r="M1834" s="740"/>
      <c r="N1834" s="740"/>
      <c r="O1834" s="740"/>
    </row>
    <row r="1835" spans="1:15" s="778" customFormat="1">
      <c r="A1835" s="777"/>
      <c r="B1835" s="740"/>
      <c r="C1835" s="740"/>
      <c r="D1835" s="1265"/>
      <c r="E1835" s="1265"/>
      <c r="F1835" s="1265"/>
      <c r="G1835" s="1265"/>
      <c r="H1835" s="1265"/>
      <c r="I1835" s="1265"/>
      <c r="J1835" s="1265"/>
      <c r="K1835" s="740"/>
      <c r="L1835" s="740"/>
      <c r="M1835" s="740"/>
      <c r="N1835" s="740"/>
      <c r="O1835" s="740"/>
    </row>
    <row r="1836" spans="1:15" s="778" customFormat="1">
      <c r="A1836" s="777"/>
      <c r="B1836" s="740"/>
      <c r="C1836" s="740"/>
      <c r="D1836" s="1265"/>
      <c r="E1836" s="1265"/>
      <c r="F1836" s="1265"/>
      <c r="G1836" s="1265"/>
      <c r="H1836" s="1265"/>
      <c r="I1836" s="1265"/>
      <c r="J1836" s="1265"/>
      <c r="K1836" s="740"/>
      <c r="L1836" s="740"/>
      <c r="M1836" s="740"/>
      <c r="N1836" s="740"/>
      <c r="O1836" s="740"/>
    </row>
    <row r="1837" spans="1:15" s="778" customFormat="1">
      <c r="A1837" s="777"/>
      <c r="B1837" s="740"/>
      <c r="C1837" s="740"/>
      <c r="D1837" s="1265"/>
      <c r="E1837" s="1265"/>
      <c r="F1837" s="1265"/>
      <c r="G1837" s="1265"/>
      <c r="H1837" s="1265"/>
      <c r="I1837" s="1265"/>
      <c r="J1837" s="1265"/>
      <c r="K1837" s="740"/>
      <c r="L1837" s="740"/>
      <c r="M1837" s="740"/>
      <c r="N1837" s="740"/>
      <c r="O1837" s="740"/>
    </row>
    <row r="1838" spans="1:15">
      <c r="B1838" s="740"/>
      <c r="C1838" s="740"/>
    </row>
    <row r="1839" spans="1:15">
      <c r="B1839" s="740"/>
      <c r="C1839" s="740"/>
    </row>
    <row r="1840" spans="1:15">
      <c r="B1840" s="740"/>
      <c r="C1840" s="740"/>
    </row>
    <row r="1841" spans="2:3">
      <c r="B1841" s="740"/>
      <c r="C1841" s="740"/>
    </row>
    <row r="1842" spans="2:3">
      <c r="B1842" s="740"/>
      <c r="C1842" s="740"/>
    </row>
    <row r="1843" spans="2:3">
      <c r="B1843" s="740"/>
      <c r="C1843" s="740"/>
    </row>
    <row r="1844" spans="2:3">
      <c r="B1844" s="740"/>
      <c r="C1844" s="740"/>
    </row>
    <row r="1845" spans="2:3">
      <c r="B1845" s="740"/>
      <c r="C1845" s="740"/>
    </row>
    <row r="1846" spans="2:3">
      <c r="B1846" s="740"/>
      <c r="C1846" s="740"/>
    </row>
    <row r="1847" spans="2:3">
      <c r="B1847" s="740"/>
      <c r="C1847" s="740"/>
    </row>
    <row r="1848" spans="2:3">
      <c r="B1848" s="740"/>
      <c r="C1848" s="740"/>
    </row>
    <row r="1849" spans="2:3">
      <c r="B1849" s="740"/>
      <c r="C1849" s="740"/>
    </row>
    <row r="1850" spans="2:3">
      <c r="B1850" s="740"/>
      <c r="C1850" s="740"/>
    </row>
    <row r="1851" spans="2:3">
      <c r="B1851" s="740"/>
      <c r="C1851" s="740"/>
    </row>
    <row r="1852" spans="2:3">
      <c r="B1852" s="740"/>
      <c r="C1852" s="740"/>
    </row>
    <row r="1853" spans="2:3">
      <c r="B1853" s="740"/>
      <c r="C1853" s="740"/>
    </row>
    <row r="1854" spans="2:3">
      <c r="B1854" s="740"/>
      <c r="C1854" s="740"/>
    </row>
    <row r="1855" spans="2:3">
      <c r="B1855" s="740"/>
      <c r="C1855" s="740"/>
    </row>
    <row r="1856" spans="2:3">
      <c r="B1856" s="740"/>
      <c r="C1856" s="740"/>
    </row>
    <row r="1857" spans="2:3">
      <c r="B1857" s="740"/>
      <c r="C1857" s="740"/>
    </row>
    <row r="1858" spans="2:3">
      <c r="B1858" s="740"/>
      <c r="C1858" s="740"/>
    </row>
    <row r="1859" spans="2:3">
      <c r="B1859" s="740"/>
      <c r="C1859" s="740"/>
    </row>
    <row r="1860" spans="2:3">
      <c r="B1860" s="740"/>
      <c r="C1860" s="740"/>
    </row>
    <row r="1861" spans="2:3">
      <c r="B1861" s="740"/>
      <c r="C1861" s="740"/>
    </row>
    <row r="1862" spans="2:3">
      <c r="B1862" s="740"/>
      <c r="C1862" s="740"/>
    </row>
    <row r="1863" spans="2:3">
      <c r="B1863" s="740"/>
      <c r="C1863" s="740"/>
    </row>
    <row r="1864" spans="2:3">
      <c r="B1864" s="740"/>
      <c r="C1864" s="740"/>
    </row>
    <row r="1865" spans="2:3">
      <c r="B1865" s="740"/>
      <c r="C1865" s="740"/>
    </row>
    <row r="1866" spans="2:3">
      <c r="B1866" s="740"/>
      <c r="C1866" s="740"/>
    </row>
    <row r="1867" spans="2:3">
      <c r="B1867" s="740"/>
      <c r="C1867" s="740"/>
    </row>
    <row r="1868" spans="2:3">
      <c r="B1868" s="740"/>
      <c r="C1868" s="740"/>
    </row>
    <row r="1869" spans="2:3">
      <c r="B1869" s="740"/>
      <c r="C1869" s="740"/>
    </row>
    <row r="1870" spans="2:3">
      <c r="B1870" s="740"/>
      <c r="C1870" s="740"/>
    </row>
    <row r="1871" spans="2:3">
      <c r="B1871" s="740"/>
      <c r="C1871" s="740"/>
    </row>
    <row r="1872" spans="2:3">
      <c r="B1872" s="740"/>
      <c r="C1872" s="740"/>
    </row>
    <row r="1873" spans="2:3">
      <c r="B1873" s="740"/>
      <c r="C1873" s="740"/>
    </row>
    <row r="1874" spans="2:3">
      <c r="B1874" s="740"/>
      <c r="C1874" s="740"/>
    </row>
    <row r="1875" spans="2:3">
      <c r="B1875" s="740"/>
      <c r="C1875" s="740"/>
    </row>
    <row r="1876" spans="2:3">
      <c r="B1876" s="740"/>
      <c r="C1876" s="740"/>
    </row>
    <row r="1877" spans="2:3">
      <c r="B1877" s="740"/>
      <c r="C1877" s="740"/>
    </row>
    <row r="1878" spans="2:3">
      <c r="B1878" s="740"/>
      <c r="C1878" s="740"/>
    </row>
    <row r="1879" spans="2:3">
      <c r="B1879" s="740"/>
      <c r="C1879" s="740"/>
    </row>
    <row r="1880" spans="2:3">
      <c r="B1880" s="740"/>
      <c r="C1880" s="740"/>
    </row>
    <row r="1881" spans="2:3">
      <c r="B1881" s="740"/>
      <c r="C1881" s="740"/>
    </row>
    <row r="1882" spans="2:3">
      <c r="B1882" s="740"/>
      <c r="C1882" s="740"/>
    </row>
    <row r="1883" spans="2:3">
      <c r="B1883" s="740"/>
      <c r="C1883" s="740"/>
    </row>
    <row r="1884" spans="2:3">
      <c r="B1884" s="740"/>
      <c r="C1884" s="740"/>
    </row>
    <row r="1885" spans="2:3">
      <c r="B1885" s="740"/>
      <c r="C1885" s="740"/>
    </row>
    <row r="1886" spans="2:3">
      <c r="B1886" s="740"/>
      <c r="C1886" s="740"/>
    </row>
    <row r="1887" spans="2:3">
      <c r="B1887" s="740"/>
      <c r="C1887" s="740"/>
    </row>
    <row r="1888" spans="2:3">
      <c r="B1888" s="740"/>
      <c r="C1888" s="740"/>
    </row>
    <row r="1889" spans="2:3">
      <c r="B1889" s="740"/>
      <c r="C1889" s="740"/>
    </row>
    <row r="1890" spans="2:3">
      <c r="B1890" s="740"/>
      <c r="C1890" s="740"/>
    </row>
    <row r="1891" spans="2:3">
      <c r="B1891" s="740"/>
      <c r="C1891" s="740"/>
    </row>
    <row r="1892" spans="2:3">
      <c r="B1892" s="740"/>
      <c r="C1892" s="740"/>
    </row>
    <row r="1893" spans="2:3">
      <c r="B1893" s="740"/>
      <c r="C1893" s="740"/>
    </row>
    <row r="1894" spans="2:3">
      <c r="B1894" s="740"/>
      <c r="C1894" s="740"/>
    </row>
    <row r="1895" spans="2:3">
      <c r="B1895" s="740"/>
      <c r="C1895" s="740"/>
    </row>
    <row r="1896" spans="2:3">
      <c r="B1896" s="740"/>
      <c r="C1896" s="740"/>
    </row>
    <row r="1897" spans="2:3">
      <c r="B1897" s="740"/>
      <c r="C1897" s="740"/>
    </row>
    <row r="1898" spans="2:3">
      <c r="B1898" s="740"/>
      <c r="C1898" s="740"/>
    </row>
    <row r="1899" spans="2:3">
      <c r="B1899" s="740"/>
      <c r="C1899" s="740"/>
    </row>
    <row r="1900" spans="2:3">
      <c r="B1900" s="740"/>
      <c r="C1900" s="740"/>
    </row>
    <row r="1901" spans="2:3">
      <c r="B1901" s="740"/>
      <c r="C1901" s="740"/>
    </row>
    <row r="1902" spans="2:3">
      <c r="B1902" s="740"/>
      <c r="C1902" s="740"/>
    </row>
    <row r="1903" spans="2:3">
      <c r="B1903" s="740"/>
      <c r="C1903" s="740"/>
    </row>
    <row r="1904" spans="2:3">
      <c r="B1904" s="740"/>
      <c r="C1904" s="740"/>
    </row>
    <row r="1905" spans="2:3">
      <c r="B1905" s="740"/>
      <c r="C1905" s="740"/>
    </row>
    <row r="1906" spans="2:3">
      <c r="B1906" s="740"/>
      <c r="C1906" s="740"/>
    </row>
    <row r="1907" spans="2:3">
      <c r="B1907" s="740"/>
      <c r="C1907" s="740"/>
    </row>
    <row r="1908" spans="2:3">
      <c r="B1908" s="740"/>
      <c r="C1908" s="740"/>
    </row>
    <row r="1909" spans="2:3">
      <c r="B1909" s="740"/>
      <c r="C1909" s="740"/>
    </row>
    <row r="1910" spans="2:3">
      <c r="B1910" s="740"/>
      <c r="C1910" s="740"/>
    </row>
    <row r="1911" spans="2:3">
      <c r="B1911" s="740"/>
      <c r="C1911" s="740"/>
    </row>
    <row r="1912" spans="2:3">
      <c r="B1912" s="740"/>
      <c r="C1912" s="740"/>
    </row>
    <row r="1913" spans="2:3">
      <c r="B1913" s="740"/>
      <c r="C1913" s="740"/>
    </row>
    <row r="1914" spans="2:3">
      <c r="B1914" s="740"/>
      <c r="C1914" s="740"/>
    </row>
    <row r="1915" spans="2:3">
      <c r="B1915" s="740"/>
      <c r="C1915" s="740"/>
    </row>
    <row r="1916" spans="2:3">
      <c r="B1916" s="740"/>
      <c r="C1916" s="740"/>
    </row>
    <row r="1917" spans="2:3">
      <c r="B1917" s="740"/>
      <c r="C1917" s="740"/>
    </row>
    <row r="1918" spans="2:3">
      <c r="B1918" s="740"/>
      <c r="C1918" s="740"/>
    </row>
    <row r="1919" spans="2:3">
      <c r="B1919" s="740"/>
      <c r="C1919" s="740"/>
    </row>
    <row r="1920" spans="2:3">
      <c r="B1920" s="740"/>
      <c r="C1920" s="740"/>
    </row>
    <row r="1921" spans="2:3">
      <c r="B1921" s="740"/>
      <c r="C1921" s="740"/>
    </row>
    <row r="1922" spans="2:3">
      <c r="B1922" s="740"/>
      <c r="C1922" s="740"/>
    </row>
    <row r="1923" spans="2:3">
      <c r="B1923" s="740"/>
      <c r="C1923" s="740"/>
    </row>
    <row r="1924" spans="2:3">
      <c r="B1924" s="740"/>
      <c r="C1924" s="740"/>
    </row>
    <row r="1925" spans="2:3">
      <c r="B1925" s="740"/>
      <c r="C1925" s="740"/>
    </row>
    <row r="1926" spans="2:3">
      <c r="B1926" s="740"/>
      <c r="C1926" s="740"/>
    </row>
    <row r="1927" spans="2:3">
      <c r="B1927" s="740"/>
      <c r="C1927" s="740"/>
    </row>
    <row r="1928" spans="2:3">
      <c r="B1928" s="740"/>
      <c r="C1928" s="740"/>
    </row>
    <row r="1929" spans="2:3">
      <c r="B1929" s="740"/>
      <c r="C1929" s="740"/>
    </row>
    <row r="1930" spans="2:3">
      <c r="B1930" s="740"/>
      <c r="C1930" s="740"/>
    </row>
    <row r="1931" spans="2:3">
      <c r="B1931" s="740"/>
      <c r="C1931" s="740"/>
    </row>
    <row r="1932" spans="2:3">
      <c r="B1932" s="740"/>
      <c r="C1932" s="740"/>
    </row>
    <row r="1933" spans="2:3">
      <c r="B1933" s="740"/>
      <c r="C1933" s="740"/>
    </row>
    <row r="1934" spans="2:3">
      <c r="B1934" s="740"/>
      <c r="C1934" s="740"/>
    </row>
    <row r="1935" spans="2:3">
      <c r="B1935" s="740"/>
      <c r="C1935" s="740"/>
    </row>
    <row r="1936" spans="2:3">
      <c r="B1936" s="740"/>
      <c r="C1936" s="740"/>
    </row>
    <row r="1937" spans="2:3">
      <c r="B1937" s="740"/>
      <c r="C1937" s="740"/>
    </row>
    <row r="1938" spans="2:3">
      <c r="B1938" s="740"/>
      <c r="C1938" s="740"/>
    </row>
    <row r="1939" spans="2:3">
      <c r="B1939" s="740"/>
      <c r="C1939" s="740"/>
    </row>
    <row r="1940" spans="2:3">
      <c r="B1940" s="740"/>
      <c r="C1940" s="740"/>
    </row>
    <row r="1941" spans="2:3">
      <c r="B1941" s="740"/>
      <c r="C1941" s="740"/>
    </row>
    <row r="1942" spans="2:3">
      <c r="B1942" s="740"/>
      <c r="C1942" s="740"/>
    </row>
    <row r="1943" spans="2:3">
      <c r="B1943" s="740"/>
      <c r="C1943" s="740"/>
    </row>
    <row r="1944" spans="2:3">
      <c r="B1944" s="740"/>
      <c r="C1944" s="740"/>
    </row>
    <row r="1945" spans="2:3">
      <c r="B1945" s="740"/>
      <c r="C1945" s="740"/>
    </row>
    <row r="1946" spans="2:3">
      <c r="B1946" s="740"/>
      <c r="C1946" s="740"/>
    </row>
  </sheetData>
  <mergeCells count="10">
    <mergeCell ref="A41:F41"/>
    <mergeCell ref="G41:H41"/>
    <mergeCell ref="I41:J41"/>
    <mergeCell ref="B40:E40"/>
    <mergeCell ref="B2:F2"/>
    <mergeCell ref="B3:F3"/>
    <mergeCell ref="B6:E6"/>
    <mergeCell ref="B7:E7"/>
    <mergeCell ref="B14:F14"/>
    <mergeCell ref="C37:J37"/>
  </mergeCells>
  <pageMargins left="0.70866141732283472" right="0.70866141732283472" top="0.74803149606299213" bottom="0.74803149606299213" header="0.31496062992125984" footer="0.31496062992125984"/>
  <pageSetup paperSize="9" scale="55" fitToHeight="0" orientation="portrait" horizontalDpi="4294967293" verticalDpi="4294967293" r:id="rId1"/>
  <headerFooter>
    <oddHeader>&amp;CTroškovnik vertikalnog transportaPPN 4799/21</oddHeader>
    <oddFooter>&amp;LFAKULTET POLITIČKIH ZNANOSTILEPUŠIĆEVA 6, ZAGREBOIB: 28011548575&amp;CREKONSTRUKCIJA I CJELOVITA OBNOVA ZGRADE FAKULTETAPOLITIČKIH ZNANOSTIK.Č. 6918 K.O. CENTAR</oddFooter>
  </headerFooter>
  <rowBreaks count="2" manualBreakCount="2">
    <brk id="40" max="10" man="1"/>
    <brk id="54" max="10" man="1"/>
  </rowBreaks>
  <drawing r:id="rId2"/>
</worksheet>
</file>

<file path=xl/worksheets/sheet12.xml><?xml version="1.0" encoding="utf-8"?>
<worksheet xmlns="http://schemas.openxmlformats.org/spreadsheetml/2006/main" xmlns:r="http://schemas.openxmlformats.org/officeDocument/2006/relationships">
  <sheetPr>
    <tabColor theme="2" tint="-0.499984740745262"/>
  </sheetPr>
  <dimension ref="A1:O207"/>
  <sheetViews>
    <sheetView showZeros="0" view="pageBreakPreview" topLeftCell="A40" zoomScale="70" zoomScaleNormal="90" zoomScaleSheetLayoutView="70" workbookViewId="0">
      <pane ySplit="2" topLeftCell="A171" activePane="bottomLeft" state="frozen"/>
      <selection activeCell="A40" sqref="A40"/>
      <selection pane="bottomLeft" activeCell="J49" sqref="J49"/>
    </sheetView>
  </sheetViews>
  <sheetFormatPr defaultColWidth="9.140625" defaultRowHeight="14.25"/>
  <cols>
    <col min="1" max="1" width="7.7109375" style="781" customWidth="1"/>
    <col min="2" max="2" width="55.7109375" style="781" customWidth="1"/>
    <col min="3" max="3" width="10" style="781" customWidth="1"/>
    <col min="4" max="4" width="10" style="1271" customWidth="1"/>
    <col min="5" max="5" width="11.7109375" style="1271" customWidth="1"/>
    <col min="6" max="6" width="13.7109375" style="1271" customWidth="1"/>
    <col min="7" max="7" width="11.7109375" style="791" customWidth="1"/>
    <col min="8" max="8" width="13.7109375" style="791" customWidth="1"/>
    <col min="9" max="9" width="11.7109375" style="791" customWidth="1"/>
    <col min="10" max="10" width="13.7109375" style="1271" customWidth="1"/>
    <col min="11" max="13" width="13.7109375" style="781" customWidth="1"/>
    <col min="14" max="16384" width="9.140625" style="781"/>
  </cols>
  <sheetData>
    <row r="1" spans="1:9" ht="15">
      <c r="A1" s="779" t="s">
        <v>1320</v>
      </c>
      <c r="B1" s="779"/>
      <c r="C1" s="780" t="s">
        <v>2541</v>
      </c>
      <c r="D1" s="1270"/>
      <c r="E1" s="1270"/>
      <c r="F1" s="1270"/>
      <c r="G1" s="1270"/>
      <c r="H1" s="1270"/>
      <c r="I1" s="1270"/>
    </row>
    <row r="2" spans="1:9" ht="15">
      <c r="A2" s="779"/>
      <c r="B2" s="779"/>
      <c r="C2" s="780" t="s">
        <v>3126</v>
      </c>
      <c r="D2" s="1272"/>
      <c r="E2" s="1272"/>
      <c r="F2" s="1272"/>
      <c r="G2" s="1270"/>
      <c r="H2" s="1270"/>
      <c r="I2" s="1270"/>
    </row>
    <row r="3" spans="1:9" ht="15">
      <c r="A3" s="779"/>
      <c r="B3" s="779"/>
      <c r="C3" s="780" t="s">
        <v>3127</v>
      </c>
      <c r="D3" s="1272"/>
      <c r="E3" s="1272"/>
      <c r="F3" s="1272"/>
      <c r="G3" s="1270"/>
      <c r="H3" s="1270"/>
      <c r="I3" s="1270"/>
    </row>
    <row r="4" spans="1:9" ht="15">
      <c r="A4" s="779"/>
      <c r="B4" s="779"/>
      <c r="C4" s="780" t="s">
        <v>3128</v>
      </c>
      <c r="D4" s="1272"/>
      <c r="E4" s="1272"/>
      <c r="F4" s="1272"/>
      <c r="G4" s="1270"/>
      <c r="H4" s="1270"/>
      <c r="I4" s="1270"/>
    </row>
    <row r="5" spans="1:9" ht="15">
      <c r="A5" s="779"/>
      <c r="B5" s="779"/>
      <c r="C5" s="780"/>
      <c r="D5" s="1270"/>
      <c r="E5" s="1270"/>
      <c r="F5" s="1270"/>
      <c r="G5" s="1270"/>
      <c r="H5" s="1270"/>
      <c r="I5" s="1270"/>
    </row>
    <row r="6" spans="1:9" ht="35.25" customHeight="1">
      <c r="A6" s="779" t="s">
        <v>1298</v>
      </c>
      <c r="B6" s="779"/>
      <c r="C6" s="1672" t="s">
        <v>3129</v>
      </c>
      <c r="D6" s="1672"/>
      <c r="E6" s="1672"/>
      <c r="F6" s="1672"/>
      <c r="G6" s="1672"/>
      <c r="H6" s="1672"/>
      <c r="I6" s="1672"/>
    </row>
    <row r="7" spans="1:9" ht="15">
      <c r="A7" s="779"/>
      <c r="B7" s="779"/>
      <c r="C7" s="780" t="s">
        <v>3130</v>
      </c>
      <c r="D7" s="1272"/>
      <c r="E7" s="1272"/>
      <c r="F7" s="1272"/>
      <c r="G7" s="1270"/>
      <c r="H7" s="1270"/>
      <c r="I7" s="1270"/>
    </row>
    <row r="8" spans="1:9" ht="15">
      <c r="A8" s="779"/>
      <c r="B8" s="779"/>
      <c r="C8" s="780" t="s">
        <v>3131</v>
      </c>
      <c r="D8" s="1272"/>
      <c r="E8" s="1272"/>
      <c r="F8" s="1272"/>
      <c r="G8" s="1270"/>
      <c r="H8" s="1270"/>
      <c r="I8" s="1270"/>
    </row>
    <row r="9" spans="1:9" ht="15">
      <c r="A9" s="779"/>
      <c r="B9" s="779"/>
      <c r="C9" s="780"/>
      <c r="D9" s="1270"/>
      <c r="E9" s="1270"/>
      <c r="F9" s="1270"/>
      <c r="G9" s="1270"/>
      <c r="H9" s="1270"/>
      <c r="I9" s="1270"/>
    </row>
    <row r="10" spans="1:9" ht="15">
      <c r="A10" s="779" t="s">
        <v>3132</v>
      </c>
      <c r="B10" s="779"/>
      <c r="C10" s="780" t="s">
        <v>3133</v>
      </c>
      <c r="D10" s="1270"/>
      <c r="E10" s="1270"/>
      <c r="F10" s="1270"/>
      <c r="G10" s="1270"/>
      <c r="H10" s="1270"/>
      <c r="I10" s="1270"/>
    </row>
    <row r="11" spans="1:9" ht="15">
      <c r="A11" s="779"/>
      <c r="B11" s="779"/>
      <c r="C11" s="780"/>
      <c r="D11" s="1270"/>
      <c r="E11" s="1270"/>
      <c r="F11" s="1270"/>
      <c r="G11" s="1270"/>
      <c r="H11" s="1270"/>
      <c r="I11" s="1270"/>
    </row>
    <row r="12" spans="1:9" ht="15">
      <c r="A12" s="779"/>
      <c r="B12" s="779"/>
      <c r="C12" s="780" t="s">
        <v>3134</v>
      </c>
      <c r="D12" s="1270"/>
      <c r="E12" s="1270"/>
      <c r="F12" s="1270"/>
      <c r="G12" s="1270"/>
      <c r="H12" s="1270"/>
      <c r="I12" s="1270"/>
    </row>
    <row r="13" spans="1:9" ht="15">
      <c r="A13" s="779"/>
      <c r="B13" s="779"/>
      <c r="C13" s="780"/>
      <c r="D13" s="1270"/>
      <c r="E13" s="1270"/>
      <c r="F13" s="1270"/>
      <c r="G13" s="1270"/>
      <c r="H13" s="1270"/>
      <c r="I13" s="1270"/>
    </row>
    <row r="14" spans="1:9" ht="15">
      <c r="A14" s="779"/>
      <c r="B14" s="779"/>
      <c r="C14" s="780"/>
      <c r="D14" s="1270"/>
      <c r="E14" s="1270"/>
      <c r="F14" s="1270"/>
      <c r="G14" s="1270"/>
      <c r="H14" s="1270"/>
      <c r="I14" s="1270"/>
    </row>
    <row r="15" spans="1:9" ht="15">
      <c r="A15" s="779" t="s">
        <v>3135</v>
      </c>
      <c r="B15" s="779"/>
      <c r="C15" s="780" t="s">
        <v>3136</v>
      </c>
      <c r="D15" s="1272"/>
      <c r="E15" s="1272"/>
      <c r="F15" s="1272"/>
      <c r="G15" s="1270"/>
      <c r="H15" s="1270"/>
      <c r="I15" s="1270"/>
    </row>
    <row r="16" spans="1:9" ht="15">
      <c r="A16" s="779"/>
      <c r="B16" s="779"/>
      <c r="C16" s="780"/>
      <c r="D16" s="1272"/>
      <c r="E16" s="1272"/>
      <c r="F16" s="1272"/>
      <c r="G16" s="1270"/>
      <c r="H16" s="1270"/>
      <c r="I16" s="1270"/>
    </row>
    <row r="17" spans="1:11" ht="15">
      <c r="A17" s="779" t="s">
        <v>3137</v>
      </c>
      <c r="B17" s="779"/>
      <c r="C17" s="782" t="s">
        <v>3138</v>
      </c>
      <c r="D17" s="1272"/>
      <c r="E17" s="1272"/>
      <c r="F17" s="1272"/>
      <c r="G17" s="1270"/>
      <c r="H17" s="1270"/>
      <c r="I17" s="1270"/>
      <c r="J17" s="1273"/>
      <c r="K17" s="871">
        <f t="shared" ref="K17:K81" si="0">D17-G17-I17</f>
        <v>0</v>
      </c>
    </row>
    <row r="18" spans="1:11">
      <c r="A18" s="779"/>
      <c r="B18" s="779"/>
      <c r="C18" s="779"/>
      <c r="D18" s="1270"/>
      <c r="E18" s="1270"/>
      <c r="F18" s="1270"/>
      <c r="G18" s="1270"/>
      <c r="H18" s="1270"/>
      <c r="I18" s="1270"/>
      <c r="J18" s="1273"/>
      <c r="K18" s="871">
        <f t="shared" si="0"/>
        <v>0</v>
      </c>
    </row>
    <row r="19" spans="1:11">
      <c r="A19" s="779" t="s">
        <v>3139</v>
      </c>
      <c r="B19" s="779"/>
      <c r="C19" s="779" t="s">
        <v>3140</v>
      </c>
      <c r="D19" s="1270"/>
      <c r="E19" s="1270"/>
      <c r="F19" s="1270"/>
      <c r="G19" s="1270"/>
      <c r="H19" s="1270"/>
      <c r="I19" s="1270"/>
      <c r="J19" s="1273"/>
      <c r="K19" s="871">
        <f t="shared" si="0"/>
        <v>0</v>
      </c>
    </row>
    <row r="20" spans="1:11">
      <c r="A20" s="779"/>
      <c r="B20" s="779"/>
      <c r="C20" s="779"/>
      <c r="D20" s="1270"/>
      <c r="E20" s="1270"/>
      <c r="F20" s="1270"/>
      <c r="G20" s="1270"/>
      <c r="H20" s="1270"/>
      <c r="I20" s="1270"/>
      <c r="J20" s="1273"/>
      <c r="K20" s="871">
        <f t="shared" si="0"/>
        <v>0</v>
      </c>
    </row>
    <row r="21" spans="1:11">
      <c r="A21" s="779"/>
      <c r="B21" s="779"/>
      <c r="C21" s="779"/>
      <c r="D21" s="1270"/>
      <c r="E21" s="1270"/>
      <c r="F21" s="1270"/>
      <c r="G21" s="1270"/>
      <c r="H21" s="1270"/>
      <c r="I21" s="1270"/>
      <c r="J21" s="1273"/>
      <c r="K21" s="871">
        <f t="shared" si="0"/>
        <v>0</v>
      </c>
    </row>
    <row r="22" spans="1:11">
      <c r="A22" s="779" t="s">
        <v>3141</v>
      </c>
      <c r="B22" s="779"/>
      <c r="C22" s="779"/>
      <c r="D22" s="1270"/>
      <c r="E22" s="1270"/>
      <c r="F22" s="1270"/>
      <c r="G22" s="1270"/>
      <c r="H22" s="1270"/>
      <c r="I22" s="1270"/>
      <c r="J22" s="1273"/>
      <c r="K22" s="871">
        <f t="shared" si="0"/>
        <v>0</v>
      </c>
    </row>
    <row r="23" spans="1:11">
      <c r="G23" s="1271"/>
      <c r="H23" s="1271"/>
      <c r="I23" s="1271"/>
      <c r="K23" s="871">
        <f t="shared" si="0"/>
        <v>0</v>
      </c>
    </row>
    <row r="24" spans="1:11">
      <c r="G24" s="1271"/>
      <c r="H24" s="1271"/>
      <c r="I24" s="1271"/>
      <c r="K24" s="871">
        <f t="shared" si="0"/>
        <v>0</v>
      </c>
    </row>
    <row r="25" spans="1:11">
      <c r="G25" s="1271"/>
      <c r="H25" s="1271"/>
      <c r="I25" s="1271"/>
      <c r="K25" s="871">
        <f t="shared" si="0"/>
        <v>0</v>
      </c>
    </row>
    <row r="26" spans="1:11">
      <c r="G26" s="1271"/>
      <c r="H26" s="1271"/>
      <c r="I26" s="1271"/>
      <c r="K26" s="871">
        <f t="shared" si="0"/>
        <v>0</v>
      </c>
    </row>
    <row r="27" spans="1:11">
      <c r="G27" s="1271"/>
      <c r="H27" s="1271"/>
      <c r="I27" s="1271"/>
      <c r="K27" s="871">
        <f t="shared" si="0"/>
        <v>0</v>
      </c>
    </row>
    <row r="28" spans="1:11">
      <c r="G28" s="1271"/>
      <c r="H28" s="1271"/>
      <c r="I28" s="1271"/>
      <c r="K28" s="871">
        <f t="shared" si="0"/>
        <v>0</v>
      </c>
    </row>
    <row r="29" spans="1:11">
      <c r="G29" s="1271"/>
      <c r="H29" s="1271"/>
      <c r="I29" s="1271"/>
      <c r="K29" s="871">
        <f t="shared" si="0"/>
        <v>0</v>
      </c>
    </row>
    <row r="30" spans="1:11">
      <c r="G30" s="1271"/>
      <c r="H30" s="1271"/>
      <c r="I30" s="1271"/>
      <c r="K30" s="871">
        <f t="shared" si="0"/>
        <v>0</v>
      </c>
    </row>
    <row r="31" spans="1:11">
      <c r="G31" s="1271"/>
      <c r="H31" s="1271"/>
      <c r="I31" s="1271"/>
      <c r="K31" s="871">
        <f t="shared" si="0"/>
        <v>0</v>
      </c>
    </row>
    <row r="32" spans="1:11">
      <c r="G32" s="1271"/>
      <c r="H32" s="1271"/>
      <c r="I32" s="1271"/>
      <c r="K32" s="871">
        <f t="shared" si="0"/>
        <v>0</v>
      </c>
    </row>
    <row r="33" spans="1:15">
      <c r="G33" s="1271"/>
      <c r="H33" s="1271"/>
      <c r="I33" s="1271"/>
      <c r="K33" s="871">
        <f t="shared" si="0"/>
        <v>0</v>
      </c>
    </row>
    <row r="34" spans="1:15">
      <c r="G34" s="1271"/>
      <c r="H34" s="1271"/>
      <c r="I34" s="1271"/>
      <c r="K34" s="871">
        <f t="shared" si="0"/>
        <v>0</v>
      </c>
    </row>
    <row r="35" spans="1:15">
      <c r="G35" s="1271"/>
      <c r="H35" s="1271"/>
      <c r="I35" s="1271"/>
      <c r="K35" s="871">
        <f t="shared" si="0"/>
        <v>0</v>
      </c>
    </row>
    <row r="36" spans="1:15" ht="23.25">
      <c r="A36" s="783"/>
      <c r="B36" s="1673" t="s">
        <v>3248</v>
      </c>
      <c r="C36" s="1673"/>
      <c r="D36" s="1673"/>
      <c r="E36" s="1673"/>
      <c r="F36" s="1673"/>
      <c r="G36" s="1673"/>
      <c r="H36" s="1274"/>
      <c r="I36" s="1275"/>
      <c r="J36" s="1276"/>
      <c r="K36" s="871">
        <f t="shared" si="0"/>
        <v>0</v>
      </c>
    </row>
    <row r="37" spans="1:15" ht="16.5">
      <c r="B37" s="798"/>
      <c r="C37" s="798"/>
      <c r="D37" s="1277"/>
      <c r="E37" s="1277"/>
      <c r="F37" s="1277"/>
      <c r="G37" s="1277"/>
      <c r="H37" s="1277"/>
      <c r="I37" s="1277"/>
      <c r="K37" s="871">
        <f t="shared" si="0"/>
        <v>0</v>
      </c>
    </row>
    <row r="38" spans="1:15" ht="16.5">
      <c r="B38" s="798"/>
      <c r="C38" s="798"/>
      <c r="D38" s="1277"/>
      <c r="E38" s="1277"/>
      <c r="F38" s="1277"/>
      <c r="G38" s="1277"/>
      <c r="H38" s="1277"/>
      <c r="I38" s="1277"/>
      <c r="K38" s="871">
        <f t="shared" si="0"/>
        <v>0</v>
      </c>
    </row>
    <row r="39" spans="1:15" ht="20.25">
      <c r="A39" s="783"/>
      <c r="B39" s="1674" t="s">
        <v>3142</v>
      </c>
      <c r="C39" s="1674"/>
      <c r="D39" s="1674"/>
      <c r="E39" s="1674"/>
      <c r="F39" s="1674"/>
      <c r="G39" s="1674"/>
      <c r="H39" s="1674"/>
      <c r="I39" s="1674"/>
      <c r="J39" s="1273"/>
      <c r="K39" s="871">
        <f t="shared" si="0"/>
        <v>0</v>
      </c>
    </row>
    <row r="40" spans="1:15">
      <c r="A40" s="1611" t="s">
        <v>3423</v>
      </c>
      <c r="B40" s="1611"/>
      <c r="C40" s="1611"/>
      <c r="D40" s="1611"/>
      <c r="E40" s="1611"/>
      <c r="F40" s="1611"/>
      <c r="G40" s="1626" t="s">
        <v>3417</v>
      </c>
      <c r="H40" s="1627"/>
      <c r="I40" s="1626" t="s">
        <v>3418</v>
      </c>
      <c r="J40" s="1627"/>
      <c r="K40" s="871"/>
    </row>
    <row r="41" spans="1:15">
      <c r="A41" s="1108" t="s">
        <v>3419</v>
      </c>
      <c r="B41" s="1108" t="s">
        <v>2392</v>
      </c>
      <c r="C41" s="1108" t="s">
        <v>3420</v>
      </c>
      <c r="D41" s="1111" t="s">
        <v>245</v>
      </c>
      <c r="E41" s="1111" t="s">
        <v>3421</v>
      </c>
      <c r="F41" s="1111" t="s">
        <v>3422</v>
      </c>
      <c r="G41" s="1110" t="s">
        <v>245</v>
      </c>
      <c r="H41" s="1112" t="s">
        <v>247</v>
      </c>
      <c r="I41" s="1110" t="s">
        <v>245</v>
      </c>
      <c r="J41" s="1112" t="s">
        <v>247</v>
      </c>
      <c r="K41" s="871" t="e">
        <f t="shared" si="0"/>
        <v>#VALUE!</v>
      </c>
    </row>
    <row r="42" spans="1:15" customFormat="1" ht="15.75">
      <c r="A42" s="785" t="s">
        <v>3143</v>
      </c>
      <c r="B42" s="1289" t="s">
        <v>3144</v>
      </c>
      <c r="C42" s="1289"/>
      <c r="D42" s="1289"/>
      <c r="E42" s="1289"/>
      <c r="F42" s="1289"/>
      <c r="G42" s="1295"/>
      <c r="H42" s="1291"/>
      <c r="I42" s="1295"/>
      <c r="J42" s="1291"/>
      <c r="K42" s="871">
        <f t="shared" si="0"/>
        <v>0</v>
      </c>
    </row>
    <row r="43" spans="1:15" customFormat="1" ht="15.75">
      <c r="A43" s="785"/>
      <c r="B43" s="954"/>
      <c r="C43" s="954"/>
      <c r="D43" s="1278"/>
      <c r="E43" s="1278"/>
      <c r="F43" s="1278"/>
      <c r="G43" s="1313"/>
      <c r="H43" s="1292"/>
      <c r="I43" s="1296"/>
      <c r="J43" s="1297"/>
      <c r="K43" s="871">
        <f t="shared" si="0"/>
        <v>0</v>
      </c>
    </row>
    <row r="44" spans="1:15" customFormat="1" ht="15">
      <c r="A44" s="863" t="s">
        <v>3145</v>
      </c>
      <c r="B44" s="864" t="s">
        <v>2314</v>
      </c>
      <c r="C44" s="863" t="s">
        <v>2393</v>
      </c>
      <c r="D44" s="958" t="s">
        <v>245</v>
      </c>
      <c r="E44" s="958" t="s">
        <v>3146</v>
      </c>
      <c r="F44" s="1293" t="s">
        <v>247</v>
      </c>
      <c r="G44" s="1293" t="s">
        <v>245</v>
      </c>
      <c r="H44" s="1290" t="s">
        <v>247</v>
      </c>
      <c r="I44" s="1293" t="s">
        <v>245</v>
      </c>
      <c r="J44" s="1290" t="s">
        <v>247</v>
      </c>
      <c r="K44" s="871" t="e">
        <f t="shared" si="0"/>
        <v>#VALUE!</v>
      </c>
    </row>
    <row r="45" spans="1:15" customFormat="1" ht="142.5">
      <c r="A45" s="884" t="s">
        <v>0</v>
      </c>
      <c r="B45" s="786" t="s">
        <v>3359</v>
      </c>
      <c r="C45" s="867" t="s">
        <v>1</v>
      </c>
      <c r="D45" s="1175">
        <v>1</v>
      </c>
      <c r="E45" s="1175"/>
      <c r="F45" s="1079">
        <f>E45*D45</f>
        <v>0</v>
      </c>
      <c r="G45" s="1079">
        <v>1</v>
      </c>
      <c r="H45" s="1104">
        <f>G45*E45</f>
        <v>0</v>
      </c>
      <c r="I45" s="1079"/>
      <c r="J45" s="1104">
        <f>I45*E45</f>
        <v>0</v>
      </c>
      <c r="K45" s="871">
        <f t="shared" si="0"/>
        <v>0</v>
      </c>
      <c r="O45" s="959"/>
    </row>
    <row r="46" spans="1:15" customFormat="1" ht="47.25" customHeight="1">
      <c r="A46" s="884" t="s">
        <v>3</v>
      </c>
      <c r="B46" s="786" t="s">
        <v>3360</v>
      </c>
      <c r="C46" s="867" t="s">
        <v>1</v>
      </c>
      <c r="D46" s="1175">
        <v>1</v>
      </c>
      <c r="E46" s="1175"/>
      <c r="F46" s="1079">
        <f t="shared" ref="F46:F109" si="1">E46*D46</f>
        <v>0</v>
      </c>
      <c r="G46" s="1079">
        <v>1</v>
      </c>
      <c r="H46" s="1104">
        <f t="shared" ref="H46:H109" si="2">G46*E46</f>
        <v>0</v>
      </c>
      <c r="I46" s="1079"/>
      <c r="J46" s="1104">
        <f t="shared" ref="J46:J109" si="3">I46*E46</f>
        <v>0</v>
      </c>
      <c r="K46" s="871">
        <f t="shared" si="0"/>
        <v>0</v>
      </c>
    </row>
    <row r="47" spans="1:15" customFormat="1" ht="71.25">
      <c r="A47" s="884" t="s">
        <v>4</v>
      </c>
      <c r="B47" s="787" t="s">
        <v>3361</v>
      </c>
      <c r="C47" s="867" t="s">
        <v>1</v>
      </c>
      <c r="D47" s="1175">
        <v>1</v>
      </c>
      <c r="E47" s="1175"/>
      <c r="F47" s="1079">
        <f t="shared" si="1"/>
        <v>0</v>
      </c>
      <c r="G47" s="1079">
        <v>1</v>
      </c>
      <c r="H47" s="1104">
        <f t="shared" si="2"/>
        <v>0</v>
      </c>
      <c r="I47" s="1079"/>
      <c r="J47" s="1104">
        <f t="shared" si="3"/>
        <v>0</v>
      </c>
      <c r="K47" s="871">
        <f t="shared" si="0"/>
        <v>0</v>
      </c>
    </row>
    <row r="48" spans="1:15" customFormat="1" ht="42.75">
      <c r="A48" s="884" t="s">
        <v>5</v>
      </c>
      <c r="B48" s="787" t="s">
        <v>3362</v>
      </c>
      <c r="C48" s="867" t="s">
        <v>1</v>
      </c>
      <c r="D48" s="1175">
        <v>1</v>
      </c>
      <c r="E48" s="1175"/>
      <c r="F48" s="1079">
        <f t="shared" si="1"/>
        <v>0</v>
      </c>
      <c r="G48" s="1079">
        <v>1</v>
      </c>
      <c r="H48" s="1104">
        <f t="shared" si="2"/>
        <v>0</v>
      </c>
      <c r="I48" s="1079"/>
      <c r="J48" s="1104">
        <f t="shared" si="3"/>
        <v>0</v>
      </c>
      <c r="K48" s="871">
        <f t="shared" si="0"/>
        <v>0</v>
      </c>
    </row>
    <row r="49" spans="1:11" customFormat="1" ht="15">
      <c r="A49" s="884" t="s">
        <v>8</v>
      </c>
      <c r="B49" s="787" t="s">
        <v>3147</v>
      </c>
      <c r="C49" s="867" t="s">
        <v>1389</v>
      </c>
      <c r="D49" s="1175">
        <v>2</v>
      </c>
      <c r="E49" s="1175"/>
      <c r="F49" s="1079">
        <f t="shared" si="1"/>
        <v>0</v>
      </c>
      <c r="G49" s="1079">
        <v>2</v>
      </c>
      <c r="H49" s="1104">
        <f t="shared" si="2"/>
        <v>0</v>
      </c>
      <c r="I49" s="1079"/>
      <c r="J49" s="1104">
        <f t="shared" si="3"/>
        <v>0</v>
      </c>
      <c r="K49" s="871">
        <f t="shared" si="0"/>
        <v>0</v>
      </c>
    </row>
    <row r="50" spans="1:11" customFormat="1" ht="28.5">
      <c r="A50" s="884" t="s">
        <v>9</v>
      </c>
      <c r="B50" s="787" t="s">
        <v>3148</v>
      </c>
      <c r="C50" s="867" t="s">
        <v>1389</v>
      </c>
      <c r="D50" s="1175">
        <v>1</v>
      </c>
      <c r="E50" s="1175"/>
      <c r="F50" s="1079">
        <f t="shared" si="1"/>
        <v>0</v>
      </c>
      <c r="G50" s="1079">
        <v>1</v>
      </c>
      <c r="H50" s="1104">
        <f t="shared" si="2"/>
        <v>0</v>
      </c>
      <c r="I50" s="1079"/>
      <c r="J50" s="1104">
        <f t="shared" si="3"/>
        <v>0</v>
      </c>
      <c r="K50" s="871">
        <f t="shared" si="0"/>
        <v>0</v>
      </c>
    </row>
    <row r="51" spans="1:11" customFormat="1" ht="15">
      <c r="A51" s="884" t="s">
        <v>10</v>
      </c>
      <c r="B51" s="787" t="s">
        <v>3149</v>
      </c>
      <c r="C51" s="867" t="s">
        <v>1389</v>
      </c>
      <c r="D51" s="1175">
        <v>1</v>
      </c>
      <c r="E51" s="1175"/>
      <c r="F51" s="1079">
        <f t="shared" si="1"/>
        <v>0</v>
      </c>
      <c r="G51" s="1079">
        <v>1</v>
      </c>
      <c r="H51" s="1104">
        <f t="shared" si="2"/>
        <v>0</v>
      </c>
      <c r="I51" s="1079"/>
      <c r="J51" s="1104">
        <f t="shared" si="3"/>
        <v>0</v>
      </c>
      <c r="K51" s="871">
        <f t="shared" si="0"/>
        <v>0</v>
      </c>
    </row>
    <row r="52" spans="1:11" customFormat="1" ht="28.5">
      <c r="A52" s="884" t="s">
        <v>11</v>
      </c>
      <c r="B52" s="787" t="s">
        <v>3150</v>
      </c>
      <c r="C52" s="867" t="s">
        <v>1389</v>
      </c>
      <c r="D52" s="1175">
        <v>1</v>
      </c>
      <c r="E52" s="1175"/>
      <c r="F52" s="1079">
        <f t="shared" si="1"/>
        <v>0</v>
      </c>
      <c r="G52" s="1079">
        <v>1</v>
      </c>
      <c r="H52" s="1104">
        <f t="shared" si="2"/>
        <v>0</v>
      </c>
      <c r="I52" s="1079"/>
      <c r="J52" s="1104">
        <f t="shared" si="3"/>
        <v>0</v>
      </c>
      <c r="K52" s="871">
        <f t="shared" si="0"/>
        <v>0</v>
      </c>
    </row>
    <row r="53" spans="1:11" customFormat="1" ht="57">
      <c r="A53" s="884" t="s">
        <v>12</v>
      </c>
      <c r="B53" s="787" t="s">
        <v>3363</v>
      </c>
      <c r="C53" s="867" t="s">
        <v>1389</v>
      </c>
      <c r="D53" s="1175">
        <v>1</v>
      </c>
      <c r="E53" s="1175"/>
      <c r="F53" s="1079">
        <f t="shared" si="1"/>
        <v>0</v>
      </c>
      <c r="G53" s="1079">
        <v>1</v>
      </c>
      <c r="H53" s="1104">
        <f t="shared" si="2"/>
        <v>0</v>
      </c>
      <c r="I53" s="1079"/>
      <c r="J53" s="1104">
        <f t="shared" si="3"/>
        <v>0</v>
      </c>
      <c r="K53" s="871">
        <f t="shared" si="0"/>
        <v>0</v>
      </c>
    </row>
    <row r="54" spans="1:11" customFormat="1" ht="71.25">
      <c r="A54" s="884" t="s">
        <v>13</v>
      </c>
      <c r="B54" s="787" t="s">
        <v>3151</v>
      </c>
      <c r="C54" s="867" t="s">
        <v>1389</v>
      </c>
      <c r="D54" s="1175">
        <v>1</v>
      </c>
      <c r="E54" s="1175"/>
      <c r="F54" s="1079">
        <f t="shared" si="1"/>
        <v>0</v>
      </c>
      <c r="G54" s="1079">
        <v>1</v>
      </c>
      <c r="H54" s="1104">
        <f t="shared" si="2"/>
        <v>0</v>
      </c>
      <c r="I54" s="1079"/>
      <c r="J54" s="1104">
        <f t="shared" si="3"/>
        <v>0</v>
      </c>
      <c r="K54" s="871">
        <f t="shared" si="0"/>
        <v>0</v>
      </c>
    </row>
    <row r="55" spans="1:11" customFormat="1" ht="85.5">
      <c r="A55" s="1669" t="s">
        <v>14</v>
      </c>
      <c r="B55" s="787" t="s">
        <v>3364</v>
      </c>
      <c r="C55" s="867"/>
      <c r="D55" s="1175"/>
      <c r="E55" s="1175"/>
      <c r="F55" s="1079">
        <f t="shared" si="1"/>
        <v>0</v>
      </c>
      <c r="G55" s="1079"/>
      <c r="H55" s="1104">
        <f t="shared" si="2"/>
        <v>0</v>
      </c>
      <c r="I55" s="1079"/>
      <c r="J55" s="1104">
        <f t="shared" si="3"/>
        <v>0</v>
      </c>
      <c r="K55" s="871">
        <f t="shared" si="0"/>
        <v>0</v>
      </c>
    </row>
    <row r="56" spans="1:11" customFormat="1" ht="14.25" customHeight="1">
      <c r="A56" s="1670"/>
      <c r="B56" s="787" t="s">
        <v>3152</v>
      </c>
      <c r="C56" s="867" t="s">
        <v>1389</v>
      </c>
      <c r="D56" s="1175">
        <v>1</v>
      </c>
      <c r="E56" s="1175"/>
      <c r="F56" s="1079">
        <f t="shared" si="1"/>
        <v>0</v>
      </c>
      <c r="G56" s="1079">
        <v>1</v>
      </c>
      <c r="H56" s="1104">
        <f t="shared" si="2"/>
        <v>0</v>
      </c>
      <c r="I56" s="1079"/>
      <c r="J56" s="1104">
        <f t="shared" si="3"/>
        <v>0</v>
      </c>
      <c r="K56" s="871">
        <f t="shared" si="0"/>
        <v>0</v>
      </c>
    </row>
    <row r="57" spans="1:11" customFormat="1" ht="14.25" customHeight="1">
      <c r="A57" s="1671"/>
      <c r="B57" s="787" t="s">
        <v>3153</v>
      </c>
      <c r="C57" s="867" t="s">
        <v>1389</v>
      </c>
      <c r="D57" s="1175">
        <v>1</v>
      </c>
      <c r="E57" s="1175"/>
      <c r="F57" s="1079">
        <f t="shared" si="1"/>
        <v>0</v>
      </c>
      <c r="G57" s="1079">
        <v>1</v>
      </c>
      <c r="H57" s="1104">
        <f t="shared" si="2"/>
        <v>0</v>
      </c>
      <c r="I57" s="1079"/>
      <c r="J57" s="1104">
        <f t="shared" si="3"/>
        <v>0</v>
      </c>
      <c r="K57" s="871">
        <f t="shared" si="0"/>
        <v>0</v>
      </c>
    </row>
    <row r="58" spans="1:11" customFormat="1" ht="85.5">
      <c r="A58" s="1669" t="s">
        <v>15</v>
      </c>
      <c r="B58" s="787" t="s">
        <v>3365</v>
      </c>
      <c r="C58" s="867"/>
      <c r="D58" s="1175"/>
      <c r="E58" s="1175"/>
      <c r="F58" s="1079">
        <f t="shared" si="1"/>
        <v>0</v>
      </c>
      <c r="G58" s="1079"/>
      <c r="H58" s="1104">
        <f t="shared" si="2"/>
        <v>0</v>
      </c>
      <c r="I58" s="1079"/>
      <c r="J58" s="1104">
        <f t="shared" si="3"/>
        <v>0</v>
      </c>
      <c r="K58" s="871">
        <f t="shared" si="0"/>
        <v>0</v>
      </c>
    </row>
    <row r="59" spans="1:11" customFormat="1" ht="14.25" customHeight="1">
      <c r="A59" s="1670"/>
      <c r="B59" s="787" t="s">
        <v>3152</v>
      </c>
      <c r="C59" s="867" t="s">
        <v>1389</v>
      </c>
      <c r="D59" s="1175">
        <v>1</v>
      </c>
      <c r="E59" s="1175"/>
      <c r="F59" s="1079">
        <f t="shared" si="1"/>
        <v>0</v>
      </c>
      <c r="G59" s="1079">
        <v>1</v>
      </c>
      <c r="H59" s="1104">
        <f t="shared" si="2"/>
        <v>0</v>
      </c>
      <c r="I59" s="1079"/>
      <c r="J59" s="1104">
        <f t="shared" si="3"/>
        <v>0</v>
      </c>
      <c r="K59" s="871">
        <f t="shared" si="0"/>
        <v>0</v>
      </c>
    </row>
    <row r="60" spans="1:11" customFormat="1" ht="14.25" customHeight="1">
      <c r="A60" s="1671"/>
      <c r="B60" s="787" t="s">
        <v>3153</v>
      </c>
      <c r="C60" s="867" t="s">
        <v>1389</v>
      </c>
      <c r="D60" s="1175">
        <v>2</v>
      </c>
      <c r="E60" s="1175"/>
      <c r="F60" s="1079">
        <f t="shared" si="1"/>
        <v>0</v>
      </c>
      <c r="G60" s="1079">
        <v>2</v>
      </c>
      <c r="H60" s="1104">
        <f t="shared" si="2"/>
        <v>0</v>
      </c>
      <c r="I60" s="1079"/>
      <c r="J60" s="1104">
        <f t="shared" si="3"/>
        <v>0</v>
      </c>
      <c r="K60" s="871">
        <f t="shared" si="0"/>
        <v>0</v>
      </c>
    </row>
    <row r="61" spans="1:11" customFormat="1" ht="28.5">
      <c r="A61" s="1669" t="s">
        <v>16</v>
      </c>
      <c r="B61" s="787" t="s">
        <v>3154</v>
      </c>
      <c r="C61" s="867"/>
      <c r="D61" s="1175"/>
      <c r="E61" s="1175"/>
      <c r="F61" s="1079">
        <f t="shared" si="1"/>
        <v>0</v>
      </c>
      <c r="G61" s="1079"/>
      <c r="H61" s="1104">
        <f t="shared" si="2"/>
        <v>0</v>
      </c>
      <c r="I61" s="1079"/>
      <c r="J61" s="1104">
        <f t="shared" si="3"/>
        <v>0</v>
      </c>
      <c r="K61" s="871">
        <f t="shared" si="0"/>
        <v>0</v>
      </c>
    </row>
    <row r="62" spans="1:11" customFormat="1">
      <c r="A62" s="1670"/>
      <c r="B62" s="787" t="s">
        <v>3153</v>
      </c>
      <c r="C62" s="867" t="s">
        <v>1389</v>
      </c>
      <c r="D62" s="1175">
        <v>1</v>
      </c>
      <c r="E62" s="1175"/>
      <c r="F62" s="1079">
        <f t="shared" si="1"/>
        <v>0</v>
      </c>
      <c r="G62" s="1079">
        <v>1</v>
      </c>
      <c r="H62" s="1104">
        <f t="shared" si="2"/>
        <v>0</v>
      </c>
      <c r="I62" s="1079"/>
      <c r="J62" s="1104">
        <f t="shared" si="3"/>
        <v>0</v>
      </c>
      <c r="K62" s="871">
        <f t="shared" si="0"/>
        <v>0</v>
      </c>
    </row>
    <row r="63" spans="1:11" customFormat="1" ht="14.25" customHeight="1">
      <c r="A63" s="1670"/>
      <c r="B63" s="787" t="s">
        <v>3155</v>
      </c>
      <c r="C63" s="867" t="s">
        <v>1389</v>
      </c>
      <c r="D63" s="1175">
        <v>1</v>
      </c>
      <c r="E63" s="1175"/>
      <c r="F63" s="1079">
        <f t="shared" si="1"/>
        <v>0</v>
      </c>
      <c r="G63" s="1079">
        <v>1</v>
      </c>
      <c r="H63" s="1104">
        <f t="shared" si="2"/>
        <v>0</v>
      </c>
      <c r="I63" s="1079"/>
      <c r="J63" s="1104">
        <f t="shared" si="3"/>
        <v>0</v>
      </c>
      <c r="K63" s="871">
        <f t="shared" si="0"/>
        <v>0</v>
      </c>
    </row>
    <row r="64" spans="1:11" customFormat="1" ht="14.25" customHeight="1">
      <c r="A64" s="1671"/>
      <c r="B64" s="787" t="s">
        <v>2628</v>
      </c>
      <c r="C64" s="867" t="s">
        <v>1389</v>
      </c>
      <c r="D64" s="1175">
        <v>2</v>
      </c>
      <c r="E64" s="1175"/>
      <c r="F64" s="1079">
        <f t="shared" si="1"/>
        <v>0</v>
      </c>
      <c r="G64" s="1079">
        <v>2</v>
      </c>
      <c r="H64" s="1104">
        <f t="shared" si="2"/>
        <v>0</v>
      </c>
      <c r="I64" s="1079"/>
      <c r="J64" s="1104">
        <f t="shared" si="3"/>
        <v>0</v>
      </c>
      <c r="K64" s="871">
        <f t="shared" si="0"/>
        <v>0</v>
      </c>
    </row>
    <row r="65" spans="1:11" customFormat="1" ht="28.5">
      <c r="A65" s="1669" t="s">
        <v>17</v>
      </c>
      <c r="B65" s="787" t="s">
        <v>3156</v>
      </c>
      <c r="C65" s="867"/>
      <c r="D65" s="1175"/>
      <c r="E65" s="1175"/>
      <c r="F65" s="1079">
        <f t="shared" si="1"/>
        <v>0</v>
      </c>
      <c r="G65" s="1079"/>
      <c r="H65" s="1104">
        <f t="shared" si="2"/>
        <v>0</v>
      </c>
      <c r="I65" s="1079"/>
      <c r="J65" s="1104">
        <f t="shared" si="3"/>
        <v>0</v>
      </c>
      <c r="K65" s="871">
        <f t="shared" si="0"/>
        <v>0</v>
      </c>
    </row>
    <row r="66" spans="1:11" customFormat="1" ht="14.25" customHeight="1">
      <c r="A66" s="1671"/>
      <c r="B66" s="787" t="s">
        <v>3152</v>
      </c>
      <c r="C66" s="867" t="s">
        <v>1</v>
      </c>
      <c r="D66" s="1175">
        <v>2</v>
      </c>
      <c r="E66" s="1175"/>
      <c r="F66" s="1079">
        <f t="shared" si="1"/>
        <v>0</v>
      </c>
      <c r="G66" s="1079">
        <v>2</v>
      </c>
      <c r="H66" s="1104">
        <f t="shared" si="2"/>
        <v>0</v>
      </c>
      <c r="I66" s="1079"/>
      <c r="J66" s="1104">
        <f t="shared" si="3"/>
        <v>0</v>
      </c>
      <c r="K66" s="871">
        <f t="shared" si="0"/>
        <v>0</v>
      </c>
    </row>
    <row r="67" spans="1:11" customFormat="1" ht="14.25" customHeight="1">
      <c r="A67" s="953" t="s">
        <v>18</v>
      </c>
      <c r="B67" s="787" t="s">
        <v>3157</v>
      </c>
      <c r="C67" s="867" t="s">
        <v>1</v>
      </c>
      <c r="D67" s="1175">
        <v>1</v>
      </c>
      <c r="E67" s="1175"/>
      <c r="F67" s="1079">
        <f t="shared" si="1"/>
        <v>0</v>
      </c>
      <c r="G67" s="1079">
        <v>1</v>
      </c>
      <c r="H67" s="1104">
        <f t="shared" si="2"/>
        <v>0</v>
      </c>
      <c r="I67" s="1079"/>
      <c r="J67" s="1104">
        <f t="shared" si="3"/>
        <v>0</v>
      </c>
      <c r="K67" s="871">
        <f t="shared" si="0"/>
        <v>0</v>
      </c>
    </row>
    <row r="68" spans="1:11" customFormat="1" ht="57">
      <c r="A68" s="1675" t="s">
        <v>19</v>
      </c>
      <c r="B68" s="787" t="s">
        <v>3366</v>
      </c>
      <c r="C68" s="867"/>
      <c r="D68" s="1175"/>
      <c r="E68" s="1175"/>
      <c r="F68" s="1079">
        <f t="shared" si="1"/>
        <v>0</v>
      </c>
      <c r="G68" s="1079"/>
      <c r="H68" s="1104">
        <f t="shared" si="2"/>
        <v>0</v>
      </c>
      <c r="I68" s="1079"/>
      <c r="J68" s="1104">
        <f t="shared" si="3"/>
        <v>0</v>
      </c>
      <c r="K68" s="871">
        <f t="shared" si="0"/>
        <v>0</v>
      </c>
    </row>
    <row r="69" spans="1:11" customFormat="1" ht="14.25" customHeight="1">
      <c r="A69" s="1676"/>
      <c r="B69" s="787" t="s">
        <v>3153</v>
      </c>
      <c r="C69" s="867" t="s">
        <v>1</v>
      </c>
      <c r="D69" s="1175">
        <v>1</v>
      </c>
      <c r="E69" s="1175"/>
      <c r="F69" s="1079">
        <f t="shared" si="1"/>
        <v>0</v>
      </c>
      <c r="G69" s="1079">
        <v>1</v>
      </c>
      <c r="H69" s="1104">
        <f t="shared" si="2"/>
        <v>0</v>
      </c>
      <c r="I69" s="1079"/>
      <c r="J69" s="1104">
        <f t="shared" si="3"/>
        <v>0</v>
      </c>
      <c r="K69" s="871">
        <f t="shared" si="0"/>
        <v>0</v>
      </c>
    </row>
    <row r="70" spans="1:11" customFormat="1" ht="28.5">
      <c r="A70" s="1669" t="s">
        <v>20</v>
      </c>
      <c r="B70" s="787" t="s">
        <v>3367</v>
      </c>
      <c r="C70" s="867"/>
      <c r="D70" s="1175"/>
      <c r="E70" s="1175"/>
      <c r="F70" s="1079">
        <f t="shared" si="1"/>
        <v>0</v>
      </c>
      <c r="G70" s="1079"/>
      <c r="H70" s="1104">
        <f t="shared" si="2"/>
        <v>0</v>
      </c>
      <c r="I70" s="1079"/>
      <c r="J70" s="1104">
        <f t="shared" si="3"/>
        <v>0</v>
      </c>
      <c r="K70" s="871">
        <f t="shared" si="0"/>
        <v>0</v>
      </c>
    </row>
    <row r="71" spans="1:11" customFormat="1" ht="14.25" customHeight="1">
      <c r="A71" s="1671"/>
      <c r="B71" s="787" t="s">
        <v>3153</v>
      </c>
      <c r="C71" s="867" t="s">
        <v>1</v>
      </c>
      <c r="D71" s="1175">
        <v>1</v>
      </c>
      <c r="E71" s="1175"/>
      <c r="F71" s="1079">
        <f t="shared" si="1"/>
        <v>0</v>
      </c>
      <c r="G71" s="1079">
        <v>1</v>
      </c>
      <c r="H71" s="1104">
        <f t="shared" si="2"/>
        <v>0</v>
      </c>
      <c r="I71" s="1079"/>
      <c r="J71" s="1104">
        <f t="shared" si="3"/>
        <v>0</v>
      </c>
      <c r="K71" s="871">
        <f t="shared" si="0"/>
        <v>0</v>
      </c>
    </row>
    <row r="72" spans="1:11" customFormat="1" ht="128.25">
      <c r="A72" s="1669" t="s">
        <v>21</v>
      </c>
      <c r="B72" s="859" t="s">
        <v>3158</v>
      </c>
      <c r="C72" s="960"/>
      <c r="D72" s="1175"/>
      <c r="E72" s="1175"/>
      <c r="F72" s="1079">
        <f t="shared" si="1"/>
        <v>0</v>
      </c>
      <c r="G72" s="1079"/>
      <c r="H72" s="1104">
        <f t="shared" si="2"/>
        <v>0</v>
      </c>
      <c r="I72" s="1079"/>
      <c r="J72" s="1104">
        <f t="shared" si="3"/>
        <v>0</v>
      </c>
      <c r="K72" s="871">
        <f t="shared" si="0"/>
        <v>0</v>
      </c>
    </row>
    <row r="73" spans="1:11" customFormat="1">
      <c r="A73" s="1670"/>
      <c r="B73" s="860" t="s">
        <v>3159</v>
      </c>
      <c r="C73" s="960" t="s">
        <v>1636</v>
      </c>
      <c r="D73" s="1175">
        <v>30</v>
      </c>
      <c r="E73" s="1175"/>
      <c r="F73" s="1079">
        <f t="shared" si="1"/>
        <v>0</v>
      </c>
      <c r="G73" s="1079">
        <v>30</v>
      </c>
      <c r="H73" s="1104">
        <f t="shared" si="2"/>
        <v>0</v>
      </c>
      <c r="I73" s="1079"/>
      <c r="J73" s="1104">
        <f t="shared" si="3"/>
        <v>0</v>
      </c>
      <c r="K73" s="871">
        <f t="shared" si="0"/>
        <v>0</v>
      </c>
    </row>
    <row r="74" spans="1:11" customFormat="1">
      <c r="A74" s="1670"/>
      <c r="B74" s="860" t="s">
        <v>3160</v>
      </c>
      <c r="C74" s="960" t="s">
        <v>1636</v>
      </c>
      <c r="D74" s="1175">
        <v>22</v>
      </c>
      <c r="E74" s="1175"/>
      <c r="F74" s="1079">
        <f t="shared" si="1"/>
        <v>0</v>
      </c>
      <c r="G74" s="1079">
        <v>22</v>
      </c>
      <c r="H74" s="1104">
        <f t="shared" si="2"/>
        <v>0</v>
      </c>
      <c r="I74" s="1079"/>
      <c r="J74" s="1104">
        <f t="shared" si="3"/>
        <v>0</v>
      </c>
      <c r="K74" s="871">
        <f t="shared" si="0"/>
        <v>0</v>
      </c>
    </row>
    <row r="75" spans="1:11" customFormat="1">
      <c r="A75" s="1671"/>
      <c r="B75" s="860" t="s">
        <v>3161</v>
      </c>
      <c r="C75" s="960" t="s">
        <v>1636</v>
      </c>
      <c r="D75" s="1175">
        <v>10</v>
      </c>
      <c r="E75" s="1175"/>
      <c r="F75" s="1079">
        <f t="shared" si="1"/>
        <v>0</v>
      </c>
      <c r="G75" s="1079">
        <v>10</v>
      </c>
      <c r="H75" s="1104">
        <f t="shared" si="2"/>
        <v>0</v>
      </c>
      <c r="I75" s="1079"/>
      <c r="J75" s="1104">
        <f t="shared" si="3"/>
        <v>0</v>
      </c>
      <c r="K75" s="871">
        <f t="shared" si="0"/>
        <v>0</v>
      </c>
    </row>
    <row r="76" spans="1:11" customFormat="1">
      <c r="A76" s="1669" t="s">
        <v>22</v>
      </c>
      <c r="B76" s="860" t="s">
        <v>3162</v>
      </c>
      <c r="C76" s="960"/>
      <c r="D76" s="1175"/>
      <c r="E76" s="1175"/>
      <c r="F76" s="1079">
        <f t="shared" si="1"/>
        <v>0</v>
      </c>
      <c r="G76" s="1079"/>
      <c r="H76" s="1104">
        <f t="shared" si="2"/>
        <v>0</v>
      </c>
      <c r="I76" s="1079"/>
      <c r="J76" s="1104">
        <f t="shared" si="3"/>
        <v>0</v>
      </c>
      <c r="K76" s="871">
        <f t="shared" si="0"/>
        <v>0</v>
      </c>
    </row>
    <row r="77" spans="1:11" customFormat="1">
      <c r="A77" s="1670"/>
      <c r="B77" s="860" t="s">
        <v>3163</v>
      </c>
      <c r="C77" s="960" t="s">
        <v>1636</v>
      </c>
      <c r="D77" s="1175">
        <v>10</v>
      </c>
      <c r="E77" s="1175"/>
      <c r="F77" s="1079">
        <f t="shared" si="1"/>
        <v>0</v>
      </c>
      <c r="G77" s="1079">
        <v>10</v>
      </c>
      <c r="H77" s="1104">
        <f t="shared" si="2"/>
        <v>0</v>
      </c>
      <c r="I77" s="1079"/>
      <c r="J77" s="1104">
        <f t="shared" si="3"/>
        <v>0</v>
      </c>
      <c r="K77" s="871">
        <f t="shared" si="0"/>
        <v>0</v>
      </c>
    </row>
    <row r="78" spans="1:11" customFormat="1">
      <c r="A78" s="1671"/>
      <c r="B78" s="860" t="s">
        <v>3164</v>
      </c>
      <c r="C78" s="960" t="s">
        <v>1636</v>
      </c>
      <c r="D78" s="1175">
        <v>10</v>
      </c>
      <c r="E78" s="1175"/>
      <c r="F78" s="1079">
        <f t="shared" si="1"/>
        <v>0</v>
      </c>
      <c r="G78" s="1079">
        <v>10</v>
      </c>
      <c r="H78" s="1104">
        <f t="shared" si="2"/>
        <v>0</v>
      </c>
      <c r="I78" s="1079"/>
      <c r="J78" s="1104">
        <f t="shared" si="3"/>
        <v>0</v>
      </c>
      <c r="K78" s="871">
        <f t="shared" si="0"/>
        <v>0</v>
      </c>
    </row>
    <row r="79" spans="1:11" customFormat="1">
      <c r="A79" s="1669" t="s">
        <v>23</v>
      </c>
      <c r="B79" s="860" t="s">
        <v>3165</v>
      </c>
      <c r="C79" s="960"/>
      <c r="D79" s="1175"/>
      <c r="E79" s="1175"/>
      <c r="F79" s="1079">
        <f t="shared" si="1"/>
        <v>0</v>
      </c>
      <c r="G79" s="1079"/>
      <c r="H79" s="1104">
        <f t="shared" si="2"/>
        <v>0</v>
      </c>
      <c r="I79" s="1079"/>
      <c r="J79" s="1104">
        <f t="shared" si="3"/>
        <v>0</v>
      </c>
      <c r="K79" s="871">
        <f t="shared" si="0"/>
        <v>0</v>
      </c>
    </row>
    <row r="80" spans="1:11" customFormat="1">
      <c r="A80" s="1670"/>
      <c r="B80" s="860" t="s">
        <v>3166</v>
      </c>
      <c r="C80" s="960" t="s">
        <v>1636</v>
      </c>
      <c r="D80" s="1175">
        <v>8</v>
      </c>
      <c r="E80" s="1175"/>
      <c r="F80" s="1079">
        <f t="shared" si="1"/>
        <v>0</v>
      </c>
      <c r="G80" s="1079">
        <v>8</v>
      </c>
      <c r="H80" s="1104">
        <f t="shared" si="2"/>
        <v>0</v>
      </c>
      <c r="I80" s="1079"/>
      <c r="J80" s="1104">
        <f t="shared" si="3"/>
        <v>0</v>
      </c>
      <c r="K80" s="871">
        <f t="shared" si="0"/>
        <v>0</v>
      </c>
    </row>
    <row r="81" spans="1:11" customFormat="1">
      <c r="A81" s="1671"/>
      <c r="B81" s="860" t="s">
        <v>3167</v>
      </c>
      <c r="C81" s="960" t="s">
        <v>1636</v>
      </c>
      <c r="D81" s="1175">
        <v>6</v>
      </c>
      <c r="E81" s="1175"/>
      <c r="F81" s="1079">
        <f t="shared" si="1"/>
        <v>0</v>
      </c>
      <c r="G81" s="1079">
        <v>6</v>
      </c>
      <c r="H81" s="1104">
        <f t="shared" si="2"/>
        <v>0</v>
      </c>
      <c r="I81" s="1079"/>
      <c r="J81" s="1104">
        <f t="shared" si="3"/>
        <v>0</v>
      </c>
      <c r="K81" s="871">
        <f t="shared" si="0"/>
        <v>0</v>
      </c>
    </row>
    <row r="82" spans="1:11" customFormat="1" ht="15">
      <c r="A82" s="884" t="s">
        <v>24</v>
      </c>
      <c r="B82" s="859" t="s">
        <v>3168</v>
      </c>
      <c r="C82" s="960" t="s">
        <v>1</v>
      </c>
      <c r="D82" s="1175">
        <v>1</v>
      </c>
      <c r="E82" s="1175"/>
      <c r="F82" s="1079">
        <f t="shared" si="1"/>
        <v>0</v>
      </c>
      <c r="G82" s="1079">
        <v>1</v>
      </c>
      <c r="H82" s="1104">
        <f t="shared" si="2"/>
        <v>0</v>
      </c>
      <c r="I82" s="1079"/>
      <c r="J82" s="1104">
        <f t="shared" si="3"/>
        <v>0</v>
      </c>
      <c r="K82" s="871">
        <f t="shared" ref="K82:K145" si="4">D82-G82-I82</f>
        <v>0</v>
      </c>
    </row>
    <row r="83" spans="1:11" customFormat="1" ht="14.25" customHeight="1">
      <c r="A83" s="1669" t="s">
        <v>25</v>
      </c>
      <c r="B83" s="859" t="s">
        <v>3169</v>
      </c>
      <c r="C83" s="960"/>
      <c r="D83" s="1175"/>
      <c r="E83" s="1175"/>
      <c r="F83" s="1079">
        <f t="shared" si="1"/>
        <v>0</v>
      </c>
      <c r="G83" s="1079"/>
      <c r="H83" s="1104">
        <f t="shared" si="2"/>
        <v>0</v>
      </c>
      <c r="I83" s="1079"/>
      <c r="J83" s="1104">
        <f t="shared" si="3"/>
        <v>0</v>
      </c>
      <c r="K83" s="871">
        <f t="shared" si="4"/>
        <v>0</v>
      </c>
    </row>
    <row r="84" spans="1:11" customFormat="1" ht="14.25" customHeight="1">
      <c r="A84" s="1670"/>
      <c r="B84" s="859" t="s">
        <v>3163</v>
      </c>
      <c r="C84" s="960" t="s">
        <v>1</v>
      </c>
      <c r="D84" s="1175">
        <v>4</v>
      </c>
      <c r="E84" s="1175"/>
      <c r="F84" s="1079">
        <f t="shared" si="1"/>
        <v>0</v>
      </c>
      <c r="G84" s="1079">
        <v>4</v>
      </c>
      <c r="H84" s="1104">
        <f t="shared" si="2"/>
        <v>0</v>
      </c>
      <c r="I84" s="1079"/>
      <c r="J84" s="1104">
        <f t="shared" si="3"/>
        <v>0</v>
      </c>
      <c r="K84" s="871">
        <f t="shared" si="4"/>
        <v>0</v>
      </c>
    </row>
    <row r="85" spans="1:11" customFormat="1" ht="14.25" customHeight="1">
      <c r="A85" s="1671"/>
      <c r="B85" s="859" t="s">
        <v>3164</v>
      </c>
      <c r="C85" s="960" t="s">
        <v>1</v>
      </c>
      <c r="D85" s="1175">
        <v>6</v>
      </c>
      <c r="E85" s="1175"/>
      <c r="F85" s="1079">
        <f t="shared" si="1"/>
        <v>0</v>
      </c>
      <c r="G85" s="1079">
        <v>6</v>
      </c>
      <c r="H85" s="1104">
        <f t="shared" si="2"/>
        <v>0</v>
      </c>
      <c r="I85" s="1079"/>
      <c r="J85" s="1104">
        <f t="shared" si="3"/>
        <v>0</v>
      </c>
      <c r="K85" s="871">
        <f t="shared" si="4"/>
        <v>0</v>
      </c>
    </row>
    <row r="86" spans="1:11" customFormat="1" ht="42.75">
      <c r="A86" s="1669" t="s">
        <v>26</v>
      </c>
      <c r="B86" s="860" t="s">
        <v>3170</v>
      </c>
      <c r="C86" s="867"/>
      <c r="D86" s="1175"/>
      <c r="E86" s="1175"/>
      <c r="F86" s="1079">
        <f t="shared" si="1"/>
        <v>0</v>
      </c>
      <c r="G86" s="1079"/>
      <c r="H86" s="1104">
        <f t="shared" si="2"/>
        <v>0</v>
      </c>
      <c r="I86" s="1079"/>
      <c r="J86" s="1104">
        <f t="shared" si="3"/>
        <v>0</v>
      </c>
      <c r="K86" s="871">
        <f t="shared" si="4"/>
        <v>0</v>
      </c>
    </row>
    <row r="87" spans="1:11" customFormat="1" ht="14.25" customHeight="1">
      <c r="A87" s="1670"/>
      <c r="B87" s="859" t="s">
        <v>3171</v>
      </c>
      <c r="C87" s="960" t="s">
        <v>1</v>
      </c>
      <c r="D87" s="1175">
        <v>14</v>
      </c>
      <c r="E87" s="1175"/>
      <c r="F87" s="1079">
        <f t="shared" si="1"/>
        <v>0</v>
      </c>
      <c r="G87" s="1079">
        <v>14</v>
      </c>
      <c r="H87" s="1104">
        <f t="shared" si="2"/>
        <v>0</v>
      </c>
      <c r="I87" s="1079"/>
      <c r="J87" s="1104">
        <f t="shared" si="3"/>
        <v>0</v>
      </c>
      <c r="K87" s="871">
        <f t="shared" si="4"/>
        <v>0</v>
      </c>
    </row>
    <row r="88" spans="1:11" customFormat="1" ht="14.25" customHeight="1">
      <c r="A88" s="1670"/>
      <c r="B88" s="859" t="s">
        <v>3172</v>
      </c>
      <c r="C88" s="960" t="s">
        <v>1</v>
      </c>
      <c r="D88" s="1175">
        <v>14</v>
      </c>
      <c r="E88" s="1175"/>
      <c r="F88" s="1079">
        <f t="shared" si="1"/>
        <v>0</v>
      </c>
      <c r="G88" s="1079">
        <v>14</v>
      </c>
      <c r="H88" s="1104">
        <f t="shared" si="2"/>
        <v>0</v>
      </c>
      <c r="I88" s="1079"/>
      <c r="J88" s="1104">
        <f t="shared" si="3"/>
        <v>0</v>
      </c>
      <c r="K88" s="871">
        <f t="shared" si="4"/>
        <v>0</v>
      </c>
    </row>
    <row r="89" spans="1:11" customFormat="1" ht="14.25" customHeight="1">
      <c r="A89" s="1670"/>
      <c r="B89" s="859" t="s">
        <v>3173</v>
      </c>
      <c r="C89" s="960" t="s">
        <v>1</v>
      </c>
      <c r="D89" s="1175">
        <v>7</v>
      </c>
      <c r="E89" s="1175"/>
      <c r="F89" s="1079">
        <f t="shared" si="1"/>
        <v>0</v>
      </c>
      <c r="G89" s="1079">
        <v>7</v>
      </c>
      <c r="H89" s="1104">
        <f t="shared" si="2"/>
        <v>0</v>
      </c>
      <c r="I89" s="1079"/>
      <c r="J89" s="1104">
        <f t="shared" si="3"/>
        <v>0</v>
      </c>
      <c r="K89" s="871">
        <f t="shared" si="4"/>
        <v>0</v>
      </c>
    </row>
    <row r="90" spans="1:11" customFormat="1" ht="14.25" customHeight="1">
      <c r="A90" s="1671"/>
      <c r="B90" s="859" t="s">
        <v>3174</v>
      </c>
      <c r="C90" s="960" t="s">
        <v>1</v>
      </c>
      <c r="D90" s="1175">
        <v>8</v>
      </c>
      <c r="E90" s="1175"/>
      <c r="F90" s="1079">
        <f t="shared" si="1"/>
        <v>0</v>
      </c>
      <c r="G90" s="1079">
        <v>8</v>
      </c>
      <c r="H90" s="1104">
        <f t="shared" si="2"/>
        <v>0</v>
      </c>
      <c r="I90" s="1079"/>
      <c r="J90" s="1104">
        <f t="shared" si="3"/>
        <v>0</v>
      </c>
      <c r="K90" s="871">
        <f t="shared" si="4"/>
        <v>0</v>
      </c>
    </row>
    <row r="91" spans="1:11" customFormat="1" ht="42.75">
      <c r="A91" s="1669" t="s">
        <v>27</v>
      </c>
      <c r="B91" s="861" t="s">
        <v>3175</v>
      </c>
      <c r="C91" s="960"/>
      <c r="D91" s="1175"/>
      <c r="E91" s="1175"/>
      <c r="F91" s="1079">
        <f t="shared" si="1"/>
        <v>0</v>
      </c>
      <c r="G91" s="1079"/>
      <c r="H91" s="1104">
        <f t="shared" si="2"/>
        <v>0</v>
      </c>
      <c r="I91" s="1079"/>
      <c r="J91" s="1104">
        <f t="shared" si="3"/>
        <v>0</v>
      </c>
      <c r="K91" s="871">
        <f t="shared" si="4"/>
        <v>0</v>
      </c>
    </row>
    <row r="92" spans="1:11" customFormat="1">
      <c r="A92" s="1670"/>
      <c r="B92" s="859" t="s">
        <v>3152</v>
      </c>
      <c r="C92" s="960" t="s">
        <v>1</v>
      </c>
      <c r="D92" s="1175">
        <v>8</v>
      </c>
      <c r="E92" s="1175"/>
      <c r="F92" s="1079">
        <f t="shared" si="1"/>
        <v>0</v>
      </c>
      <c r="G92" s="1079">
        <v>8</v>
      </c>
      <c r="H92" s="1104">
        <f t="shared" si="2"/>
        <v>0</v>
      </c>
      <c r="I92" s="1079"/>
      <c r="J92" s="1104">
        <f t="shared" si="3"/>
        <v>0</v>
      </c>
      <c r="K92" s="871">
        <f t="shared" si="4"/>
        <v>0</v>
      </c>
    </row>
    <row r="93" spans="1:11" customFormat="1">
      <c r="A93" s="1670"/>
      <c r="B93" s="859" t="s">
        <v>3153</v>
      </c>
      <c r="C93" s="960" t="s">
        <v>1</v>
      </c>
      <c r="D93" s="1175">
        <v>6</v>
      </c>
      <c r="E93" s="1175"/>
      <c r="F93" s="1079">
        <f t="shared" si="1"/>
        <v>0</v>
      </c>
      <c r="G93" s="1079">
        <v>6</v>
      </c>
      <c r="H93" s="1104">
        <f t="shared" si="2"/>
        <v>0</v>
      </c>
      <c r="I93" s="1079"/>
      <c r="J93" s="1104">
        <f t="shared" si="3"/>
        <v>0</v>
      </c>
      <c r="K93" s="871">
        <f t="shared" si="4"/>
        <v>0</v>
      </c>
    </row>
    <row r="94" spans="1:11" customFormat="1">
      <c r="A94" s="1671"/>
      <c r="B94" s="859" t="s">
        <v>3155</v>
      </c>
      <c r="C94" s="960" t="s">
        <v>1</v>
      </c>
      <c r="D94" s="1175">
        <v>6</v>
      </c>
      <c r="E94" s="1175"/>
      <c r="F94" s="1079">
        <f t="shared" si="1"/>
        <v>0</v>
      </c>
      <c r="G94" s="1079">
        <v>6</v>
      </c>
      <c r="H94" s="1104">
        <f t="shared" si="2"/>
        <v>0</v>
      </c>
      <c r="I94" s="1079"/>
      <c r="J94" s="1104">
        <f t="shared" si="3"/>
        <v>0</v>
      </c>
      <c r="K94" s="871">
        <f t="shared" si="4"/>
        <v>0</v>
      </c>
    </row>
    <row r="95" spans="1:11" customFormat="1" ht="57">
      <c r="A95" s="884" t="s">
        <v>28</v>
      </c>
      <c r="B95" s="788" t="s">
        <v>3176</v>
      </c>
      <c r="C95" s="960" t="s">
        <v>1</v>
      </c>
      <c r="D95" s="1175">
        <v>1</v>
      </c>
      <c r="E95" s="1175"/>
      <c r="F95" s="1079">
        <f t="shared" si="1"/>
        <v>0</v>
      </c>
      <c r="G95" s="1079">
        <v>1</v>
      </c>
      <c r="H95" s="1104">
        <f t="shared" si="2"/>
        <v>0</v>
      </c>
      <c r="I95" s="1079"/>
      <c r="J95" s="1104">
        <f t="shared" si="3"/>
        <v>0</v>
      </c>
      <c r="K95" s="871">
        <f t="shared" si="4"/>
        <v>0</v>
      </c>
    </row>
    <row r="96" spans="1:11" customFormat="1" ht="15">
      <c r="A96" s="884">
        <v>27</v>
      </c>
      <c r="B96" s="788" t="s">
        <v>3177</v>
      </c>
      <c r="C96" s="960" t="s">
        <v>1389</v>
      </c>
      <c r="D96" s="1175">
        <v>4</v>
      </c>
      <c r="E96" s="1175"/>
      <c r="F96" s="1079">
        <f t="shared" si="1"/>
        <v>0</v>
      </c>
      <c r="G96" s="1079">
        <v>4</v>
      </c>
      <c r="H96" s="1104">
        <f t="shared" si="2"/>
        <v>0</v>
      </c>
      <c r="I96" s="1079"/>
      <c r="J96" s="1104">
        <f t="shared" si="3"/>
        <v>0</v>
      </c>
      <c r="K96" s="871">
        <f t="shared" si="4"/>
        <v>0</v>
      </c>
    </row>
    <row r="97" spans="1:11" customFormat="1" ht="42.75">
      <c r="A97" s="884" t="s">
        <v>30</v>
      </c>
      <c r="B97" s="860" t="s">
        <v>3178</v>
      </c>
      <c r="C97" s="960" t="s">
        <v>1</v>
      </c>
      <c r="D97" s="1175">
        <v>1</v>
      </c>
      <c r="E97" s="1175"/>
      <c r="F97" s="1079">
        <f t="shared" si="1"/>
        <v>0</v>
      </c>
      <c r="G97" s="1079">
        <v>1</v>
      </c>
      <c r="H97" s="1104">
        <f t="shared" si="2"/>
        <v>0</v>
      </c>
      <c r="I97" s="1079"/>
      <c r="J97" s="1104">
        <f t="shared" si="3"/>
        <v>0</v>
      </c>
      <c r="K97" s="871">
        <f t="shared" si="4"/>
        <v>0</v>
      </c>
    </row>
    <row r="98" spans="1:11" customFormat="1" ht="28.5">
      <c r="A98" s="884" t="s">
        <v>31</v>
      </c>
      <c r="B98" s="860" t="s">
        <v>3179</v>
      </c>
      <c r="C98" s="960" t="s">
        <v>1389</v>
      </c>
      <c r="D98" s="1175">
        <v>1</v>
      </c>
      <c r="E98" s="1175"/>
      <c r="F98" s="1079">
        <f t="shared" si="1"/>
        <v>0</v>
      </c>
      <c r="G98" s="1079">
        <v>1</v>
      </c>
      <c r="H98" s="1104">
        <f t="shared" si="2"/>
        <v>0</v>
      </c>
      <c r="I98" s="1079"/>
      <c r="J98" s="1104">
        <f t="shared" si="3"/>
        <v>0</v>
      </c>
      <c r="K98" s="871">
        <f t="shared" si="4"/>
        <v>0</v>
      </c>
    </row>
    <row r="99" spans="1:11" customFormat="1" ht="28.5">
      <c r="A99" s="884" t="s">
        <v>32</v>
      </c>
      <c r="B99" s="860" t="s">
        <v>3180</v>
      </c>
      <c r="C99" s="960" t="s">
        <v>1389</v>
      </c>
      <c r="D99" s="1175">
        <v>1</v>
      </c>
      <c r="E99" s="1175"/>
      <c r="F99" s="1079">
        <f t="shared" si="1"/>
        <v>0</v>
      </c>
      <c r="G99" s="1079">
        <v>1</v>
      </c>
      <c r="H99" s="1104">
        <f t="shared" si="2"/>
        <v>0</v>
      </c>
      <c r="I99" s="1079"/>
      <c r="J99" s="1104">
        <f t="shared" si="3"/>
        <v>0</v>
      </c>
      <c r="K99" s="871">
        <f t="shared" si="4"/>
        <v>0</v>
      </c>
    </row>
    <row r="100" spans="1:11" customFormat="1" ht="28.5">
      <c r="A100" s="884" t="s">
        <v>67</v>
      </c>
      <c r="B100" s="860" t="s">
        <v>3181</v>
      </c>
      <c r="C100" s="960" t="s">
        <v>1389</v>
      </c>
      <c r="D100" s="1175">
        <v>1</v>
      </c>
      <c r="E100" s="1175"/>
      <c r="F100" s="1079">
        <f t="shared" si="1"/>
        <v>0</v>
      </c>
      <c r="G100" s="1079">
        <v>1</v>
      </c>
      <c r="H100" s="1104">
        <f t="shared" si="2"/>
        <v>0</v>
      </c>
      <c r="I100" s="1079"/>
      <c r="J100" s="1104">
        <f t="shared" si="3"/>
        <v>0</v>
      </c>
      <c r="K100" s="871">
        <f t="shared" si="4"/>
        <v>0</v>
      </c>
    </row>
    <row r="101" spans="1:11" customFormat="1" ht="42.75">
      <c r="A101" s="884" t="s">
        <v>69</v>
      </c>
      <c r="B101" s="862" t="s">
        <v>3182</v>
      </c>
      <c r="C101" s="960" t="s">
        <v>1</v>
      </c>
      <c r="D101" s="1175">
        <v>1</v>
      </c>
      <c r="E101" s="1175"/>
      <c r="F101" s="1079">
        <f t="shared" si="1"/>
        <v>0</v>
      </c>
      <c r="G101" s="1079">
        <v>1</v>
      </c>
      <c r="H101" s="1104">
        <f t="shared" si="2"/>
        <v>0</v>
      </c>
      <c r="I101" s="1079"/>
      <c r="J101" s="1104">
        <f t="shared" si="3"/>
        <v>0</v>
      </c>
      <c r="K101" s="871">
        <f t="shared" si="4"/>
        <v>0</v>
      </c>
    </row>
    <row r="102" spans="1:11" customFormat="1" ht="28.5">
      <c r="A102" s="884" t="s">
        <v>71</v>
      </c>
      <c r="B102" s="860" t="s">
        <v>3183</v>
      </c>
      <c r="C102" s="960" t="s">
        <v>3184</v>
      </c>
      <c r="D102" s="1175">
        <v>1</v>
      </c>
      <c r="E102" s="1175"/>
      <c r="F102" s="1079">
        <f t="shared" si="1"/>
        <v>0</v>
      </c>
      <c r="G102" s="1079">
        <v>1</v>
      </c>
      <c r="H102" s="1104">
        <f t="shared" si="2"/>
        <v>0</v>
      </c>
      <c r="I102" s="1079"/>
      <c r="J102" s="1104">
        <f t="shared" si="3"/>
        <v>0</v>
      </c>
      <c r="K102" s="871">
        <f t="shared" si="4"/>
        <v>0</v>
      </c>
    </row>
    <row r="103" spans="1:11" customFormat="1" ht="15">
      <c r="A103" s="884" t="s">
        <v>72</v>
      </c>
      <c r="B103" s="860" t="s">
        <v>3185</v>
      </c>
      <c r="C103" s="960" t="s">
        <v>3184</v>
      </c>
      <c r="D103" s="1175">
        <v>1</v>
      </c>
      <c r="E103" s="1175"/>
      <c r="F103" s="1079">
        <f t="shared" si="1"/>
        <v>0</v>
      </c>
      <c r="G103" s="1079">
        <v>1</v>
      </c>
      <c r="H103" s="1104">
        <f t="shared" si="2"/>
        <v>0</v>
      </c>
      <c r="I103" s="1079"/>
      <c r="J103" s="1104">
        <f t="shared" si="3"/>
        <v>0</v>
      </c>
      <c r="K103" s="871">
        <f t="shared" si="4"/>
        <v>0</v>
      </c>
    </row>
    <row r="104" spans="1:11" customFormat="1" ht="28.5">
      <c r="A104" s="884" t="s">
        <v>73</v>
      </c>
      <c r="B104" s="860" t="s">
        <v>3186</v>
      </c>
      <c r="C104" s="960" t="s">
        <v>3184</v>
      </c>
      <c r="D104" s="1175">
        <v>1</v>
      </c>
      <c r="E104" s="1175"/>
      <c r="F104" s="1079">
        <f t="shared" si="1"/>
        <v>0</v>
      </c>
      <c r="G104" s="1079">
        <v>1</v>
      </c>
      <c r="H104" s="1104">
        <f t="shared" si="2"/>
        <v>0</v>
      </c>
      <c r="I104" s="1079"/>
      <c r="J104" s="1104">
        <f t="shared" si="3"/>
        <v>0</v>
      </c>
      <c r="K104" s="871">
        <f t="shared" si="4"/>
        <v>0</v>
      </c>
    </row>
    <row r="105" spans="1:11" customFormat="1" ht="42.75">
      <c r="A105" s="884" t="s">
        <v>81</v>
      </c>
      <c r="B105" s="860" t="s">
        <v>3187</v>
      </c>
      <c r="C105" s="960" t="s">
        <v>3184</v>
      </c>
      <c r="D105" s="1175">
        <v>1</v>
      </c>
      <c r="E105" s="1175"/>
      <c r="F105" s="1079">
        <f t="shared" si="1"/>
        <v>0</v>
      </c>
      <c r="G105" s="1079">
        <v>1</v>
      </c>
      <c r="H105" s="1104">
        <f t="shared" si="2"/>
        <v>0</v>
      </c>
      <c r="I105" s="1079"/>
      <c r="J105" s="1104">
        <f t="shared" si="3"/>
        <v>0</v>
      </c>
      <c r="K105" s="871">
        <f t="shared" si="4"/>
        <v>0</v>
      </c>
    </row>
    <row r="106" spans="1:11" customFormat="1" ht="28.5">
      <c r="A106" s="884" t="s">
        <v>83</v>
      </c>
      <c r="B106" s="860" t="s">
        <v>3188</v>
      </c>
      <c r="C106" s="960" t="s">
        <v>3184</v>
      </c>
      <c r="D106" s="1175">
        <v>1</v>
      </c>
      <c r="E106" s="1175"/>
      <c r="F106" s="1079">
        <f t="shared" si="1"/>
        <v>0</v>
      </c>
      <c r="G106" s="1079">
        <v>1</v>
      </c>
      <c r="H106" s="1104">
        <f t="shared" si="2"/>
        <v>0</v>
      </c>
      <c r="I106" s="1079"/>
      <c r="J106" s="1104">
        <f t="shared" si="3"/>
        <v>0</v>
      </c>
      <c r="K106" s="871">
        <f t="shared" si="4"/>
        <v>0</v>
      </c>
    </row>
    <row r="107" spans="1:11" customFormat="1" ht="28.5">
      <c r="A107" s="884" t="s">
        <v>84</v>
      </c>
      <c r="B107" s="860" t="s">
        <v>3189</v>
      </c>
      <c r="C107" s="960" t="s">
        <v>3184</v>
      </c>
      <c r="D107" s="1175">
        <v>1</v>
      </c>
      <c r="E107" s="1175"/>
      <c r="F107" s="1079">
        <f t="shared" si="1"/>
        <v>0</v>
      </c>
      <c r="G107" s="1079">
        <v>1</v>
      </c>
      <c r="H107" s="1104">
        <f t="shared" si="2"/>
        <v>0</v>
      </c>
      <c r="I107" s="1079"/>
      <c r="J107" s="1104">
        <f t="shared" si="3"/>
        <v>0</v>
      </c>
      <c r="K107" s="871">
        <f t="shared" si="4"/>
        <v>0</v>
      </c>
    </row>
    <row r="108" spans="1:11" customFormat="1" ht="28.5">
      <c r="A108" s="884" t="s">
        <v>85</v>
      </c>
      <c r="B108" s="860" t="s">
        <v>3190</v>
      </c>
      <c r="C108" s="960" t="s">
        <v>3184</v>
      </c>
      <c r="D108" s="1175">
        <v>1</v>
      </c>
      <c r="E108" s="1175"/>
      <c r="F108" s="1079">
        <f t="shared" si="1"/>
        <v>0</v>
      </c>
      <c r="G108" s="1079">
        <v>1</v>
      </c>
      <c r="H108" s="1104">
        <f t="shared" si="2"/>
        <v>0</v>
      </c>
      <c r="I108" s="1079"/>
      <c r="J108" s="1104">
        <f t="shared" si="3"/>
        <v>0</v>
      </c>
      <c r="K108" s="871">
        <f t="shared" si="4"/>
        <v>0</v>
      </c>
    </row>
    <row r="109" spans="1:11" customFormat="1" ht="71.25">
      <c r="A109" s="884" t="s">
        <v>87</v>
      </c>
      <c r="B109" s="860" t="s">
        <v>3191</v>
      </c>
      <c r="C109" s="960" t="s">
        <v>3184</v>
      </c>
      <c r="D109" s="1175">
        <v>1</v>
      </c>
      <c r="E109" s="1175"/>
      <c r="F109" s="1079">
        <f t="shared" si="1"/>
        <v>0</v>
      </c>
      <c r="G109" s="1079">
        <v>1</v>
      </c>
      <c r="H109" s="1104">
        <f t="shared" si="2"/>
        <v>0</v>
      </c>
      <c r="I109" s="1079"/>
      <c r="J109" s="1104">
        <f t="shared" si="3"/>
        <v>0</v>
      </c>
      <c r="K109" s="871">
        <f t="shared" si="4"/>
        <v>0</v>
      </c>
    </row>
    <row r="110" spans="1:11" customFormat="1" ht="15">
      <c r="A110" s="884" t="s">
        <v>88</v>
      </c>
      <c r="B110" s="860" t="s">
        <v>3192</v>
      </c>
      <c r="C110" s="960" t="s">
        <v>3184</v>
      </c>
      <c r="D110" s="1175">
        <v>1</v>
      </c>
      <c r="E110" s="1175"/>
      <c r="F110" s="1079">
        <f t="shared" ref="F110:F113" si="5">E110*D110</f>
        <v>0</v>
      </c>
      <c r="G110" s="1079">
        <v>1</v>
      </c>
      <c r="H110" s="1104">
        <f t="shared" ref="H110:H113" si="6">G110*E110</f>
        <v>0</v>
      </c>
      <c r="I110" s="1079"/>
      <c r="J110" s="1104">
        <f t="shared" ref="J110:J113" si="7">I110*E110</f>
        <v>0</v>
      </c>
      <c r="K110" s="871">
        <f t="shared" si="4"/>
        <v>0</v>
      </c>
    </row>
    <row r="111" spans="1:11" customFormat="1" ht="28.5">
      <c r="A111" s="884" t="s">
        <v>92</v>
      </c>
      <c r="B111" s="860" t="s">
        <v>3193</v>
      </c>
      <c r="C111" s="960" t="s">
        <v>3184</v>
      </c>
      <c r="D111" s="1175">
        <v>1</v>
      </c>
      <c r="E111" s="1175"/>
      <c r="F111" s="1079">
        <f t="shared" si="5"/>
        <v>0</v>
      </c>
      <c r="G111" s="1079">
        <v>1</v>
      </c>
      <c r="H111" s="1104">
        <f t="shared" si="6"/>
        <v>0</v>
      </c>
      <c r="I111" s="1079"/>
      <c r="J111" s="1104">
        <f t="shared" si="7"/>
        <v>0</v>
      </c>
      <c r="K111" s="871">
        <f t="shared" si="4"/>
        <v>0</v>
      </c>
    </row>
    <row r="112" spans="1:11" customFormat="1" ht="14.25" customHeight="1">
      <c r="A112" s="884" t="s">
        <v>95</v>
      </c>
      <c r="B112" s="789" t="s">
        <v>3194</v>
      </c>
      <c r="C112" s="960" t="s">
        <v>3184</v>
      </c>
      <c r="D112" s="1279">
        <v>1</v>
      </c>
      <c r="E112" s="1279"/>
      <c r="F112" s="1079">
        <f t="shared" si="5"/>
        <v>0</v>
      </c>
      <c r="G112" s="1294">
        <v>1</v>
      </c>
      <c r="H112" s="1104">
        <f t="shared" si="6"/>
        <v>0</v>
      </c>
      <c r="I112" s="1294"/>
      <c r="J112" s="1104">
        <f t="shared" si="7"/>
        <v>0</v>
      </c>
      <c r="K112" s="871">
        <f t="shared" si="4"/>
        <v>0</v>
      </c>
    </row>
    <row r="113" spans="1:11" customFormat="1" ht="30.6" customHeight="1">
      <c r="A113" s="884" t="s">
        <v>96</v>
      </c>
      <c r="B113" s="860" t="s">
        <v>3195</v>
      </c>
      <c r="C113" s="790" t="s">
        <v>1</v>
      </c>
      <c r="D113" s="1175">
        <v>1</v>
      </c>
      <c r="E113" s="1175"/>
      <c r="F113" s="1079">
        <f t="shared" si="5"/>
        <v>0</v>
      </c>
      <c r="G113" s="1079">
        <v>1</v>
      </c>
      <c r="H113" s="1104">
        <f t="shared" si="6"/>
        <v>0</v>
      </c>
      <c r="I113" s="1079"/>
      <c r="J113" s="1104">
        <f t="shared" si="7"/>
        <v>0</v>
      </c>
      <c r="K113" s="871">
        <f t="shared" si="4"/>
        <v>0</v>
      </c>
    </row>
    <row r="114" spans="1:11" customFormat="1" ht="33.75" customHeight="1">
      <c r="A114" s="1677" t="s">
        <v>3196</v>
      </c>
      <c r="B114" s="1678"/>
      <c r="C114" s="1678"/>
      <c r="D114" s="1678"/>
      <c r="E114" s="1678"/>
      <c r="F114" s="1300"/>
      <c r="G114" s="1314"/>
      <c r="H114" s="969"/>
      <c r="I114" s="1314"/>
      <c r="J114" s="969"/>
      <c r="K114" s="871">
        <f t="shared" si="4"/>
        <v>0</v>
      </c>
    </row>
    <row r="115" spans="1:11" customFormat="1" ht="30.6" customHeight="1">
      <c r="A115" s="1679" t="s">
        <v>3197</v>
      </c>
      <c r="B115" s="1680"/>
      <c r="C115" s="1680"/>
      <c r="D115" s="1680"/>
      <c r="E115" s="1680"/>
      <c r="F115" s="1299"/>
      <c r="G115" s="1298"/>
      <c r="H115" s="1315"/>
      <c r="I115" s="1298"/>
      <c r="J115" s="1315"/>
      <c r="K115" s="871">
        <f t="shared" si="4"/>
        <v>0</v>
      </c>
    </row>
    <row r="116" spans="1:11" customFormat="1" ht="30.6" customHeight="1">
      <c r="A116" s="1269" t="s">
        <v>3143</v>
      </c>
      <c r="B116" s="1301" t="s">
        <v>3428</v>
      </c>
      <c r="C116" s="1681" t="s">
        <v>2180</v>
      </c>
      <c r="D116" s="1681"/>
      <c r="E116" s="1302"/>
      <c r="F116" s="1303">
        <f>SUM(F45:F113)</f>
        <v>0</v>
      </c>
      <c r="G116" s="1316"/>
      <c r="H116" s="1317">
        <f>SUM(H45:H113)</f>
        <v>0</v>
      </c>
      <c r="I116" s="1316"/>
      <c r="J116" s="1317">
        <f>SUM(J45:J113)</f>
        <v>0</v>
      </c>
      <c r="K116" s="871"/>
    </row>
    <row r="117" spans="1:11" customFormat="1" ht="30.6" customHeight="1">
      <c r="A117" s="1268"/>
      <c r="B117" s="967"/>
      <c r="C117" s="967"/>
      <c r="D117" s="1280"/>
      <c r="E117" s="1280"/>
      <c r="F117" s="1280"/>
      <c r="G117" s="1318"/>
      <c r="H117" s="1319"/>
      <c r="I117" s="1318"/>
      <c r="J117" s="1319"/>
      <c r="K117" s="871"/>
    </row>
    <row r="118" spans="1:11" ht="20.25">
      <c r="A118" s="783"/>
      <c r="B118" s="784"/>
      <c r="C118" s="784"/>
      <c r="D118" s="1273"/>
      <c r="E118" s="1273"/>
      <c r="F118" s="1273"/>
      <c r="G118" s="1320"/>
      <c r="H118" s="1321"/>
      <c r="I118" s="1320"/>
      <c r="J118" s="1321"/>
      <c r="K118" s="871">
        <f t="shared" si="4"/>
        <v>0</v>
      </c>
    </row>
    <row r="119" spans="1:11" customFormat="1" ht="15.75">
      <c r="A119" s="785" t="s">
        <v>3312</v>
      </c>
      <c r="B119" s="792" t="s">
        <v>3198</v>
      </c>
      <c r="D119" s="1024"/>
      <c r="E119" s="1024"/>
      <c r="F119" s="1024"/>
      <c r="G119" s="1034"/>
      <c r="H119" s="1035"/>
      <c r="I119" s="1034"/>
      <c r="J119" s="1297"/>
      <c r="K119" s="871">
        <f t="shared" si="4"/>
        <v>0</v>
      </c>
    </row>
    <row r="120" spans="1:11" customFormat="1" ht="15.75">
      <c r="A120" s="785"/>
      <c r="B120" s="792"/>
      <c r="D120" s="1278"/>
      <c r="E120" s="1278"/>
      <c r="F120" s="1278"/>
      <c r="G120" s="1296"/>
      <c r="H120" s="1292"/>
      <c r="I120" s="1296"/>
      <c r="J120" s="1297"/>
      <c r="K120" s="871">
        <f t="shared" si="4"/>
        <v>0</v>
      </c>
    </row>
    <row r="121" spans="1:11" customFormat="1" ht="15.6" customHeight="1">
      <c r="A121" s="863" t="s">
        <v>3145</v>
      </c>
      <c r="B121" s="864" t="s">
        <v>2314</v>
      </c>
      <c r="C121" s="863" t="s">
        <v>2393</v>
      </c>
      <c r="D121" s="958" t="s">
        <v>245</v>
      </c>
      <c r="E121" s="1111" t="s">
        <v>3421</v>
      </c>
      <c r="F121" s="1111" t="s">
        <v>3422</v>
      </c>
      <c r="G121" s="1293" t="s">
        <v>245</v>
      </c>
      <c r="H121" s="1290" t="s">
        <v>247</v>
      </c>
      <c r="I121" s="1293"/>
      <c r="J121" s="1290" t="s">
        <v>247</v>
      </c>
      <c r="K121" s="871" t="e">
        <f t="shared" si="4"/>
        <v>#VALUE!</v>
      </c>
    </row>
    <row r="122" spans="1:11" customFormat="1" ht="57">
      <c r="A122" s="865" t="s">
        <v>0</v>
      </c>
      <c r="B122" s="793" t="s">
        <v>3199</v>
      </c>
      <c r="C122" s="866" t="s">
        <v>1</v>
      </c>
      <c r="D122" s="1175">
        <v>1</v>
      </c>
      <c r="E122" s="1175"/>
      <c r="F122" s="1079">
        <f t="shared" ref="F122:F145" si="8">E122*D122</f>
        <v>0</v>
      </c>
      <c r="G122" s="1079">
        <v>1</v>
      </c>
      <c r="H122" s="1104">
        <f t="shared" ref="H122:H145" si="9">G122*E122</f>
        <v>0</v>
      </c>
      <c r="I122" s="1079"/>
      <c r="J122" s="1104">
        <f t="shared" ref="J122:J146" si="10">I122*E122</f>
        <v>0</v>
      </c>
      <c r="K122" s="871">
        <f t="shared" si="4"/>
        <v>0</v>
      </c>
    </row>
    <row r="123" spans="1:11" customFormat="1" ht="15">
      <c r="A123" s="868" t="s">
        <v>2</v>
      </c>
      <c r="B123" s="794" t="s">
        <v>3368</v>
      </c>
      <c r="C123" s="867" t="s">
        <v>1</v>
      </c>
      <c r="D123" s="1175">
        <v>1</v>
      </c>
      <c r="E123" s="1175"/>
      <c r="F123" s="1079">
        <f t="shared" si="8"/>
        <v>0</v>
      </c>
      <c r="G123" s="1079">
        <v>1</v>
      </c>
      <c r="H123" s="1104">
        <f t="shared" si="9"/>
        <v>0</v>
      </c>
      <c r="I123" s="1079"/>
      <c r="J123" s="1104">
        <f t="shared" si="10"/>
        <v>0</v>
      </c>
      <c r="K123" s="871">
        <f t="shared" si="4"/>
        <v>0</v>
      </c>
    </row>
    <row r="124" spans="1:11" customFormat="1" ht="15">
      <c r="A124" s="868" t="s">
        <v>3</v>
      </c>
      <c r="B124" s="793" t="s">
        <v>3200</v>
      </c>
      <c r="C124" s="867" t="s">
        <v>1</v>
      </c>
      <c r="D124" s="1175">
        <v>1</v>
      </c>
      <c r="E124" s="1175"/>
      <c r="F124" s="1079">
        <f t="shared" si="8"/>
        <v>0</v>
      </c>
      <c r="G124" s="1079">
        <v>1</v>
      </c>
      <c r="H124" s="1104">
        <f t="shared" si="9"/>
        <v>0</v>
      </c>
      <c r="I124" s="1079"/>
      <c r="J124" s="1104">
        <f t="shared" si="10"/>
        <v>0</v>
      </c>
      <c r="K124" s="871">
        <f t="shared" si="4"/>
        <v>0</v>
      </c>
    </row>
    <row r="125" spans="1:11" customFormat="1" ht="28.5">
      <c r="A125" s="868" t="s">
        <v>4</v>
      </c>
      <c r="B125" s="793" t="s">
        <v>3369</v>
      </c>
      <c r="C125" s="867" t="s">
        <v>1</v>
      </c>
      <c r="D125" s="1175">
        <v>1</v>
      </c>
      <c r="E125" s="1175"/>
      <c r="F125" s="1079">
        <f t="shared" si="8"/>
        <v>0</v>
      </c>
      <c r="G125" s="1079">
        <v>1</v>
      </c>
      <c r="H125" s="1104">
        <f t="shared" si="9"/>
        <v>0</v>
      </c>
      <c r="I125" s="1079"/>
      <c r="J125" s="1104">
        <f t="shared" si="10"/>
        <v>0</v>
      </c>
      <c r="K125" s="871">
        <f t="shared" si="4"/>
        <v>0</v>
      </c>
    </row>
    <row r="126" spans="1:11" customFormat="1" ht="28.5">
      <c r="A126" s="868" t="s">
        <v>5</v>
      </c>
      <c r="B126" s="793" t="s">
        <v>3370</v>
      </c>
      <c r="C126" s="867" t="s">
        <v>1</v>
      </c>
      <c r="D126" s="1175">
        <v>1</v>
      </c>
      <c r="E126" s="1175"/>
      <c r="F126" s="1079">
        <f t="shared" si="8"/>
        <v>0</v>
      </c>
      <c r="G126" s="1079">
        <v>1</v>
      </c>
      <c r="H126" s="1104">
        <f t="shared" si="9"/>
        <v>0</v>
      </c>
      <c r="I126" s="1079"/>
      <c r="J126" s="1104">
        <f t="shared" si="10"/>
        <v>0</v>
      </c>
      <c r="K126" s="871">
        <f t="shared" si="4"/>
        <v>0</v>
      </c>
    </row>
    <row r="127" spans="1:11" customFormat="1" ht="28.5">
      <c r="A127" s="868" t="s">
        <v>8</v>
      </c>
      <c r="B127" s="793" t="s">
        <v>3201</v>
      </c>
      <c r="C127" s="867" t="s">
        <v>1</v>
      </c>
      <c r="D127" s="1175">
        <v>1</v>
      </c>
      <c r="E127" s="1175"/>
      <c r="F127" s="1079">
        <f t="shared" si="8"/>
        <v>0</v>
      </c>
      <c r="G127" s="1079">
        <v>1</v>
      </c>
      <c r="H127" s="1104">
        <f t="shared" si="9"/>
        <v>0</v>
      </c>
      <c r="I127" s="1079"/>
      <c r="J127" s="1104">
        <f t="shared" si="10"/>
        <v>0</v>
      </c>
      <c r="K127" s="871">
        <f t="shared" si="4"/>
        <v>0</v>
      </c>
    </row>
    <row r="128" spans="1:11" customFormat="1" ht="28.5">
      <c r="A128" s="868" t="s">
        <v>9</v>
      </c>
      <c r="B128" s="793" t="s">
        <v>3371</v>
      </c>
      <c r="C128" s="867" t="s">
        <v>1389</v>
      </c>
      <c r="D128" s="1175">
        <v>1</v>
      </c>
      <c r="E128" s="1175"/>
      <c r="F128" s="1079">
        <f t="shared" si="8"/>
        <v>0</v>
      </c>
      <c r="G128" s="1079">
        <v>1</v>
      </c>
      <c r="H128" s="1104">
        <f t="shared" si="9"/>
        <v>0</v>
      </c>
      <c r="I128" s="1079"/>
      <c r="J128" s="1104">
        <f t="shared" si="10"/>
        <v>0</v>
      </c>
      <c r="K128" s="871">
        <f t="shared" si="4"/>
        <v>0</v>
      </c>
    </row>
    <row r="129" spans="1:11" customFormat="1" ht="28.5">
      <c r="A129" s="868" t="s">
        <v>10</v>
      </c>
      <c r="B129" s="793" t="s">
        <v>3372</v>
      </c>
      <c r="C129" s="867" t="s">
        <v>1</v>
      </c>
      <c r="D129" s="1175">
        <v>7</v>
      </c>
      <c r="E129" s="1175"/>
      <c r="F129" s="1079">
        <f t="shared" si="8"/>
        <v>0</v>
      </c>
      <c r="G129" s="1079">
        <v>7</v>
      </c>
      <c r="H129" s="1104">
        <f t="shared" si="9"/>
        <v>0</v>
      </c>
      <c r="I129" s="1079"/>
      <c r="J129" s="1104">
        <f t="shared" si="10"/>
        <v>0</v>
      </c>
      <c r="K129" s="871">
        <f t="shared" si="4"/>
        <v>0</v>
      </c>
    </row>
    <row r="130" spans="1:11" customFormat="1" ht="71.25">
      <c r="A130" s="868" t="s">
        <v>11</v>
      </c>
      <c r="B130" s="793" t="s">
        <v>3202</v>
      </c>
      <c r="C130" s="867" t="s">
        <v>1636</v>
      </c>
      <c r="D130" s="1175">
        <v>110</v>
      </c>
      <c r="E130" s="1175"/>
      <c r="F130" s="1079">
        <f t="shared" si="8"/>
        <v>0</v>
      </c>
      <c r="G130" s="1079">
        <v>110</v>
      </c>
      <c r="H130" s="1104">
        <f t="shared" si="9"/>
        <v>0</v>
      </c>
      <c r="I130" s="1079"/>
      <c r="J130" s="1104">
        <f t="shared" si="10"/>
        <v>0</v>
      </c>
      <c r="K130" s="871">
        <f t="shared" si="4"/>
        <v>0</v>
      </c>
    </row>
    <row r="131" spans="1:11" customFormat="1" ht="42.75">
      <c r="A131" s="868" t="s">
        <v>12</v>
      </c>
      <c r="B131" s="793" t="s">
        <v>3203</v>
      </c>
      <c r="C131" s="867" t="s">
        <v>1636</v>
      </c>
      <c r="D131" s="1175">
        <v>9</v>
      </c>
      <c r="E131" s="1175"/>
      <c r="F131" s="1079">
        <f t="shared" si="8"/>
        <v>0</v>
      </c>
      <c r="G131" s="1079">
        <v>9</v>
      </c>
      <c r="H131" s="1104">
        <f t="shared" si="9"/>
        <v>0</v>
      </c>
      <c r="I131" s="1079"/>
      <c r="J131" s="1104">
        <f t="shared" si="10"/>
        <v>0</v>
      </c>
      <c r="K131" s="871">
        <f t="shared" si="4"/>
        <v>0</v>
      </c>
    </row>
    <row r="132" spans="1:11" customFormat="1" ht="57">
      <c r="A132" s="868" t="s">
        <v>13</v>
      </c>
      <c r="B132" s="793" t="s">
        <v>3373</v>
      </c>
      <c r="C132" s="867" t="s">
        <v>1636</v>
      </c>
      <c r="D132" s="1175">
        <v>60</v>
      </c>
      <c r="E132" s="1175"/>
      <c r="F132" s="1079">
        <f t="shared" si="8"/>
        <v>0</v>
      </c>
      <c r="G132" s="1079">
        <v>60</v>
      </c>
      <c r="H132" s="1104">
        <f t="shared" si="9"/>
        <v>0</v>
      </c>
      <c r="I132" s="1079"/>
      <c r="J132" s="1104">
        <f t="shared" si="10"/>
        <v>0</v>
      </c>
      <c r="K132" s="871">
        <f t="shared" si="4"/>
        <v>0</v>
      </c>
    </row>
    <row r="133" spans="1:11" customFormat="1" ht="42.75">
      <c r="A133" s="868" t="s">
        <v>14</v>
      </c>
      <c r="B133" s="793" t="s">
        <v>3204</v>
      </c>
      <c r="C133" s="867" t="s">
        <v>1636</v>
      </c>
      <c r="D133" s="1175">
        <v>25</v>
      </c>
      <c r="E133" s="1175"/>
      <c r="F133" s="1079">
        <f t="shared" si="8"/>
        <v>0</v>
      </c>
      <c r="G133" s="1079">
        <v>25</v>
      </c>
      <c r="H133" s="1104">
        <f t="shared" si="9"/>
        <v>0</v>
      </c>
      <c r="I133" s="1079"/>
      <c r="J133" s="1104">
        <f t="shared" si="10"/>
        <v>0</v>
      </c>
      <c r="K133" s="871">
        <f t="shared" si="4"/>
        <v>0</v>
      </c>
    </row>
    <row r="134" spans="1:11" customFormat="1" ht="28.5">
      <c r="A134" s="868" t="s">
        <v>15</v>
      </c>
      <c r="B134" s="793" t="s">
        <v>3205</v>
      </c>
      <c r="C134" s="867" t="s">
        <v>1636</v>
      </c>
      <c r="D134" s="1175">
        <v>12</v>
      </c>
      <c r="E134" s="1175"/>
      <c r="F134" s="1079">
        <f t="shared" si="8"/>
        <v>0</v>
      </c>
      <c r="G134" s="1079">
        <v>12</v>
      </c>
      <c r="H134" s="1104">
        <f t="shared" si="9"/>
        <v>0</v>
      </c>
      <c r="I134" s="1079"/>
      <c r="J134" s="1104">
        <f t="shared" si="10"/>
        <v>0</v>
      </c>
      <c r="K134" s="871">
        <f t="shared" si="4"/>
        <v>0</v>
      </c>
    </row>
    <row r="135" spans="1:11" customFormat="1" ht="15">
      <c r="A135" s="868" t="s">
        <v>16</v>
      </c>
      <c r="B135" s="793" t="s">
        <v>3206</v>
      </c>
      <c r="C135" s="867" t="s">
        <v>1636</v>
      </c>
      <c r="D135" s="1175">
        <v>6</v>
      </c>
      <c r="E135" s="1175"/>
      <c r="F135" s="1079">
        <f t="shared" si="8"/>
        <v>0</v>
      </c>
      <c r="G135" s="1079">
        <v>6</v>
      </c>
      <c r="H135" s="1104">
        <f t="shared" si="9"/>
        <v>0</v>
      </c>
      <c r="I135" s="1079"/>
      <c r="J135" s="1104">
        <f t="shared" si="10"/>
        <v>0</v>
      </c>
      <c r="K135" s="871">
        <f t="shared" si="4"/>
        <v>0</v>
      </c>
    </row>
    <row r="136" spans="1:11" customFormat="1" ht="28.5">
      <c r="A136" s="868" t="s">
        <v>17</v>
      </c>
      <c r="B136" s="793" t="s">
        <v>3207</v>
      </c>
      <c r="C136" s="867" t="s">
        <v>1636</v>
      </c>
      <c r="D136" s="1175">
        <v>35</v>
      </c>
      <c r="E136" s="1175"/>
      <c r="F136" s="1079">
        <f t="shared" si="8"/>
        <v>0</v>
      </c>
      <c r="G136" s="1079">
        <v>35</v>
      </c>
      <c r="H136" s="1104">
        <f t="shared" si="9"/>
        <v>0</v>
      </c>
      <c r="I136" s="1079"/>
      <c r="J136" s="1104">
        <f t="shared" si="10"/>
        <v>0</v>
      </c>
      <c r="K136" s="871">
        <f t="shared" si="4"/>
        <v>0</v>
      </c>
    </row>
    <row r="137" spans="1:11" customFormat="1" ht="15">
      <c r="A137" s="868" t="s">
        <v>18</v>
      </c>
      <c r="B137" s="793" t="s">
        <v>3208</v>
      </c>
      <c r="C137" s="867" t="s">
        <v>1</v>
      </c>
      <c r="D137" s="1175">
        <v>1</v>
      </c>
      <c r="E137" s="1175"/>
      <c r="F137" s="1079">
        <f t="shared" si="8"/>
        <v>0</v>
      </c>
      <c r="G137" s="1079">
        <v>1</v>
      </c>
      <c r="H137" s="1104">
        <f t="shared" si="9"/>
        <v>0</v>
      </c>
      <c r="I137" s="1079"/>
      <c r="J137" s="1104">
        <f t="shared" si="10"/>
        <v>0</v>
      </c>
      <c r="K137" s="871">
        <f t="shared" si="4"/>
        <v>0</v>
      </c>
    </row>
    <row r="138" spans="1:11" customFormat="1" ht="57">
      <c r="A138" s="868" t="s">
        <v>20</v>
      </c>
      <c r="B138" s="793" t="s">
        <v>3209</v>
      </c>
      <c r="C138" s="867" t="s">
        <v>1</v>
      </c>
      <c r="D138" s="1175">
        <v>10</v>
      </c>
      <c r="E138" s="1175"/>
      <c r="F138" s="1079">
        <f t="shared" si="8"/>
        <v>0</v>
      </c>
      <c r="G138" s="1079">
        <v>10</v>
      </c>
      <c r="H138" s="1104">
        <f t="shared" si="9"/>
        <v>0</v>
      </c>
      <c r="I138" s="1079"/>
      <c r="J138" s="1104">
        <f t="shared" si="10"/>
        <v>0</v>
      </c>
      <c r="K138" s="871">
        <f t="shared" si="4"/>
        <v>0</v>
      </c>
    </row>
    <row r="139" spans="1:11" customFormat="1" ht="28.5">
      <c r="A139" s="868" t="s">
        <v>21</v>
      </c>
      <c r="B139" s="793" t="s">
        <v>3189</v>
      </c>
      <c r="C139" s="867" t="s">
        <v>1636</v>
      </c>
      <c r="D139" s="1175">
        <v>1</v>
      </c>
      <c r="E139" s="1175"/>
      <c r="F139" s="1079">
        <f t="shared" si="8"/>
        <v>0</v>
      </c>
      <c r="G139" s="1079">
        <v>1</v>
      </c>
      <c r="H139" s="1104">
        <f t="shared" si="9"/>
        <v>0</v>
      </c>
      <c r="I139" s="1079"/>
      <c r="J139" s="1104">
        <f t="shared" si="10"/>
        <v>0</v>
      </c>
      <c r="K139" s="871">
        <f t="shared" si="4"/>
        <v>0</v>
      </c>
    </row>
    <row r="140" spans="1:11" customFormat="1" ht="15">
      <c r="A140" s="868" t="s">
        <v>22</v>
      </c>
      <c r="B140" s="793" t="s">
        <v>3210</v>
      </c>
      <c r="C140" s="867"/>
      <c r="D140" s="1175">
        <v>1</v>
      </c>
      <c r="E140" s="1175"/>
      <c r="F140" s="1079">
        <f t="shared" si="8"/>
        <v>0</v>
      </c>
      <c r="G140" s="1079">
        <v>1</v>
      </c>
      <c r="H140" s="1104">
        <f t="shared" si="9"/>
        <v>0</v>
      </c>
      <c r="I140" s="1079"/>
      <c r="J140" s="1104">
        <f t="shared" si="10"/>
        <v>0</v>
      </c>
      <c r="K140" s="871">
        <f t="shared" si="4"/>
        <v>0</v>
      </c>
    </row>
    <row r="141" spans="1:11" customFormat="1" ht="42.75">
      <c r="A141" s="868" t="s">
        <v>23</v>
      </c>
      <c r="B141" s="793" t="s">
        <v>3211</v>
      </c>
      <c r="C141" s="867" t="s">
        <v>3184</v>
      </c>
      <c r="D141" s="1175">
        <v>1</v>
      </c>
      <c r="E141" s="1175"/>
      <c r="F141" s="1079">
        <f t="shared" si="8"/>
        <v>0</v>
      </c>
      <c r="G141" s="1079">
        <v>1</v>
      </c>
      <c r="H141" s="1104">
        <f t="shared" si="9"/>
        <v>0</v>
      </c>
      <c r="I141" s="1079"/>
      <c r="J141" s="1104">
        <f t="shared" si="10"/>
        <v>0</v>
      </c>
      <c r="K141" s="871">
        <f t="shared" si="4"/>
        <v>0</v>
      </c>
    </row>
    <row r="142" spans="1:11" customFormat="1" ht="85.5">
      <c r="A142" s="868" t="s">
        <v>24</v>
      </c>
      <c r="B142" s="793" t="s">
        <v>3212</v>
      </c>
      <c r="C142" s="867" t="s">
        <v>3184</v>
      </c>
      <c r="D142" s="1175">
        <v>1</v>
      </c>
      <c r="E142" s="1175"/>
      <c r="F142" s="1079">
        <f t="shared" si="8"/>
        <v>0</v>
      </c>
      <c r="G142" s="1079">
        <v>1</v>
      </c>
      <c r="H142" s="1104">
        <f t="shared" si="9"/>
        <v>0</v>
      </c>
      <c r="I142" s="1079"/>
      <c r="J142" s="1104">
        <f t="shared" si="10"/>
        <v>0</v>
      </c>
      <c r="K142" s="871">
        <f t="shared" si="4"/>
        <v>0</v>
      </c>
    </row>
    <row r="143" spans="1:11" customFormat="1" ht="28.5">
      <c r="A143" s="868" t="s">
        <v>25</v>
      </c>
      <c r="B143" s="793" t="s">
        <v>3213</v>
      </c>
      <c r="C143" s="867" t="s">
        <v>3184</v>
      </c>
      <c r="D143" s="1175">
        <v>1</v>
      </c>
      <c r="E143" s="1175"/>
      <c r="F143" s="1079">
        <f t="shared" si="8"/>
        <v>0</v>
      </c>
      <c r="G143" s="1079">
        <v>1</v>
      </c>
      <c r="H143" s="1104">
        <f t="shared" si="9"/>
        <v>0</v>
      </c>
      <c r="I143" s="1079"/>
      <c r="J143" s="1104">
        <f t="shared" si="10"/>
        <v>0</v>
      </c>
      <c r="K143" s="871">
        <f t="shared" si="4"/>
        <v>0</v>
      </c>
    </row>
    <row r="144" spans="1:11" customFormat="1" ht="15">
      <c r="A144" s="868" t="s">
        <v>26</v>
      </c>
      <c r="B144" s="793" t="s">
        <v>3214</v>
      </c>
      <c r="C144" s="867" t="s">
        <v>3184</v>
      </c>
      <c r="D144" s="1175">
        <v>1</v>
      </c>
      <c r="E144" s="1175"/>
      <c r="F144" s="1079">
        <f t="shared" si="8"/>
        <v>0</v>
      </c>
      <c r="G144" s="1079">
        <v>1</v>
      </c>
      <c r="H144" s="1104">
        <f t="shared" si="9"/>
        <v>0</v>
      </c>
      <c r="I144" s="1079"/>
      <c r="J144" s="1104">
        <f t="shared" si="10"/>
        <v>0</v>
      </c>
      <c r="K144" s="871">
        <f t="shared" si="4"/>
        <v>0</v>
      </c>
    </row>
    <row r="145" spans="1:15" customFormat="1" ht="15">
      <c r="A145" s="868" t="s">
        <v>27</v>
      </c>
      <c r="B145" s="793" t="s">
        <v>3215</v>
      </c>
      <c r="C145" s="867" t="s">
        <v>3184</v>
      </c>
      <c r="D145" s="1175">
        <v>1</v>
      </c>
      <c r="E145" s="1175"/>
      <c r="F145" s="1079">
        <f t="shared" si="8"/>
        <v>0</v>
      </c>
      <c r="G145" s="1079">
        <v>1</v>
      </c>
      <c r="H145" s="1104">
        <f t="shared" si="9"/>
        <v>0</v>
      </c>
      <c r="I145" s="1079"/>
      <c r="J145" s="1104">
        <f t="shared" si="10"/>
        <v>0</v>
      </c>
      <c r="K145" s="871">
        <f t="shared" si="4"/>
        <v>0</v>
      </c>
    </row>
    <row r="146" spans="1:15" customFormat="1" ht="15">
      <c r="A146" s="868"/>
      <c r="B146" s="867"/>
      <c r="C146" s="867"/>
      <c r="D146" s="1175"/>
      <c r="E146" s="1175"/>
      <c r="F146" s="1079"/>
      <c r="G146" s="1079"/>
      <c r="H146" s="1104"/>
      <c r="I146" s="1079"/>
      <c r="J146" s="1104">
        <f t="shared" si="10"/>
        <v>0</v>
      </c>
      <c r="K146" s="871">
        <f t="shared" ref="K146:K151" si="11">D146-G146-I146</f>
        <v>0</v>
      </c>
    </row>
    <row r="147" spans="1:15" customFormat="1" ht="30" customHeight="1">
      <c r="A147" s="869" t="s">
        <v>3312</v>
      </c>
      <c r="B147" s="870" t="s">
        <v>3216</v>
      </c>
      <c r="C147" s="1682" t="s">
        <v>2180</v>
      </c>
      <c r="D147" s="1682"/>
      <c r="E147" s="1281"/>
      <c r="F147" s="1304">
        <f>SUM(F122:F146)</f>
        <v>0</v>
      </c>
      <c r="G147" s="1322"/>
      <c r="H147" s="1323">
        <f>SUM(H122:H146)</f>
        <v>0</v>
      </c>
      <c r="I147" s="1322"/>
      <c r="J147" s="1323">
        <f>SUM(J122:J146)</f>
        <v>0</v>
      </c>
      <c r="K147" s="871">
        <f t="shared" si="11"/>
        <v>0</v>
      </c>
    </row>
    <row r="148" spans="1:15">
      <c r="G148" s="1324"/>
      <c r="H148" s="1325"/>
      <c r="I148" s="1324"/>
      <c r="J148" s="1339"/>
      <c r="K148" s="871">
        <f t="shared" si="11"/>
        <v>0</v>
      </c>
      <c r="L148" s="961"/>
      <c r="M148" s="961"/>
    </row>
    <row r="149" spans="1:15" customFormat="1" ht="15.75">
      <c r="A149" s="795" t="s">
        <v>3217</v>
      </c>
      <c r="B149" s="968" t="s">
        <v>3124</v>
      </c>
      <c r="C149" s="968"/>
      <c r="D149" s="968"/>
      <c r="E149" s="968"/>
      <c r="F149" s="968"/>
      <c r="G149" s="1326"/>
      <c r="H149" s="1327"/>
      <c r="I149" s="1326"/>
      <c r="J149" s="1327"/>
      <c r="K149" s="871">
        <f t="shared" si="11"/>
        <v>0</v>
      </c>
      <c r="L149" s="871"/>
      <c r="M149" s="871"/>
      <c r="N149" s="871"/>
      <c r="O149" s="871"/>
    </row>
    <row r="150" spans="1:15" customFormat="1" ht="15.75">
      <c r="A150" s="795"/>
      <c r="B150" s="952"/>
      <c r="C150" s="952"/>
      <c r="D150" s="1278"/>
      <c r="E150" s="1278"/>
      <c r="F150" s="1278"/>
      <c r="G150" s="1313"/>
      <c r="H150" s="1292"/>
      <c r="I150" s="1296"/>
      <c r="J150" s="1340"/>
      <c r="K150" s="871">
        <f t="shared" si="11"/>
        <v>0</v>
      </c>
      <c r="L150" s="871"/>
      <c r="M150" s="871"/>
      <c r="N150" s="871"/>
      <c r="O150" s="871"/>
    </row>
    <row r="151" spans="1:15" customFormat="1" ht="15">
      <c r="A151" s="872" t="s">
        <v>3145</v>
      </c>
      <c r="B151" s="873" t="s">
        <v>2314</v>
      </c>
      <c r="C151" s="873" t="s">
        <v>2393</v>
      </c>
      <c r="D151" s="1282" t="s">
        <v>245</v>
      </c>
      <c r="E151" s="1282"/>
      <c r="F151" s="1309"/>
      <c r="G151" s="1309" t="s">
        <v>245</v>
      </c>
      <c r="H151" s="1312"/>
      <c r="I151" s="1309" t="s">
        <v>245</v>
      </c>
      <c r="J151" s="1341" t="s">
        <v>3146</v>
      </c>
      <c r="K151" s="871" t="e">
        <f t="shared" si="11"/>
        <v>#VALUE!</v>
      </c>
      <c r="L151" s="871"/>
      <c r="M151" s="871"/>
      <c r="N151" s="871"/>
      <c r="O151" s="871"/>
    </row>
    <row r="152" spans="1:15" customFormat="1" ht="51">
      <c r="A152" s="874" t="s">
        <v>0</v>
      </c>
      <c r="B152" s="875" t="s">
        <v>3374</v>
      </c>
      <c r="C152" s="876" t="s">
        <v>1</v>
      </c>
      <c r="D152" s="1283">
        <v>380</v>
      </c>
      <c r="E152" s="1283"/>
      <c r="F152" s="1310">
        <f>E152*D152</f>
        <v>0</v>
      </c>
      <c r="G152" s="1310">
        <v>292</v>
      </c>
      <c r="H152" s="1104">
        <f t="shared" ref="H152:H186" si="12">G152*E152</f>
        <v>0</v>
      </c>
      <c r="I152" s="1310">
        <v>88</v>
      </c>
      <c r="J152" s="1104">
        <f t="shared" ref="J152:J186" si="13">I152*E152</f>
        <v>0</v>
      </c>
      <c r="K152" s="871">
        <f>D152-G152-I152</f>
        <v>0</v>
      </c>
      <c r="L152" s="871"/>
      <c r="M152" s="871"/>
      <c r="N152" s="871"/>
      <c r="O152" s="871"/>
    </row>
    <row r="153" spans="1:15" s="878" customFormat="1" ht="51">
      <c r="A153" s="874" t="s">
        <v>2</v>
      </c>
      <c r="B153" s="877" t="s">
        <v>3375</v>
      </c>
      <c r="C153" s="876" t="s">
        <v>1</v>
      </c>
      <c r="D153" s="1283">
        <v>77</v>
      </c>
      <c r="E153" s="1283"/>
      <c r="F153" s="1310">
        <f t="shared" ref="F153:F185" si="14">E153*D153</f>
        <v>0</v>
      </c>
      <c r="G153" s="1310"/>
      <c r="H153" s="1104">
        <f t="shared" si="12"/>
        <v>0</v>
      </c>
      <c r="I153" s="1310">
        <v>77</v>
      </c>
      <c r="J153" s="1104">
        <f t="shared" si="13"/>
        <v>0</v>
      </c>
      <c r="K153" s="871">
        <f t="shared" ref="K153:K207" si="15">D153-G153-I153</f>
        <v>0</v>
      </c>
      <c r="L153" s="871"/>
      <c r="M153" s="962"/>
      <c r="N153" s="962"/>
      <c r="O153" s="962"/>
    </row>
    <row r="154" spans="1:15" customFormat="1" ht="38.25">
      <c r="A154" s="874" t="s">
        <v>3</v>
      </c>
      <c r="B154" s="875" t="s">
        <v>3376</v>
      </c>
      <c r="C154" s="876" t="s">
        <v>1</v>
      </c>
      <c r="D154" s="1283">
        <v>119</v>
      </c>
      <c r="E154" s="1283"/>
      <c r="F154" s="1310">
        <f t="shared" si="14"/>
        <v>0</v>
      </c>
      <c r="G154" s="1310">
        <v>25</v>
      </c>
      <c r="H154" s="1104">
        <f t="shared" si="12"/>
        <v>0</v>
      </c>
      <c r="I154" s="1310">
        <v>94</v>
      </c>
      <c r="J154" s="1104">
        <f t="shared" si="13"/>
        <v>0</v>
      </c>
      <c r="K154" s="871">
        <f t="shared" si="15"/>
        <v>0</v>
      </c>
      <c r="L154" s="871"/>
      <c r="M154" s="871"/>
      <c r="N154" s="871"/>
      <c r="O154" s="871"/>
    </row>
    <row r="155" spans="1:15" customFormat="1" ht="42.75">
      <c r="A155" s="874" t="s">
        <v>4</v>
      </c>
      <c r="B155" s="879" t="s">
        <v>3218</v>
      </c>
      <c r="C155" s="876" t="s">
        <v>1</v>
      </c>
      <c r="D155" s="1175">
        <v>106</v>
      </c>
      <c r="E155" s="1175"/>
      <c r="F155" s="1310">
        <f t="shared" si="14"/>
        <v>0</v>
      </c>
      <c r="G155" s="1079">
        <v>25</v>
      </c>
      <c r="H155" s="1104">
        <f t="shared" si="12"/>
        <v>0</v>
      </c>
      <c r="I155" s="1079">
        <v>81</v>
      </c>
      <c r="J155" s="1104">
        <f t="shared" si="13"/>
        <v>0</v>
      </c>
      <c r="K155" s="871">
        <f t="shared" si="15"/>
        <v>0</v>
      </c>
      <c r="L155" s="871"/>
      <c r="M155" s="871"/>
      <c r="N155" s="871"/>
      <c r="O155" s="871"/>
    </row>
    <row r="156" spans="1:15" customFormat="1" ht="42.75">
      <c r="A156" s="874" t="s">
        <v>5</v>
      </c>
      <c r="B156" s="879" t="s">
        <v>3219</v>
      </c>
      <c r="C156" s="876" t="s">
        <v>1</v>
      </c>
      <c r="D156" s="1175">
        <v>106</v>
      </c>
      <c r="E156" s="1175"/>
      <c r="F156" s="1310">
        <f t="shared" si="14"/>
        <v>0</v>
      </c>
      <c r="G156" s="1079">
        <v>25</v>
      </c>
      <c r="H156" s="1104">
        <f t="shared" si="12"/>
        <v>0</v>
      </c>
      <c r="I156" s="1079">
        <v>81</v>
      </c>
      <c r="J156" s="1104">
        <f t="shared" si="13"/>
        <v>0</v>
      </c>
      <c r="K156" s="871">
        <f t="shared" si="15"/>
        <v>0</v>
      </c>
      <c r="L156" s="871"/>
      <c r="M156" s="871"/>
      <c r="N156" s="871"/>
      <c r="O156" s="871"/>
    </row>
    <row r="157" spans="1:15" customFormat="1" ht="28.5">
      <c r="A157" s="874" t="s">
        <v>8</v>
      </c>
      <c r="B157" s="879" t="s">
        <v>3220</v>
      </c>
      <c r="C157" s="876" t="s">
        <v>1</v>
      </c>
      <c r="D157" s="1175">
        <v>106</v>
      </c>
      <c r="E157" s="1175"/>
      <c r="F157" s="1310">
        <f t="shared" si="14"/>
        <v>0</v>
      </c>
      <c r="G157" s="1079">
        <v>25</v>
      </c>
      <c r="H157" s="1104">
        <f t="shared" si="12"/>
        <v>0</v>
      </c>
      <c r="I157" s="1079">
        <v>81</v>
      </c>
      <c r="J157" s="1104">
        <f t="shared" si="13"/>
        <v>0</v>
      </c>
      <c r="K157" s="871">
        <f t="shared" si="15"/>
        <v>0</v>
      </c>
      <c r="L157" s="871"/>
      <c r="M157" s="871"/>
      <c r="N157" s="871"/>
      <c r="O157" s="871"/>
    </row>
    <row r="158" spans="1:15" customFormat="1" ht="28.5">
      <c r="A158" s="874" t="s">
        <v>9</v>
      </c>
      <c r="B158" s="879" t="s">
        <v>3221</v>
      </c>
      <c r="C158" s="876" t="s">
        <v>1</v>
      </c>
      <c r="D158" s="1175">
        <v>22</v>
      </c>
      <c r="E158" s="1175"/>
      <c r="F158" s="1310">
        <f t="shared" si="14"/>
        <v>0</v>
      </c>
      <c r="G158" s="1079">
        <v>15</v>
      </c>
      <c r="H158" s="1104">
        <f t="shared" si="12"/>
        <v>0</v>
      </c>
      <c r="I158" s="1079">
        <v>7</v>
      </c>
      <c r="J158" s="1104">
        <f t="shared" si="13"/>
        <v>0</v>
      </c>
      <c r="K158" s="871">
        <f t="shared" si="15"/>
        <v>0</v>
      </c>
      <c r="L158" s="871"/>
      <c r="M158" s="871"/>
      <c r="N158" s="871"/>
      <c r="O158" s="871"/>
    </row>
    <row r="159" spans="1:15" customFormat="1" ht="15">
      <c r="A159" s="874" t="s">
        <v>10</v>
      </c>
      <c r="B159" s="879" t="s">
        <v>3222</v>
      </c>
      <c r="C159" s="876" t="s">
        <v>1</v>
      </c>
      <c r="D159" s="1175">
        <v>1</v>
      </c>
      <c r="E159" s="1175"/>
      <c r="F159" s="1310">
        <f t="shared" si="14"/>
        <v>0</v>
      </c>
      <c r="G159" s="1079">
        <v>1</v>
      </c>
      <c r="H159" s="1104">
        <f t="shared" si="12"/>
        <v>0</v>
      </c>
      <c r="I159" s="1079"/>
      <c r="J159" s="1104">
        <f t="shared" si="13"/>
        <v>0</v>
      </c>
      <c r="K159" s="871">
        <f t="shared" si="15"/>
        <v>0</v>
      </c>
      <c r="L159" s="871"/>
      <c r="M159" s="871"/>
      <c r="N159" s="871"/>
      <c r="O159" s="871"/>
    </row>
    <row r="160" spans="1:15" customFormat="1" ht="15">
      <c r="A160" s="874" t="s">
        <v>11</v>
      </c>
      <c r="B160" s="879" t="s">
        <v>3223</v>
      </c>
      <c r="C160" s="876" t="s">
        <v>1</v>
      </c>
      <c r="D160" s="1175">
        <v>1</v>
      </c>
      <c r="E160" s="1175"/>
      <c r="F160" s="1310">
        <f t="shared" si="14"/>
        <v>0</v>
      </c>
      <c r="G160" s="1079">
        <v>1</v>
      </c>
      <c r="H160" s="1104">
        <f t="shared" si="12"/>
        <v>0</v>
      </c>
      <c r="I160" s="1079"/>
      <c r="J160" s="1104">
        <f t="shared" si="13"/>
        <v>0</v>
      </c>
      <c r="K160" s="871">
        <f t="shared" si="15"/>
        <v>0</v>
      </c>
      <c r="L160" s="871"/>
      <c r="M160" s="871"/>
      <c r="N160" s="871"/>
      <c r="O160" s="871"/>
    </row>
    <row r="161" spans="1:15" customFormat="1" ht="15">
      <c r="A161" s="874" t="s">
        <v>12</v>
      </c>
      <c r="B161" s="879" t="s">
        <v>3224</v>
      </c>
      <c r="C161" s="876" t="s">
        <v>1</v>
      </c>
      <c r="D161" s="1175">
        <v>1</v>
      </c>
      <c r="E161" s="1175"/>
      <c r="F161" s="1310">
        <f t="shared" si="14"/>
        <v>0</v>
      </c>
      <c r="G161" s="1079">
        <v>1</v>
      </c>
      <c r="H161" s="1104">
        <f t="shared" si="12"/>
        <v>0</v>
      </c>
      <c r="I161" s="1079"/>
      <c r="J161" s="1104">
        <f t="shared" si="13"/>
        <v>0</v>
      </c>
      <c r="K161" s="871">
        <f t="shared" si="15"/>
        <v>0</v>
      </c>
      <c r="L161" s="871"/>
      <c r="M161" s="871"/>
      <c r="N161" s="871"/>
      <c r="O161" s="871"/>
    </row>
    <row r="162" spans="1:15" customFormat="1" ht="57">
      <c r="A162" s="874" t="s">
        <v>13</v>
      </c>
      <c r="B162" s="796" t="s">
        <v>3225</v>
      </c>
      <c r="C162" s="867" t="s">
        <v>1</v>
      </c>
      <c r="D162" s="1175">
        <v>7</v>
      </c>
      <c r="E162" s="1175"/>
      <c r="F162" s="1310">
        <f t="shared" si="14"/>
        <v>0</v>
      </c>
      <c r="G162" s="1079">
        <v>7</v>
      </c>
      <c r="H162" s="1104">
        <f t="shared" si="12"/>
        <v>0</v>
      </c>
      <c r="I162" s="1079"/>
      <c r="J162" s="1104">
        <f t="shared" si="13"/>
        <v>0</v>
      </c>
      <c r="K162" s="871">
        <f t="shared" si="15"/>
        <v>0</v>
      </c>
      <c r="L162" s="871"/>
      <c r="M162" s="871"/>
      <c r="N162" s="871"/>
      <c r="O162" s="871"/>
    </row>
    <row r="163" spans="1:15" customFormat="1" ht="42.75">
      <c r="A163" s="874" t="s">
        <v>14</v>
      </c>
      <c r="B163" s="796" t="s">
        <v>3226</v>
      </c>
      <c r="C163" s="867" t="s">
        <v>1</v>
      </c>
      <c r="D163" s="1175">
        <v>7</v>
      </c>
      <c r="E163" s="1175"/>
      <c r="F163" s="1310">
        <f t="shared" si="14"/>
        <v>0</v>
      </c>
      <c r="G163" s="1079">
        <v>7</v>
      </c>
      <c r="H163" s="1104">
        <f t="shared" si="12"/>
        <v>0</v>
      </c>
      <c r="I163" s="1079"/>
      <c r="J163" s="1104">
        <f t="shared" si="13"/>
        <v>0</v>
      </c>
      <c r="K163" s="871">
        <f t="shared" si="15"/>
        <v>0</v>
      </c>
      <c r="L163" s="871"/>
      <c r="M163" s="871"/>
      <c r="N163" s="871"/>
      <c r="O163" s="871"/>
    </row>
    <row r="164" spans="1:15" customFormat="1" ht="28.5">
      <c r="A164" s="874" t="s">
        <v>15</v>
      </c>
      <c r="B164" s="796" t="s">
        <v>3227</v>
      </c>
      <c r="C164" s="867" t="s">
        <v>1</v>
      </c>
      <c r="D164" s="1175">
        <v>7</v>
      </c>
      <c r="E164" s="1175"/>
      <c r="F164" s="1310">
        <f t="shared" si="14"/>
        <v>0</v>
      </c>
      <c r="G164" s="1079">
        <v>7</v>
      </c>
      <c r="H164" s="1104">
        <f t="shared" si="12"/>
        <v>0</v>
      </c>
      <c r="I164" s="1079"/>
      <c r="J164" s="1104">
        <f t="shared" si="13"/>
        <v>0</v>
      </c>
      <c r="K164" s="871">
        <f t="shared" si="15"/>
        <v>0</v>
      </c>
      <c r="L164" s="871"/>
      <c r="M164" s="871"/>
      <c r="N164" s="871"/>
      <c r="O164" s="871"/>
    </row>
    <row r="165" spans="1:15" customFormat="1" ht="114">
      <c r="A165" s="874" t="s">
        <v>16</v>
      </c>
      <c r="B165" s="796" t="s">
        <v>3228</v>
      </c>
      <c r="C165" s="867" t="s">
        <v>1</v>
      </c>
      <c r="D165" s="1175">
        <v>7</v>
      </c>
      <c r="E165" s="1175"/>
      <c r="F165" s="1310">
        <f t="shared" si="14"/>
        <v>0</v>
      </c>
      <c r="G165" s="1079">
        <v>7</v>
      </c>
      <c r="H165" s="1104">
        <f t="shared" si="12"/>
        <v>0</v>
      </c>
      <c r="I165" s="1079"/>
      <c r="J165" s="1104">
        <f t="shared" si="13"/>
        <v>0</v>
      </c>
      <c r="K165" s="871">
        <f t="shared" si="15"/>
        <v>0</v>
      </c>
      <c r="L165" s="871"/>
      <c r="M165" s="871"/>
      <c r="N165" s="871"/>
      <c r="O165" s="871"/>
    </row>
    <row r="166" spans="1:15" customFormat="1" ht="128.25">
      <c r="A166" s="1684" t="s">
        <v>17</v>
      </c>
      <c r="B166" s="880" t="s">
        <v>3229</v>
      </c>
      <c r="C166" s="867"/>
      <c r="D166" s="1175"/>
      <c r="E166" s="1175"/>
      <c r="F166" s="1310">
        <f t="shared" si="14"/>
        <v>0</v>
      </c>
      <c r="G166" s="1079"/>
      <c r="H166" s="1104">
        <f t="shared" si="12"/>
        <v>0</v>
      </c>
      <c r="I166" s="1079"/>
      <c r="J166" s="1104">
        <f t="shared" si="13"/>
        <v>0</v>
      </c>
      <c r="K166" s="871">
        <f t="shared" si="15"/>
        <v>0</v>
      </c>
      <c r="L166" s="871"/>
      <c r="M166" s="871"/>
      <c r="N166" s="871"/>
      <c r="O166" s="871"/>
    </row>
    <row r="167" spans="1:15" customFormat="1">
      <c r="A167" s="1685"/>
      <c r="B167" s="880" t="s">
        <v>3230</v>
      </c>
      <c r="C167" s="867" t="s">
        <v>1636</v>
      </c>
      <c r="D167" s="1175">
        <v>505</v>
      </c>
      <c r="E167" s="1175"/>
      <c r="F167" s="1310">
        <f t="shared" si="14"/>
        <v>0</v>
      </c>
      <c r="G167" s="1079">
        <v>340</v>
      </c>
      <c r="H167" s="1104">
        <f t="shared" si="12"/>
        <v>0</v>
      </c>
      <c r="I167" s="1079">
        <v>165</v>
      </c>
      <c r="J167" s="1104">
        <f t="shared" si="13"/>
        <v>0</v>
      </c>
      <c r="K167" s="871">
        <f t="shared" si="15"/>
        <v>0</v>
      </c>
      <c r="L167" s="871"/>
      <c r="M167" s="871"/>
      <c r="N167" s="871"/>
      <c r="O167" s="871"/>
    </row>
    <row r="168" spans="1:15" customFormat="1">
      <c r="A168" s="1685"/>
      <c r="B168" s="880" t="s">
        <v>3231</v>
      </c>
      <c r="C168" s="867" t="s">
        <v>1636</v>
      </c>
      <c r="D168" s="1175">
        <v>50</v>
      </c>
      <c r="E168" s="1175"/>
      <c r="F168" s="1310">
        <f t="shared" si="14"/>
        <v>0</v>
      </c>
      <c r="G168" s="1079">
        <v>34</v>
      </c>
      <c r="H168" s="1104">
        <f t="shared" si="12"/>
        <v>0</v>
      </c>
      <c r="I168" s="1079">
        <v>16</v>
      </c>
      <c r="J168" s="1104">
        <f t="shared" si="13"/>
        <v>0</v>
      </c>
      <c r="K168" s="871">
        <f t="shared" si="15"/>
        <v>0</v>
      </c>
      <c r="L168" s="871"/>
      <c r="M168" s="871"/>
      <c r="N168" s="871"/>
      <c r="O168" s="871"/>
    </row>
    <row r="169" spans="1:15" customFormat="1">
      <c r="A169" s="1685"/>
      <c r="B169" s="867" t="s">
        <v>3232</v>
      </c>
      <c r="C169" s="867" t="s">
        <v>1636</v>
      </c>
      <c r="D169" s="1175">
        <v>985</v>
      </c>
      <c r="E169" s="1175"/>
      <c r="F169" s="1310">
        <f t="shared" si="14"/>
        <v>0</v>
      </c>
      <c r="G169" s="1079">
        <v>662</v>
      </c>
      <c r="H169" s="1104">
        <f t="shared" si="12"/>
        <v>0</v>
      </c>
      <c r="I169" s="1079">
        <v>323</v>
      </c>
      <c r="J169" s="1104">
        <f t="shared" si="13"/>
        <v>0</v>
      </c>
      <c r="K169" s="871">
        <f t="shared" si="15"/>
        <v>0</v>
      </c>
      <c r="L169" s="871"/>
      <c r="M169" s="871"/>
      <c r="N169" s="871"/>
      <c r="O169" s="871"/>
    </row>
    <row r="170" spans="1:15" customFormat="1">
      <c r="A170" s="1685"/>
      <c r="B170" s="881" t="s">
        <v>3233</v>
      </c>
      <c r="D170" s="1172">
        <v>55</v>
      </c>
      <c r="E170" s="1172"/>
      <c r="F170" s="1310">
        <f t="shared" si="14"/>
        <v>0</v>
      </c>
      <c r="G170" s="1034">
        <v>37</v>
      </c>
      <c r="H170" s="1104">
        <f t="shared" si="12"/>
        <v>0</v>
      </c>
      <c r="I170" s="1034">
        <v>18</v>
      </c>
      <c r="J170" s="1104">
        <f t="shared" si="13"/>
        <v>0</v>
      </c>
      <c r="K170" s="871">
        <f t="shared" si="15"/>
        <v>0</v>
      </c>
      <c r="L170" s="871"/>
      <c r="M170" s="871"/>
      <c r="N170" s="871"/>
      <c r="O170" s="871"/>
    </row>
    <row r="171" spans="1:15" customFormat="1" ht="42.75">
      <c r="A171" s="1669" t="s">
        <v>18</v>
      </c>
      <c r="B171" s="882" t="s">
        <v>3234</v>
      </c>
      <c r="C171" s="867"/>
      <c r="D171" s="1175"/>
      <c r="E171" s="1175"/>
      <c r="F171" s="1310">
        <f t="shared" si="14"/>
        <v>0</v>
      </c>
      <c r="G171" s="1079"/>
      <c r="H171" s="1104">
        <f t="shared" si="12"/>
        <v>0</v>
      </c>
      <c r="I171" s="1079"/>
      <c r="J171" s="1104">
        <f t="shared" si="13"/>
        <v>0</v>
      </c>
      <c r="K171" s="871">
        <f t="shared" si="15"/>
        <v>0</v>
      </c>
      <c r="L171" s="871"/>
      <c r="M171" s="871"/>
      <c r="N171" s="871"/>
      <c r="O171" s="871"/>
    </row>
    <row r="172" spans="1:15" customFormat="1">
      <c r="A172" s="1670"/>
      <c r="B172" s="867" t="s">
        <v>3152</v>
      </c>
      <c r="C172" s="883" t="s">
        <v>1389</v>
      </c>
      <c r="D172" s="1106">
        <v>170</v>
      </c>
      <c r="E172" s="1106"/>
      <c r="F172" s="1310">
        <f t="shared" si="14"/>
        <v>0</v>
      </c>
      <c r="G172" s="1069">
        <v>115</v>
      </c>
      <c r="H172" s="1104">
        <f t="shared" si="12"/>
        <v>0</v>
      </c>
      <c r="I172" s="1069">
        <v>55</v>
      </c>
      <c r="J172" s="1104">
        <f t="shared" si="13"/>
        <v>0</v>
      </c>
      <c r="K172" s="871">
        <f t="shared" si="15"/>
        <v>0</v>
      </c>
      <c r="L172" s="871"/>
      <c r="M172" s="871"/>
      <c r="N172" s="871"/>
      <c r="O172" s="871"/>
    </row>
    <row r="173" spans="1:15" customFormat="1">
      <c r="A173" s="1670"/>
      <c r="B173" s="867" t="s">
        <v>3235</v>
      </c>
      <c r="C173" s="867" t="s">
        <v>1389</v>
      </c>
      <c r="D173" s="1175">
        <v>20</v>
      </c>
      <c r="E173" s="1106"/>
      <c r="F173" s="1310">
        <f t="shared" si="14"/>
        <v>0</v>
      </c>
      <c r="G173" s="1069">
        <v>14</v>
      </c>
      <c r="H173" s="1104">
        <f t="shared" si="12"/>
        <v>0</v>
      </c>
      <c r="I173" s="1069">
        <v>6</v>
      </c>
      <c r="J173" s="1104">
        <f t="shared" si="13"/>
        <v>0</v>
      </c>
      <c r="K173" s="871">
        <f t="shared" si="15"/>
        <v>0</v>
      </c>
      <c r="L173" s="871"/>
      <c r="M173" s="871"/>
      <c r="N173" s="871"/>
      <c r="O173" s="871"/>
    </row>
    <row r="174" spans="1:15" customFormat="1">
      <c r="A174" s="1671"/>
      <c r="B174" s="867" t="s">
        <v>2628</v>
      </c>
      <c r="C174" s="867" t="s">
        <v>1389</v>
      </c>
      <c r="D174" s="1175">
        <v>340</v>
      </c>
      <c r="E174" s="1175"/>
      <c r="F174" s="1310">
        <f t="shared" si="14"/>
        <v>0</v>
      </c>
      <c r="G174" s="1079">
        <v>229</v>
      </c>
      <c r="H174" s="1104">
        <f t="shared" si="12"/>
        <v>0</v>
      </c>
      <c r="I174" s="1079">
        <v>111</v>
      </c>
      <c r="J174" s="1104">
        <f t="shared" si="13"/>
        <v>0</v>
      </c>
      <c r="K174" s="871">
        <f t="shared" si="15"/>
        <v>0</v>
      </c>
      <c r="L174" s="871"/>
      <c r="M174" s="871"/>
      <c r="N174" s="871"/>
      <c r="O174" s="871"/>
    </row>
    <row r="175" spans="1:15" customFormat="1" ht="42.75">
      <c r="A175" s="1669" t="s">
        <v>19</v>
      </c>
      <c r="B175" s="861" t="s">
        <v>3236</v>
      </c>
      <c r="C175" s="867"/>
      <c r="D175" s="1175"/>
      <c r="E175" s="1175"/>
      <c r="F175" s="1310">
        <f t="shared" si="14"/>
        <v>0</v>
      </c>
      <c r="G175" s="1079"/>
      <c r="H175" s="1104">
        <f t="shared" si="12"/>
        <v>0</v>
      </c>
      <c r="I175" s="1079"/>
      <c r="J175" s="1104">
        <f t="shared" si="13"/>
        <v>0</v>
      </c>
      <c r="K175" s="871">
        <f t="shared" si="15"/>
        <v>0</v>
      </c>
      <c r="L175" s="871"/>
      <c r="M175" s="871"/>
      <c r="N175" s="871"/>
      <c r="O175" s="871"/>
    </row>
    <row r="176" spans="1:15" customFormat="1">
      <c r="A176" s="1670"/>
      <c r="B176" s="861" t="s">
        <v>3152</v>
      </c>
      <c r="C176" s="867" t="s">
        <v>1389</v>
      </c>
      <c r="D176" s="1175">
        <v>10</v>
      </c>
      <c r="E176" s="1175"/>
      <c r="F176" s="1310">
        <f t="shared" si="14"/>
        <v>0</v>
      </c>
      <c r="G176" s="1079">
        <v>7</v>
      </c>
      <c r="H176" s="1104">
        <f t="shared" si="12"/>
        <v>0</v>
      </c>
      <c r="I176" s="1079">
        <v>3</v>
      </c>
      <c r="J176" s="1104">
        <f t="shared" si="13"/>
        <v>0</v>
      </c>
      <c r="K176" s="871">
        <f t="shared" si="15"/>
        <v>0</v>
      </c>
      <c r="L176" s="871"/>
      <c r="M176" s="871"/>
      <c r="N176" s="871"/>
      <c r="O176" s="871"/>
    </row>
    <row r="177" spans="1:15" customFormat="1" ht="42.75">
      <c r="A177" s="884" t="s">
        <v>20</v>
      </c>
      <c r="B177" s="861" t="s">
        <v>3237</v>
      </c>
      <c r="C177" s="867" t="s">
        <v>3184</v>
      </c>
      <c r="D177" s="1175">
        <v>1</v>
      </c>
      <c r="E177" s="1175"/>
      <c r="F177" s="1310">
        <f t="shared" si="14"/>
        <v>0</v>
      </c>
      <c r="G177" s="1079">
        <v>1</v>
      </c>
      <c r="H177" s="1104">
        <f t="shared" si="12"/>
        <v>0</v>
      </c>
      <c r="I177" s="1079"/>
      <c r="J177" s="1104">
        <f t="shared" si="13"/>
        <v>0</v>
      </c>
      <c r="K177" s="871">
        <f t="shared" si="15"/>
        <v>0</v>
      </c>
      <c r="L177" s="871"/>
      <c r="M177" s="871"/>
      <c r="N177" s="871"/>
      <c r="O177" s="871"/>
    </row>
    <row r="178" spans="1:15" customFormat="1" ht="28.5">
      <c r="A178" s="884" t="s">
        <v>21</v>
      </c>
      <c r="B178" s="861" t="s">
        <v>3238</v>
      </c>
      <c r="C178" s="867" t="s">
        <v>3184</v>
      </c>
      <c r="D178" s="1175">
        <v>1</v>
      </c>
      <c r="E178" s="1175"/>
      <c r="F178" s="1310">
        <f t="shared" si="14"/>
        <v>0</v>
      </c>
      <c r="G178" s="1079">
        <v>1</v>
      </c>
      <c r="H178" s="1104">
        <f t="shared" si="12"/>
        <v>0</v>
      </c>
      <c r="I178" s="1079"/>
      <c r="J178" s="1104">
        <f t="shared" si="13"/>
        <v>0</v>
      </c>
      <c r="K178" s="871">
        <f t="shared" si="15"/>
        <v>0</v>
      </c>
      <c r="L178" s="871"/>
      <c r="M178" s="871"/>
      <c r="N178" s="871"/>
      <c r="O178" s="871"/>
    </row>
    <row r="179" spans="1:15" customFormat="1" ht="28.5">
      <c r="A179" s="884" t="s">
        <v>22</v>
      </c>
      <c r="B179" s="861" t="s">
        <v>3189</v>
      </c>
      <c r="C179" s="867" t="s">
        <v>3184</v>
      </c>
      <c r="D179" s="1175">
        <v>1</v>
      </c>
      <c r="E179" s="1175"/>
      <c r="F179" s="1310">
        <f t="shared" si="14"/>
        <v>0</v>
      </c>
      <c r="G179" s="1079">
        <v>1</v>
      </c>
      <c r="H179" s="1104">
        <f t="shared" si="12"/>
        <v>0</v>
      </c>
      <c r="I179" s="1079"/>
      <c r="J179" s="1104">
        <f t="shared" si="13"/>
        <v>0</v>
      </c>
      <c r="K179" s="871">
        <f t="shared" si="15"/>
        <v>0</v>
      </c>
      <c r="L179" s="871"/>
      <c r="M179" s="871"/>
      <c r="N179" s="871"/>
      <c r="O179" s="871"/>
    </row>
    <row r="180" spans="1:15" customFormat="1" ht="28.5">
      <c r="A180" s="884" t="s">
        <v>23</v>
      </c>
      <c r="B180" s="861" t="s">
        <v>3190</v>
      </c>
      <c r="C180" s="867" t="s">
        <v>3184</v>
      </c>
      <c r="D180" s="1175">
        <v>1</v>
      </c>
      <c r="E180" s="1175"/>
      <c r="F180" s="1310">
        <f t="shared" si="14"/>
        <v>0</v>
      </c>
      <c r="G180" s="1079">
        <v>1</v>
      </c>
      <c r="H180" s="1104">
        <f t="shared" si="12"/>
        <v>0</v>
      </c>
      <c r="I180" s="1079"/>
      <c r="J180" s="1104">
        <f t="shared" si="13"/>
        <v>0</v>
      </c>
      <c r="K180" s="871">
        <f t="shared" si="15"/>
        <v>0</v>
      </c>
      <c r="L180" s="871"/>
      <c r="M180" s="871"/>
      <c r="N180" s="871"/>
      <c r="O180" s="871"/>
    </row>
    <row r="181" spans="1:15" customFormat="1" ht="15">
      <c r="A181" s="884" t="s">
        <v>24</v>
      </c>
      <c r="B181" s="861" t="s">
        <v>3239</v>
      </c>
      <c r="C181" s="867" t="s">
        <v>1389</v>
      </c>
      <c r="D181" s="1175">
        <v>1</v>
      </c>
      <c r="E181" s="1175"/>
      <c r="F181" s="1310">
        <f t="shared" si="14"/>
        <v>0</v>
      </c>
      <c r="G181" s="1079">
        <v>1</v>
      </c>
      <c r="H181" s="1104">
        <f t="shared" si="12"/>
        <v>0</v>
      </c>
      <c r="I181" s="1079"/>
      <c r="J181" s="1104">
        <f t="shared" si="13"/>
        <v>0</v>
      </c>
      <c r="K181" s="871">
        <f t="shared" si="15"/>
        <v>0</v>
      </c>
      <c r="L181" s="871"/>
      <c r="M181" s="871"/>
      <c r="N181" s="871"/>
      <c r="O181" s="871"/>
    </row>
    <row r="182" spans="1:15" customFormat="1" ht="28.5">
      <c r="A182" s="884" t="s">
        <v>25</v>
      </c>
      <c r="B182" s="861" t="s">
        <v>3240</v>
      </c>
      <c r="C182" s="867" t="s">
        <v>1389</v>
      </c>
      <c r="D182" s="1175">
        <v>1</v>
      </c>
      <c r="E182" s="1175"/>
      <c r="F182" s="1310">
        <f t="shared" si="14"/>
        <v>0</v>
      </c>
      <c r="G182" s="1079">
        <v>1</v>
      </c>
      <c r="H182" s="1104">
        <f t="shared" si="12"/>
        <v>0</v>
      </c>
      <c r="I182" s="1079"/>
      <c r="J182" s="1104">
        <f t="shared" si="13"/>
        <v>0</v>
      </c>
      <c r="K182" s="871">
        <f t="shared" si="15"/>
        <v>0</v>
      </c>
      <c r="L182" s="871"/>
      <c r="M182" s="871"/>
      <c r="N182" s="871"/>
      <c r="O182" s="871"/>
    </row>
    <row r="183" spans="1:15" customFormat="1" ht="15">
      <c r="A183" s="884" t="s">
        <v>26</v>
      </c>
      <c r="B183" s="861" t="s">
        <v>3241</v>
      </c>
      <c r="C183" s="867" t="s">
        <v>1389</v>
      </c>
      <c r="D183" s="1175">
        <v>1</v>
      </c>
      <c r="E183" s="1175"/>
      <c r="F183" s="1310">
        <f t="shared" si="14"/>
        <v>0</v>
      </c>
      <c r="G183" s="1079">
        <v>1</v>
      </c>
      <c r="H183" s="1104">
        <f t="shared" si="12"/>
        <v>0</v>
      </c>
      <c r="I183" s="1079"/>
      <c r="J183" s="1104">
        <f t="shared" si="13"/>
        <v>0</v>
      </c>
      <c r="K183" s="871">
        <f t="shared" si="15"/>
        <v>0</v>
      </c>
      <c r="L183" s="871"/>
      <c r="M183" s="871"/>
      <c r="N183" s="871"/>
      <c r="O183" s="871"/>
    </row>
    <row r="184" spans="1:15" customFormat="1" ht="42.75">
      <c r="A184" s="884" t="s">
        <v>27</v>
      </c>
      <c r="B184" s="861" t="s">
        <v>3194</v>
      </c>
      <c r="C184" s="867" t="s">
        <v>3184</v>
      </c>
      <c r="D184" s="1175">
        <v>1</v>
      </c>
      <c r="E184" s="1175"/>
      <c r="F184" s="1310">
        <f t="shared" si="14"/>
        <v>0</v>
      </c>
      <c r="G184" s="1079">
        <v>1</v>
      </c>
      <c r="H184" s="1104">
        <f t="shared" si="12"/>
        <v>0</v>
      </c>
      <c r="I184" s="1079"/>
      <c r="J184" s="1104">
        <f t="shared" si="13"/>
        <v>0</v>
      </c>
      <c r="K184" s="871">
        <f t="shared" si="15"/>
        <v>0</v>
      </c>
      <c r="L184" s="871"/>
      <c r="M184" s="871"/>
      <c r="N184" s="871"/>
      <c r="O184" s="871"/>
    </row>
    <row r="185" spans="1:15" customFormat="1" ht="15">
      <c r="A185" s="797" t="s">
        <v>28</v>
      </c>
      <c r="B185" s="861" t="s">
        <v>3192</v>
      </c>
      <c r="C185" s="867" t="s">
        <v>3184</v>
      </c>
      <c r="D185" s="1175">
        <v>1</v>
      </c>
      <c r="E185" s="1175"/>
      <c r="F185" s="1310">
        <f t="shared" si="14"/>
        <v>0</v>
      </c>
      <c r="G185" s="1079">
        <v>1</v>
      </c>
      <c r="H185" s="1104">
        <f t="shared" si="12"/>
        <v>0</v>
      </c>
      <c r="I185" s="1079"/>
      <c r="J185" s="1104">
        <f t="shared" si="13"/>
        <v>0</v>
      </c>
      <c r="K185" s="871">
        <f t="shared" si="15"/>
        <v>0</v>
      </c>
      <c r="L185" s="871"/>
      <c r="M185" s="871"/>
      <c r="N185" s="871"/>
      <c r="O185" s="871"/>
    </row>
    <row r="186" spans="1:15" customFormat="1" ht="27.75" customHeight="1">
      <c r="A186" s="1686" t="s">
        <v>3242</v>
      </c>
      <c r="B186" s="1687"/>
      <c r="C186" s="1687"/>
      <c r="D186" s="1687"/>
      <c r="E186" s="1688"/>
      <c r="F186" s="1311"/>
      <c r="G186" s="1311"/>
      <c r="H186" s="1104">
        <f t="shared" si="12"/>
        <v>0</v>
      </c>
      <c r="I186" s="1311"/>
      <c r="J186" s="1104">
        <f t="shared" si="13"/>
        <v>0</v>
      </c>
      <c r="K186" s="871">
        <f t="shared" si="15"/>
        <v>0</v>
      </c>
      <c r="L186" s="871"/>
      <c r="M186" s="871"/>
      <c r="N186" s="871"/>
      <c r="O186" s="871"/>
    </row>
    <row r="187" spans="1:15" customFormat="1" ht="30" customHeight="1">
      <c r="A187" s="869" t="s">
        <v>3217</v>
      </c>
      <c r="B187" s="885" t="s">
        <v>3243</v>
      </c>
      <c r="C187" s="1689" t="s">
        <v>2180</v>
      </c>
      <c r="D187" s="1689"/>
      <c r="E187" s="1284"/>
      <c r="F187" s="1308">
        <f>SUM(F152:F185)</f>
        <v>0</v>
      </c>
      <c r="G187" s="1328"/>
      <c r="H187" s="1329">
        <f>SUM(H152:H185)</f>
        <v>0</v>
      </c>
      <c r="I187" s="1328"/>
      <c r="J187" s="1329">
        <f>SUM(J152:J185)</f>
        <v>0</v>
      </c>
      <c r="K187" s="871">
        <f t="shared" si="15"/>
        <v>0</v>
      </c>
      <c r="L187" s="871"/>
      <c r="M187" s="871"/>
      <c r="N187" s="871"/>
      <c r="O187" s="871"/>
    </row>
    <row r="188" spans="1:15">
      <c r="G188" s="1324"/>
      <c r="H188" s="1325"/>
      <c r="I188" s="1324"/>
      <c r="J188" s="1339"/>
      <c r="K188" s="871">
        <f t="shared" si="15"/>
        <v>0</v>
      </c>
      <c r="L188" s="961"/>
      <c r="M188" s="961"/>
    </row>
    <row r="189" spans="1:15" customFormat="1">
      <c r="D189" s="1024"/>
      <c r="E189" s="1024"/>
      <c r="F189" s="1024"/>
      <c r="G189" s="1034"/>
      <c r="H189" s="1035"/>
      <c r="I189" s="1034"/>
      <c r="J189" s="1035"/>
      <c r="K189" s="871">
        <f t="shared" si="15"/>
        <v>0</v>
      </c>
    </row>
    <row r="190" spans="1:15" customFormat="1">
      <c r="D190" s="1024"/>
      <c r="E190" s="1024"/>
      <c r="F190" s="1024"/>
      <c r="G190" s="1034"/>
      <c r="H190" s="1035"/>
      <c r="I190" s="1034"/>
      <c r="J190" s="1035"/>
      <c r="K190" s="871">
        <f t="shared" si="15"/>
        <v>0</v>
      </c>
    </row>
    <row r="191" spans="1:15" customFormat="1" ht="15">
      <c r="A191" s="963"/>
      <c r="B191" s="964" t="s">
        <v>3244</v>
      </c>
      <c r="C191" s="963"/>
      <c r="D191" s="1285"/>
      <c r="E191" s="1285"/>
      <c r="F191" s="1285"/>
      <c r="G191" s="1330"/>
      <c r="H191" s="1331"/>
      <c r="I191" s="1330"/>
      <c r="J191" s="1331"/>
      <c r="K191" s="871">
        <f t="shared" si="15"/>
        <v>0</v>
      </c>
    </row>
    <row r="192" spans="1:15" customFormat="1">
      <c r="D192" s="1024"/>
      <c r="E192" s="1024"/>
      <c r="F192" s="1177"/>
      <c r="G192" s="1206"/>
      <c r="H192" s="1182"/>
      <c r="I192" s="1206"/>
      <c r="J192" s="1182"/>
      <c r="K192" s="871">
        <f t="shared" si="15"/>
        <v>0</v>
      </c>
    </row>
    <row r="193" spans="1:13" customFormat="1">
      <c r="A193" s="965" t="s">
        <v>3245</v>
      </c>
      <c r="B193" s="1690" t="s">
        <v>3246</v>
      </c>
      <c r="C193" s="1690"/>
      <c r="D193" s="1690"/>
      <c r="E193" s="1286"/>
      <c r="F193" s="1287">
        <f>F116</f>
        <v>0</v>
      </c>
      <c r="G193" s="1332"/>
      <c r="H193" s="1333">
        <f>H116</f>
        <v>0</v>
      </c>
      <c r="I193" s="1342"/>
      <c r="J193" s="1333">
        <f>J116</f>
        <v>0</v>
      </c>
      <c r="K193" s="871">
        <f t="shared" si="15"/>
        <v>0</v>
      </c>
    </row>
    <row r="194" spans="1:13" customFormat="1" ht="15" customHeight="1">
      <c r="A194" s="965" t="s">
        <v>428</v>
      </c>
      <c r="B194" s="1690" t="s">
        <v>3198</v>
      </c>
      <c r="C194" s="1690"/>
      <c r="D194" s="1690"/>
      <c r="E194" s="1286"/>
      <c r="F194" s="1287">
        <f>F147</f>
        <v>0</v>
      </c>
      <c r="G194" s="1332"/>
      <c r="H194" s="1333">
        <f>H147</f>
        <v>0</v>
      </c>
      <c r="I194" s="1342"/>
      <c r="J194" s="1333">
        <f>J147</f>
        <v>0</v>
      </c>
      <c r="K194" s="871">
        <f t="shared" si="15"/>
        <v>0</v>
      </c>
    </row>
    <row r="195" spans="1:13" customFormat="1">
      <c r="A195" s="965" t="s">
        <v>3217</v>
      </c>
      <c r="B195" s="1690" t="s">
        <v>3247</v>
      </c>
      <c r="C195" s="1690"/>
      <c r="D195" s="1690"/>
      <c r="E195" s="1286"/>
      <c r="F195" s="1287">
        <f>F187</f>
        <v>0</v>
      </c>
      <c r="G195" s="1334"/>
      <c r="H195" s="1333">
        <f>H187</f>
        <v>0</v>
      </c>
      <c r="I195" s="1332"/>
      <c r="J195" s="1333">
        <f>J187</f>
        <v>0</v>
      </c>
      <c r="K195" s="871">
        <f t="shared" si="15"/>
        <v>0</v>
      </c>
    </row>
    <row r="196" spans="1:13" customFormat="1" ht="15">
      <c r="A196" s="966"/>
      <c r="B196" s="1683" t="s">
        <v>2180</v>
      </c>
      <c r="C196" s="1683"/>
      <c r="D196" s="1683"/>
      <c r="E196" s="1288"/>
      <c r="F196" s="1305">
        <f>SUM(F193:F195)</f>
        <v>0</v>
      </c>
      <c r="G196" s="1335"/>
      <c r="H196" s="1336">
        <f>SUM(H193:H195)</f>
        <v>0</v>
      </c>
      <c r="I196" s="1343"/>
      <c r="J196" s="1336">
        <f>SUM(J193:J195)</f>
        <v>0</v>
      </c>
      <c r="K196" s="871">
        <f t="shared" si="15"/>
        <v>0</v>
      </c>
    </row>
    <row r="197" spans="1:13">
      <c r="F197" s="1306"/>
      <c r="G197" s="1337"/>
      <c r="H197" s="1338"/>
      <c r="I197" s="1337"/>
      <c r="J197" s="1344"/>
      <c r="K197" s="871">
        <f t="shared" si="15"/>
        <v>0</v>
      </c>
      <c r="L197" s="961"/>
      <c r="M197" s="961"/>
    </row>
    <row r="198" spans="1:13">
      <c r="F198" s="1306"/>
      <c r="G198" s="1307"/>
      <c r="H198" s="1307"/>
      <c r="I198" s="1307"/>
      <c r="J198" s="1306"/>
      <c r="K198" s="871">
        <f t="shared" si="15"/>
        <v>0</v>
      </c>
    </row>
    <row r="199" spans="1:13">
      <c r="K199" s="871">
        <f t="shared" si="15"/>
        <v>0</v>
      </c>
    </row>
    <row r="200" spans="1:13">
      <c r="K200" s="871">
        <f t="shared" si="15"/>
        <v>0</v>
      </c>
    </row>
    <row r="201" spans="1:13">
      <c r="K201" s="871">
        <f t="shared" si="15"/>
        <v>0</v>
      </c>
    </row>
    <row r="202" spans="1:13">
      <c r="K202" s="871">
        <f t="shared" si="15"/>
        <v>0</v>
      </c>
    </row>
    <row r="203" spans="1:13">
      <c r="K203" s="871">
        <f t="shared" si="15"/>
        <v>0</v>
      </c>
    </row>
    <row r="204" spans="1:13">
      <c r="K204" s="871">
        <f t="shared" si="15"/>
        <v>0</v>
      </c>
    </row>
    <row r="205" spans="1:13">
      <c r="K205" s="871">
        <f t="shared" si="15"/>
        <v>0</v>
      </c>
    </row>
    <row r="206" spans="1:13">
      <c r="K206" s="871">
        <f t="shared" si="15"/>
        <v>0</v>
      </c>
    </row>
    <row r="207" spans="1:13">
      <c r="K207" s="871">
        <f t="shared" si="15"/>
        <v>0</v>
      </c>
    </row>
  </sheetData>
  <mergeCells count="31">
    <mergeCell ref="C147:D147"/>
    <mergeCell ref="B196:D196"/>
    <mergeCell ref="A166:A170"/>
    <mergeCell ref="A171:A174"/>
    <mergeCell ref="A175:A176"/>
    <mergeCell ref="A186:E186"/>
    <mergeCell ref="C187:D187"/>
    <mergeCell ref="B193:D193"/>
    <mergeCell ref="B194:D194"/>
    <mergeCell ref="B195:D195"/>
    <mergeCell ref="A68:A69"/>
    <mergeCell ref="A70:A71"/>
    <mergeCell ref="A114:E114"/>
    <mergeCell ref="A115:E115"/>
    <mergeCell ref="C116:D116"/>
    <mergeCell ref="A91:A94"/>
    <mergeCell ref="A72:A75"/>
    <mergeCell ref="A76:A78"/>
    <mergeCell ref="A79:A81"/>
    <mergeCell ref="A83:A85"/>
    <mergeCell ref="A86:A90"/>
    <mergeCell ref="A58:A60"/>
    <mergeCell ref="A61:A64"/>
    <mergeCell ref="A65:A66"/>
    <mergeCell ref="C6:I6"/>
    <mergeCell ref="B36:G36"/>
    <mergeCell ref="B39:I39"/>
    <mergeCell ref="A55:A57"/>
    <mergeCell ref="A40:F40"/>
    <mergeCell ref="G40:H40"/>
    <mergeCell ref="I40:J40"/>
  </mergeCells>
  <pageMargins left="0.98425196850393704" right="0.59055118110236227" top="0.78740157480314965" bottom="0.78740157480314965" header="0.31496062992125984" footer="0.31496062992125984"/>
  <pageSetup paperSize="9" scale="53" orientation="portrait" r:id="rId1"/>
  <headerFooter>
    <oddHeader>&amp;LALING d.o.o.Folnegovićeva 6, Zagreb&amp;CREKONSTRUKCIJA I CJELOVITAOBNOVA FPZ&amp;RProjekt 2737-21prosinac, 2021.</oddHeader>
    <oddFooter>&amp;C&amp;P</oddFooter>
  </headerFooter>
  <rowBreaks count="3" manualBreakCount="3">
    <brk id="39" max="9" man="1"/>
    <brk id="117" max="7" man="1"/>
    <brk id="197" max="10" man="1"/>
  </rowBreaks>
  <colBreaks count="1" manualBreakCount="1">
    <brk id="10" max="193" man="1"/>
  </colBreaks>
</worksheet>
</file>

<file path=xl/worksheets/sheet2.xml><?xml version="1.0" encoding="utf-8"?>
<worksheet xmlns="http://schemas.openxmlformats.org/spreadsheetml/2006/main" xmlns:r="http://schemas.openxmlformats.org/officeDocument/2006/relationships">
  <dimension ref="A1:N31"/>
  <sheetViews>
    <sheetView view="pageBreakPreview" zoomScaleSheetLayoutView="100" workbookViewId="0">
      <selection activeCell="I41" sqref="I41"/>
    </sheetView>
  </sheetViews>
  <sheetFormatPr defaultColWidth="9.140625" defaultRowHeight="12.75"/>
  <cols>
    <col min="2" max="2" width="5.85546875" bestFit="1" customWidth="1"/>
    <col min="3" max="3" width="42.42578125" customWidth="1"/>
    <col min="5" max="5" width="29.7109375" style="359" customWidth="1"/>
    <col min="6" max="7" width="29.7109375" customWidth="1"/>
  </cols>
  <sheetData>
    <row r="1" spans="1:7">
      <c r="E1" s="358"/>
    </row>
    <row r="2" spans="1:7">
      <c r="E2" s="358"/>
    </row>
    <row r="3" spans="1:7" ht="15.75">
      <c r="A3" s="360"/>
      <c r="B3" s="385"/>
      <c r="C3" s="379" t="s">
        <v>890</v>
      </c>
      <c r="D3" s="1147"/>
      <c r="E3" s="1147" t="s">
        <v>3423</v>
      </c>
      <c r="F3" s="1147" t="s">
        <v>3429</v>
      </c>
      <c r="G3" s="1147" t="s">
        <v>3430</v>
      </c>
    </row>
    <row r="4" spans="1:7" ht="15.75">
      <c r="A4" s="360"/>
      <c r="B4" s="380"/>
      <c r="C4" s="380"/>
      <c r="D4" s="380"/>
      <c r="E4" s="1351"/>
      <c r="F4" s="1351"/>
      <c r="G4" s="1351"/>
    </row>
    <row r="5" spans="1:7" ht="15.75">
      <c r="A5" s="360"/>
      <c r="B5" s="381" t="s">
        <v>0</v>
      </c>
      <c r="C5" s="381" t="s">
        <v>892</v>
      </c>
      <c r="D5" s="380"/>
      <c r="E5" s="1345">
        <f>'1.TROŠKOVNIK GO'!F1807</f>
        <v>0</v>
      </c>
      <c r="F5" s="1352">
        <f>'1.TROŠKOVNIK GO'!H1807</f>
        <v>0</v>
      </c>
      <c r="G5" s="1352">
        <f>'1.TROŠKOVNIK GO'!J1807</f>
        <v>0</v>
      </c>
    </row>
    <row r="6" spans="1:7" ht="15.75">
      <c r="A6" s="360"/>
      <c r="B6" s="380"/>
      <c r="C6" s="380"/>
      <c r="D6" s="380"/>
      <c r="E6" s="1346"/>
      <c r="F6" s="1352"/>
      <c r="G6" s="1352"/>
    </row>
    <row r="7" spans="1:7" ht="15.75">
      <c r="A7" s="360"/>
      <c r="B7" s="381" t="s">
        <v>2</v>
      </c>
      <c r="C7" s="381" t="s">
        <v>3103</v>
      </c>
      <c r="D7" s="381"/>
      <c r="E7" s="1345">
        <f>'2.V+K'!F306</f>
        <v>0</v>
      </c>
      <c r="F7" s="1352">
        <f>'2.V+K'!H306</f>
        <v>0</v>
      </c>
      <c r="G7" s="1352">
        <f>'2.V+K'!J306</f>
        <v>0</v>
      </c>
    </row>
    <row r="8" spans="1:7" ht="15.75">
      <c r="A8" s="360"/>
      <c r="B8" s="380"/>
      <c r="C8" s="380"/>
      <c r="D8" s="380"/>
      <c r="E8" s="1346"/>
      <c r="F8" s="1352"/>
      <c r="G8" s="1352"/>
    </row>
    <row r="9" spans="1:7" ht="15.75">
      <c r="A9" s="360"/>
      <c r="B9" s="381" t="s">
        <v>3</v>
      </c>
      <c r="C9" s="381" t="s">
        <v>893</v>
      </c>
      <c r="D9" s="380"/>
      <c r="E9" s="1345">
        <f>'3.ELEKTROINSTALACIJE'!F1847</f>
        <v>0</v>
      </c>
      <c r="F9" s="1352">
        <f>'3.ELEKTROINSTALACIJE'!H1847</f>
        <v>0</v>
      </c>
      <c r="G9" s="1352">
        <f>'3.ELEKTROINSTALACIJE'!J1847</f>
        <v>0</v>
      </c>
    </row>
    <row r="10" spans="1:7" ht="15.75">
      <c r="A10" s="360"/>
      <c r="B10" s="381"/>
      <c r="C10" s="381"/>
      <c r="D10" s="380"/>
      <c r="E10" s="1345"/>
      <c r="F10" s="1352"/>
      <c r="G10" s="1352"/>
    </row>
    <row r="11" spans="1:7" ht="15.75">
      <c r="A11" s="360"/>
      <c r="B11" s="381" t="s">
        <v>4</v>
      </c>
      <c r="C11" s="381" t="s">
        <v>1318</v>
      </c>
      <c r="D11" s="380"/>
      <c r="E11" s="1345">
        <f>'4.FOTONAPONSKA ELEKTRANA'!F278</f>
        <v>0</v>
      </c>
      <c r="F11" s="1352">
        <f>'4.FOTONAPONSKA ELEKTRANA'!H278</f>
        <v>0</v>
      </c>
      <c r="G11" s="1352">
        <f>'4.FOTONAPONSKA ELEKTRANA'!J278</f>
        <v>0</v>
      </c>
    </row>
    <row r="12" spans="1:7" ht="15.75">
      <c r="A12" s="360"/>
      <c r="B12" s="380"/>
      <c r="C12" s="380"/>
      <c r="D12" s="380"/>
      <c r="E12" s="1346"/>
      <c r="F12" s="1352"/>
      <c r="G12" s="1352"/>
    </row>
    <row r="13" spans="1:7" ht="15.75">
      <c r="A13" s="360"/>
      <c r="B13" s="381" t="s">
        <v>5</v>
      </c>
      <c r="C13" s="381" t="s">
        <v>1319</v>
      </c>
      <c r="D13" s="380"/>
      <c r="E13" s="1345">
        <f>'5.VATRODOJAVA'!F260</f>
        <v>0</v>
      </c>
      <c r="F13" s="1352">
        <f>'5.VATRODOJAVA'!H260</f>
        <v>0</v>
      </c>
      <c r="G13" s="1352">
        <f>'5.VATRODOJAVA'!J260</f>
        <v>0</v>
      </c>
    </row>
    <row r="14" spans="1:7" ht="15.75">
      <c r="A14" s="360"/>
      <c r="B14" s="380"/>
      <c r="C14" s="380"/>
      <c r="D14" s="380"/>
      <c r="E14" s="1346"/>
      <c r="F14" s="1352"/>
      <c r="G14" s="1352"/>
    </row>
    <row r="15" spans="1:7" ht="15.75">
      <c r="A15" s="360"/>
      <c r="B15" s="381" t="s">
        <v>8</v>
      </c>
      <c r="C15" s="381" t="s">
        <v>894</v>
      </c>
      <c r="D15" s="380"/>
      <c r="E15" s="1345">
        <f>'6.STROJARSTVO'!F1080</f>
        <v>0</v>
      </c>
      <c r="F15" s="1352">
        <f>'6.STROJARSTVO'!H1080</f>
        <v>0</v>
      </c>
      <c r="G15" s="1352">
        <f>'6.STROJARSTVO'!J1080</f>
        <v>0</v>
      </c>
    </row>
    <row r="16" spans="1:7" ht="15.75">
      <c r="A16" s="59"/>
      <c r="B16" s="382"/>
      <c r="C16" s="382"/>
      <c r="D16" s="383"/>
      <c r="E16" s="1347"/>
      <c r="F16" s="1352"/>
      <c r="G16" s="1352"/>
    </row>
    <row r="17" spans="1:14" ht="15.75">
      <c r="A17" s="360"/>
      <c r="B17" s="381" t="s">
        <v>9</v>
      </c>
      <c r="C17" s="381" t="s">
        <v>598</v>
      </c>
      <c r="D17" s="380"/>
      <c r="E17" s="1345">
        <f>'7.OKOLIŠ'!F300</f>
        <v>0</v>
      </c>
      <c r="F17" s="1352">
        <f>'7.OKOLIŠ'!H300</f>
        <v>0</v>
      </c>
      <c r="G17" s="1352">
        <f>'7.OKOLIŠ'!J300</f>
        <v>0</v>
      </c>
    </row>
    <row r="18" spans="1:14" ht="15.75">
      <c r="A18" s="360"/>
      <c r="B18" s="381"/>
      <c r="C18" s="381"/>
      <c r="D18" s="380"/>
      <c r="E18" s="1345"/>
      <c r="F18" s="1352"/>
      <c r="G18" s="1352"/>
    </row>
    <row r="19" spans="1:14" ht="15.75">
      <c r="A19" s="360"/>
      <c r="B19" s="381" t="s">
        <v>10</v>
      </c>
      <c r="C19" s="381" t="s">
        <v>3104</v>
      </c>
      <c r="D19" s="380"/>
      <c r="E19" s="1345">
        <f>'8.Vertikalni transport'!F71</f>
        <v>0</v>
      </c>
      <c r="F19" s="1352">
        <f>'8.Vertikalni transport'!H71</f>
        <v>0</v>
      </c>
      <c r="G19" s="1352">
        <f>'8.Vertikalni transport'!J71</f>
        <v>0</v>
      </c>
    </row>
    <row r="20" spans="1:14" ht="15.75">
      <c r="A20" s="360"/>
      <c r="B20" s="381"/>
      <c r="C20" s="381"/>
      <c r="D20" s="380"/>
      <c r="E20" s="1345"/>
      <c r="F20" s="1352"/>
      <c r="G20" s="1352"/>
    </row>
    <row r="21" spans="1:14" ht="15.75">
      <c r="A21" s="360"/>
      <c r="B21" s="381" t="s">
        <v>11</v>
      </c>
      <c r="C21" s="381" t="s">
        <v>3124</v>
      </c>
      <c r="D21" s="380"/>
      <c r="E21" s="1345">
        <f>'9.SPRINKLER'!F196</f>
        <v>0</v>
      </c>
      <c r="F21" s="1352">
        <f>'9.SPRINKLER'!H196</f>
        <v>0</v>
      </c>
      <c r="G21" s="1352">
        <f>'9.SPRINKLER'!J196</f>
        <v>0</v>
      </c>
    </row>
    <row r="22" spans="1:14" ht="16.5" thickBot="1">
      <c r="A22" s="59"/>
      <c r="B22" s="384"/>
      <c r="C22" s="384"/>
      <c r="D22" s="384"/>
      <c r="E22" s="1348"/>
      <c r="F22" s="1353"/>
      <c r="G22" s="1353"/>
    </row>
    <row r="23" spans="1:14" ht="15.75">
      <c r="A23" s="59"/>
      <c r="B23" s="383"/>
      <c r="C23" s="383"/>
      <c r="D23" s="383"/>
      <c r="E23" s="1349"/>
      <c r="F23" s="1174"/>
      <c r="G23" s="1174"/>
    </row>
    <row r="24" spans="1:14" ht="15.75">
      <c r="A24" s="59"/>
      <c r="B24" s="383"/>
      <c r="C24" s="383"/>
      <c r="D24" s="383"/>
      <c r="E24" s="1349"/>
      <c r="F24" s="1174"/>
      <c r="G24" s="1174"/>
    </row>
    <row r="25" spans="1:14" ht="15.75">
      <c r="A25" s="59"/>
      <c r="B25" s="383"/>
      <c r="C25" s="381" t="s">
        <v>3100</v>
      </c>
      <c r="D25" s="381"/>
      <c r="E25" s="1345">
        <f>SUM(E4:E22)</f>
        <v>0</v>
      </c>
      <c r="F25" s="1345">
        <f>SUM(F5:F21)</f>
        <v>0</v>
      </c>
      <c r="G25" s="1345">
        <f>SUM(G5:G21)</f>
        <v>0</v>
      </c>
    </row>
    <row r="26" spans="1:14">
      <c r="E26" s="1350"/>
      <c r="F26" s="1350"/>
      <c r="G26" s="1350"/>
      <c r="N26" t="s">
        <v>3125</v>
      </c>
    </row>
    <row r="27" spans="1:14" ht="15.75">
      <c r="C27" s="381" t="s">
        <v>3099</v>
      </c>
      <c r="E27" s="1345">
        <f>E25*0.25</f>
        <v>0</v>
      </c>
      <c r="F27" s="1345">
        <f>F25*0.25</f>
        <v>0</v>
      </c>
      <c r="G27" s="1345">
        <f>G25*0.25</f>
        <v>0</v>
      </c>
    </row>
    <row r="28" spans="1:14" ht="15.75">
      <c r="E28" s="1345"/>
      <c r="F28" s="1345"/>
      <c r="G28" s="1345"/>
    </row>
    <row r="29" spans="1:14" ht="15.75">
      <c r="C29" s="381" t="s">
        <v>895</v>
      </c>
      <c r="E29" s="1345">
        <f>SUM(E25,E27)</f>
        <v>0</v>
      </c>
      <c r="F29" s="1345">
        <f>SUM(F25,F27)</f>
        <v>0</v>
      </c>
      <c r="G29" s="1345">
        <f>SUM(G25,G27)</f>
        <v>0</v>
      </c>
    </row>
    <row r="30" spans="1:14">
      <c r="E30" s="1350"/>
      <c r="F30" s="1174"/>
      <c r="G30" s="1174"/>
    </row>
    <row r="31" spans="1:14">
      <c r="E31" s="1350"/>
      <c r="F31" s="1174"/>
      <c r="G31" s="1174"/>
    </row>
  </sheetData>
  <pageMargins left="0.25" right="0.25" top="0.75" bottom="0.75" header="0.3" footer="0.3"/>
  <pageSetup paperSize="9" scale="64" orientation="portrait" horizontalDpi="4294967293" verticalDpi="4294967293" r:id="rId1"/>
  <headerFooter>
    <oddHeader>&amp;CCJELOVITA OBNOVA ZGRADE FAKULTETA POLITIČKIH ZNANOSTI</oddHeader>
  </headerFooter>
</worksheet>
</file>

<file path=xl/worksheets/sheet3.xml><?xml version="1.0" encoding="utf-8"?>
<worksheet xmlns="http://schemas.openxmlformats.org/spreadsheetml/2006/main" xmlns:r="http://schemas.openxmlformats.org/officeDocument/2006/relationships">
  <dimension ref="A1:Z1246"/>
  <sheetViews>
    <sheetView view="pageBreakPreview" zoomScale="130" zoomScaleNormal="130" zoomScaleSheetLayoutView="130" workbookViewId="0">
      <selection activeCell="A1204" sqref="A1204:F1208"/>
    </sheetView>
  </sheetViews>
  <sheetFormatPr defaultColWidth="9.140625" defaultRowHeight="12.75"/>
  <cols>
    <col min="1" max="1" width="9.5703125" style="211" customWidth="1"/>
    <col min="2" max="2" width="44.5703125" style="214" customWidth="1"/>
    <col min="3" max="3" width="9.85546875" style="213" customWidth="1"/>
    <col min="4" max="4" width="10.140625" style="213" customWidth="1"/>
    <col min="5" max="5" width="15.7109375" style="211" customWidth="1"/>
    <col min="6" max="6" width="14.28515625" style="211" bestFit="1" customWidth="1"/>
    <col min="7" max="7" width="20.28515625" style="212" customWidth="1"/>
    <col min="8" max="8" width="12.85546875" style="212" bestFit="1" customWidth="1"/>
    <col min="9" max="16384" width="9.140625" style="211"/>
  </cols>
  <sheetData>
    <row r="1" spans="1:9" s="106" customFormat="1">
      <c r="A1" s="398"/>
      <c r="B1" s="399"/>
      <c r="C1" s="400"/>
      <c r="D1" s="400"/>
      <c r="E1" s="400"/>
      <c r="F1" s="401"/>
      <c r="G1" s="103"/>
      <c r="H1" s="104"/>
      <c r="I1" s="105"/>
    </row>
    <row r="2" spans="1:9" s="441" customFormat="1" ht="15.75" customHeight="1">
      <c r="A2" s="850"/>
      <c r="B2" s="1563"/>
      <c r="C2" s="1563"/>
      <c r="D2" s="1563"/>
      <c r="E2" s="1563"/>
      <c r="F2" s="1563"/>
    </row>
    <row r="3" spans="1:9" s="441" customFormat="1" ht="13.5" customHeight="1">
      <c r="A3" s="851"/>
      <c r="B3" s="1564"/>
      <c r="C3" s="1564"/>
      <c r="D3" s="1564"/>
      <c r="E3" s="1564"/>
      <c r="F3" s="1564"/>
    </row>
    <row r="4" spans="1:9" s="106" customFormat="1">
      <c r="A4" s="852"/>
      <c r="B4" s="853"/>
      <c r="C4" s="854"/>
      <c r="D4" s="854"/>
      <c r="E4" s="854"/>
      <c r="F4" s="401"/>
      <c r="G4" s="103"/>
      <c r="H4" s="104"/>
      <c r="I4" s="105"/>
    </row>
    <row r="5" spans="1:9" s="106" customFormat="1">
      <c r="A5" s="398"/>
      <c r="B5" s="399"/>
      <c r="C5" s="400"/>
      <c r="D5" s="400"/>
      <c r="E5" s="400"/>
      <c r="F5" s="401"/>
      <c r="G5" s="103"/>
      <c r="H5" s="104"/>
      <c r="I5" s="105"/>
    </row>
    <row r="6" spans="1:9" s="106" customFormat="1" ht="18" customHeight="1">
      <c r="A6" s="402"/>
      <c r="B6" s="1594"/>
      <c r="C6" s="1594"/>
      <c r="D6" s="1594"/>
      <c r="E6" s="1594"/>
      <c r="F6" s="420"/>
      <c r="G6" s="404"/>
      <c r="H6" s="405"/>
      <c r="I6" s="406"/>
    </row>
    <row r="7" spans="1:9" s="106" customFormat="1" ht="18.75">
      <c r="A7" s="421"/>
      <c r="B7" s="1593"/>
      <c r="C7" s="1593"/>
      <c r="D7" s="1593"/>
      <c r="E7" s="1593"/>
      <c r="F7" s="421"/>
      <c r="G7" s="404"/>
      <c r="H7" s="405"/>
      <c r="I7" s="406"/>
    </row>
    <row r="8" spans="1:9" s="106" customFormat="1" ht="18" customHeight="1">
      <c r="A8" s="402"/>
      <c r="B8" s="407"/>
      <c r="C8" s="408"/>
      <c r="D8" s="404"/>
      <c r="E8" s="404"/>
      <c r="F8" s="409"/>
      <c r="G8" s="404"/>
      <c r="H8" s="405"/>
      <c r="I8" s="406"/>
    </row>
    <row r="9" spans="1:9" s="441" customFormat="1" ht="16.5">
      <c r="A9" s="694" t="s">
        <v>1320</v>
      </c>
      <c r="B9" s="692" t="s">
        <v>2541</v>
      </c>
      <c r="C9" s="679"/>
      <c r="D9" s="676"/>
      <c r="E9" s="676"/>
      <c r="F9" s="676"/>
    </row>
    <row r="10" spans="1:9" s="441" customFormat="1" ht="16.5">
      <c r="A10" s="693"/>
      <c r="B10" s="694" t="s">
        <v>2390</v>
      </c>
      <c r="C10" s="681"/>
      <c r="D10" s="676"/>
      <c r="E10" s="676"/>
      <c r="F10" s="676"/>
    </row>
    <row r="11" spans="1:9" s="441" customFormat="1" ht="15">
      <c r="A11" s="691"/>
      <c r="B11" s="690"/>
      <c r="C11" s="681"/>
      <c r="D11" s="676"/>
      <c r="E11" s="676"/>
      <c r="F11" s="676"/>
    </row>
    <row r="12" spans="1:9" s="441" customFormat="1" ht="15">
      <c r="A12" s="691"/>
      <c r="B12" s="690"/>
      <c r="C12" s="681"/>
      <c r="D12" s="676"/>
      <c r="E12" s="676"/>
      <c r="F12" s="676"/>
    </row>
    <row r="13" spans="1:9" s="441" customFormat="1" ht="12.75" customHeight="1">
      <c r="A13" s="691"/>
      <c r="B13" s="690"/>
      <c r="C13" s="681"/>
      <c r="D13" s="676"/>
      <c r="E13" s="676"/>
      <c r="F13" s="676"/>
    </row>
    <row r="14" spans="1:9" s="441" customFormat="1" ht="17.25" customHeight="1">
      <c r="A14" s="697" t="s">
        <v>1298</v>
      </c>
      <c r="B14" s="1591" t="s">
        <v>3086</v>
      </c>
      <c r="C14" s="1591"/>
      <c r="D14" s="1591"/>
      <c r="E14" s="1591"/>
      <c r="F14" s="1591"/>
    </row>
    <row r="15" spans="1:9" s="441" customFormat="1" ht="16.5">
      <c r="A15" s="693"/>
      <c r="B15" s="693" t="s">
        <v>2542</v>
      </c>
      <c r="C15" s="695"/>
      <c r="D15" s="696"/>
      <c r="E15" s="696"/>
      <c r="F15" s="696"/>
    </row>
    <row r="16" spans="1:9" s="441" customFormat="1" ht="18.75" customHeight="1">
      <c r="A16" s="693"/>
      <c r="B16" s="694" t="s">
        <v>2390</v>
      </c>
      <c r="C16" s="695"/>
      <c r="D16" s="696"/>
      <c r="E16" s="696"/>
      <c r="F16" s="696"/>
    </row>
    <row r="17" spans="1:9" s="106" customFormat="1" ht="14.25" customHeight="1">
      <c r="A17" s="402"/>
      <c r="B17" s="403"/>
      <c r="C17" s="1595"/>
      <c r="D17" s="1595"/>
      <c r="E17" s="1595"/>
      <c r="F17" s="1595"/>
      <c r="G17" s="1595"/>
      <c r="H17" s="1595"/>
      <c r="I17" s="1595"/>
    </row>
    <row r="18" spans="1:9" s="106" customFormat="1" ht="14.25" customHeight="1">
      <c r="A18" s="402"/>
      <c r="B18" s="407"/>
      <c r="C18" s="410"/>
      <c r="D18" s="411"/>
      <c r="E18" s="411"/>
      <c r="F18" s="412"/>
      <c r="G18" s="411"/>
      <c r="H18" s="413"/>
      <c r="I18" s="414"/>
    </row>
    <row r="19" spans="1:9" s="106" customFormat="1" ht="14.25" customHeight="1">
      <c r="A19" s="402"/>
      <c r="B19" s="420"/>
      <c r="C19" s="420"/>
      <c r="D19" s="420"/>
      <c r="E19" s="420"/>
      <c r="F19" s="420"/>
      <c r="G19" s="404"/>
      <c r="H19" s="405"/>
      <c r="I19" s="406"/>
    </row>
    <row r="20" spans="1:9" s="106" customFormat="1" ht="14.25" customHeight="1">
      <c r="A20" s="402"/>
      <c r="B20" s="420"/>
      <c r="C20" s="420"/>
      <c r="D20" s="420"/>
      <c r="E20" s="420"/>
      <c r="F20" s="420"/>
      <c r="G20" s="415"/>
      <c r="H20" s="416"/>
      <c r="I20" s="406"/>
    </row>
    <row r="21" spans="1:9" s="106" customFormat="1" ht="16.5" customHeight="1">
      <c r="A21" s="402"/>
      <c r="B21" s="420"/>
      <c r="C21" s="420"/>
      <c r="D21" s="420"/>
      <c r="E21" s="420"/>
      <c r="F21" s="420"/>
      <c r="G21" s="415"/>
      <c r="H21" s="416"/>
      <c r="I21" s="406"/>
    </row>
    <row r="22" spans="1:9" s="106" customFormat="1" ht="21" customHeight="1">
      <c r="A22" s="402"/>
      <c r="B22" s="420"/>
      <c r="C22" s="420"/>
      <c r="D22" s="420"/>
      <c r="E22" s="420"/>
      <c r="F22" s="420"/>
      <c r="G22" s="415"/>
      <c r="H22" s="416"/>
      <c r="I22" s="406"/>
    </row>
    <row r="23" spans="1:9" s="106" customFormat="1" ht="12.75" customHeight="1">
      <c r="A23" s="398"/>
      <c r="B23" s="420"/>
      <c r="C23" s="420"/>
      <c r="D23" s="420"/>
      <c r="E23" s="420"/>
      <c r="F23" s="420"/>
      <c r="G23" s="103"/>
      <c r="H23" s="104"/>
      <c r="I23" s="105"/>
    </row>
    <row r="24" spans="1:9" s="106" customFormat="1" ht="12.75" customHeight="1">
      <c r="A24" s="398"/>
      <c r="B24" s="420"/>
      <c r="C24" s="420"/>
      <c r="D24" s="420"/>
      <c r="E24" s="420"/>
      <c r="F24" s="420"/>
      <c r="G24" s="103"/>
      <c r="H24" s="104"/>
      <c r="I24" s="105"/>
    </row>
    <row r="25" spans="1:9" s="106" customFormat="1">
      <c r="A25" s="398"/>
      <c r="B25" s="399"/>
      <c r="C25" s="400"/>
      <c r="D25" s="400"/>
      <c r="E25" s="400"/>
      <c r="F25" s="401"/>
      <c r="G25" s="103"/>
      <c r="H25" s="104"/>
      <c r="I25" s="105"/>
    </row>
    <row r="26" spans="1:9" s="106" customFormat="1">
      <c r="A26" s="398"/>
      <c r="B26" s="399"/>
      <c r="C26" s="400"/>
      <c r="D26" s="400"/>
      <c r="E26" s="400"/>
      <c r="F26" s="401"/>
      <c r="G26" s="103"/>
      <c r="H26" s="104"/>
      <c r="I26" s="105"/>
    </row>
    <row r="27" spans="1:9" s="106" customFormat="1">
      <c r="A27" s="398"/>
      <c r="B27" s="399"/>
      <c r="C27" s="400"/>
      <c r="D27" s="400"/>
      <c r="E27" s="400"/>
      <c r="F27" s="401"/>
      <c r="G27" s="103"/>
      <c r="H27" s="104"/>
      <c r="I27" s="105"/>
    </row>
    <row r="28" spans="1:9" s="106" customFormat="1">
      <c r="A28" s="398"/>
      <c r="B28" s="399"/>
      <c r="C28" s="400"/>
      <c r="D28" s="400"/>
      <c r="E28" s="423"/>
      <c r="F28" s="401"/>
      <c r="G28" s="103"/>
      <c r="H28" s="104"/>
      <c r="I28" s="105"/>
    </row>
    <row r="29" spans="1:9" s="106" customFormat="1">
      <c r="A29" s="398"/>
      <c r="B29" s="399"/>
      <c r="C29" s="400"/>
      <c r="D29" s="400"/>
      <c r="E29" s="423"/>
      <c r="F29" s="401"/>
      <c r="G29" s="103"/>
      <c r="H29" s="104"/>
      <c r="I29" s="105"/>
    </row>
    <row r="30" spans="1:9" s="106" customFormat="1">
      <c r="A30" s="398"/>
      <c r="B30" s="399"/>
      <c r="C30" s="400"/>
      <c r="D30" s="400"/>
      <c r="E30" s="400"/>
      <c r="F30" s="401"/>
      <c r="G30" s="103"/>
      <c r="H30" s="104"/>
      <c r="I30" s="105"/>
    </row>
    <row r="31" spans="1:9" s="106" customFormat="1" ht="25.5">
      <c r="A31" s="398"/>
      <c r="B31" s="1592" t="s">
        <v>3087</v>
      </c>
      <c r="C31" s="1592"/>
      <c r="D31" s="1592"/>
      <c r="E31" s="1592"/>
      <c r="F31" s="424"/>
      <c r="G31" s="103"/>
      <c r="H31" s="104"/>
      <c r="I31" s="105"/>
    </row>
    <row r="32" spans="1:9" s="106" customFormat="1" ht="18.75" customHeight="1">
      <c r="A32" s="398"/>
      <c r="B32" s="424"/>
      <c r="C32" s="424"/>
      <c r="D32" s="424"/>
      <c r="E32" s="424"/>
      <c r="F32" s="424"/>
      <c r="G32" s="103"/>
      <c r="H32" s="104"/>
      <c r="I32" s="105"/>
    </row>
    <row r="33" spans="1:9" s="106" customFormat="1" ht="18">
      <c r="A33" s="398"/>
      <c r="B33" s="1567"/>
      <c r="C33" s="1567"/>
      <c r="D33" s="1567"/>
      <c r="E33" s="1567"/>
      <c r="F33" s="421"/>
      <c r="G33" s="103"/>
      <c r="H33" s="104"/>
      <c r="I33" s="105"/>
    </row>
    <row r="34" spans="1:9" s="106" customFormat="1">
      <c r="A34" s="398"/>
      <c r="B34" s="1568"/>
      <c r="C34" s="1568"/>
      <c r="D34" s="1568"/>
      <c r="E34" s="1568"/>
      <c r="F34" s="1568"/>
      <c r="G34" s="103"/>
      <c r="H34" s="104"/>
      <c r="I34" s="105"/>
    </row>
    <row r="35" spans="1:9" s="106" customFormat="1" ht="12.75" customHeight="1">
      <c r="A35" s="398"/>
      <c r="B35" s="422"/>
      <c r="C35" s="422"/>
      <c r="D35" s="422"/>
      <c r="E35" s="422"/>
      <c r="F35" s="422"/>
      <c r="G35" s="103"/>
      <c r="H35" s="104"/>
      <c r="I35" s="105"/>
    </row>
    <row r="36" spans="1:9" s="106" customFormat="1" ht="13.5" customHeight="1">
      <c r="A36" s="398"/>
      <c r="B36" s="422"/>
      <c r="C36" s="422"/>
      <c r="D36" s="422"/>
      <c r="E36" s="422"/>
      <c r="F36" s="422"/>
      <c r="G36" s="103"/>
      <c r="H36" s="104"/>
      <c r="I36" s="105"/>
    </row>
    <row r="37" spans="1:9" s="106" customFormat="1" ht="12.75" customHeight="1">
      <c r="A37" s="398"/>
      <c r="B37" s="417"/>
      <c r="C37" s="418"/>
      <c r="D37" s="417"/>
      <c r="E37" s="417"/>
      <c r="F37" s="401"/>
      <c r="G37" s="103"/>
      <c r="H37" s="104"/>
      <c r="I37" s="105"/>
    </row>
    <row r="38" spans="1:9" s="106" customFormat="1" ht="12.75" customHeight="1">
      <c r="A38" s="398"/>
      <c r="B38" s="417"/>
      <c r="C38" s="418"/>
      <c r="D38" s="417"/>
      <c r="E38" s="417"/>
      <c r="F38" s="401"/>
      <c r="G38" s="103"/>
      <c r="H38" s="104"/>
      <c r="I38" s="105"/>
    </row>
    <row r="39" spans="1:9" s="106" customFormat="1">
      <c r="A39" s="398"/>
      <c r="B39" s="399"/>
      <c r="C39" s="400"/>
      <c r="D39" s="400"/>
      <c r="E39" s="400"/>
      <c r="F39" s="401"/>
      <c r="G39" s="103"/>
      <c r="H39" s="104"/>
      <c r="I39" s="105"/>
    </row>
    <row r="40" spans="1:9" s="106" customFormat="1">
      <c r="A40" s="398"/>
      <c r="B40" s="399"/>
      <c r="C40" s="400"/>
      <c r="D40" s="400"/>
      <c r="E40" s="400"/>
      <c r="F40" s="401"/>
      <c r="G40" s="103"/>
      <c r="H40" s="104"/>
      <c r="I40" s="105"/>
    </row>
    <row r="41" spans="1:9" s="106" customFormat="1">
      <c r="A41" s="398"/>
      <c r="B41" s="399"/>
      <c r="C41" s="400"/>
      <c r="D41" s="400"/>
      <c r="E41" s="400"/>
      <c r="F41" s="401"/>
      <c r="G41" s="103"/>
      <c r="H41" s="104"/>
      <c r="I41" s="105"/>
    </row>
    <row r="42" spans="1:9" s="106" customFormat="1">
      <c r="A42" s="398"/>
      <c r="B42" s="399"/>
      <c r="C42" s="400"/>
      <c r="D42" s="400"/>
      <c r="E42" s="400"/>
      <c r="F42" s="401"/>
      <c r="G42" s="103"/>
      <c r="H42" s="104"/>
      <c r="I42" s="105"/>
    </row>
    <row r="43" spans="1:9" s="106" customFormat="1">
      <c r="A43" s="398"/>
      <c r="B43" s="399"/>
      <c r="C43" s="400"/>
      <c r="D43" s="400"/>
      <c r="E43" s="400"/>
      <c r="F43" s="401"/>
      <c r="G43" s="103"/>
      <c r="H43" s="104"/>
      <c r="I43" s="105"/>
    </row>
    <row r="44" spans="1:9" s="106" customFormat="1">
      <c r="A44" s="398"/>
      <c r="B44" s="399"/>
      <c r="C44" s="400"/>
      <c r="D44" s="400"/>
      <c r="E44" s="400"/>
      <c r="F44" s="401"/>
      <c r="G44" s="103"/>
      <c r="H44" s="104"/>
      <c r="I44" s="105"/>
    </row>
    <row r="45" spans="1:9" s="106" customFormat="1">
      <c r="A45" s="398"/>
      <c r="B45" s="399"/>
      <c r="C45" s="400"/>
      <c r="D45" s="400"/>
      <c r="E45" s="400"/>
      <c r="F45" s="401"/>
      <c r="G45" s="103"/>
      <c r="H45" s="104"/>
      <c r="I45" s="105"/>
    </row>
    <row r="46" spans="1:9" s="106" customFormat="1">
      <c r="A46" s="398"/>
      <c r="B46" s="399"/>
      <c r="C46" s="400"/>
      <c r="D46" s="400"/>
      <c r="E46" s="400"/>
      <c r="F46" s="401"/>
      <c r="G46" s="103"/>
      <c r="H46" s="104"/>
      <c r="I46" s="105"/>
    </row>
    <row r="47" spans="1:9" s="106" customFormat="1" ht="15" customHeight="1">
      <c r="A47" s="398"/>
      <c r="B47" s="399"/>
      <c r="C47" s="400"/>
      <c r="D47" s="1565"/>
      <c r="E47" s="1565"/>
      <c r="F47" s="1565"/>
      <c r="G47" s="103"/>
      <c r="H47" s="104"/>
      <c r="I47" s="105"/>
    </row>
    <row r="48" spans="1:9" s="106" customFormat="1" ht="15" customHeight="1">
      <c r="A48" s="398"/>
      <c r="B48" s="399"/>
      <c r="C48" s="400"/>
      <c r="D48" s="1565"/>
      <c r="E48" s="1565"/>
      <c r="F48" s="1565"/>
      <c r="G48" s="103"/>
      <c r="H48" s="104"/>
      <c r="I48" s="105"/>
    </row>
    <row r="49" spans="1:26" s="106" customFormat="1">
      <c r="A49" s="398"/>
      <c r="B49" s="399"/>
      <c r="C49" s="400"/>
      <c r="D49" s="400"/>
      <c r="E49" s="400"/>
      <c r="F49" s="401"/>
      <c r="G49" s="103"/>
      <c r="H49" s="104"/>
      <c r="I49" s="105"/>
    </row>
    <row r="50" spans="1:26" s="106" customFormat="1" ht="17.25" customHeight="1">
      <c r="A50" s="398"/>
      <c r="B50" s="399"/>
      <c r="C50" s="400"/>
      <c r="D50" s="400"/>
      <c r="E50" s="400"/>
      <c r="F50" s="401"/>
      <c r="G50" s="103"/>
      <c r="H50" s="104"/>
      <c r="I50" s="105"/>
    </row>
    <row r="51" spans="1:26" s="106" customFormat="1" ht="16.5">
      <c r="A51" s="398"/>
      <c r="B51" s="419"/>
      <c r="C51" s="400"/>
      <c r="D51" s="400"/>
      <c r="E51" s="400"/>
      <c r="F51" s="401"/>
      <c r="G51" s="103"/>
      <c r="H51" s="104"/>
      <c r="I51" s="105"/>
    </row>
    <row r="52" spans="1:26" s="353" customFormat="1" ht="18.75">
      <c r="A52" s="355"/>
      <c r="B52" s="357" t="s">
        <v>889</v>
      </c>
      <c r="C52" s="356"/>
      <c r="D52" s="356"/>
      <c r="E52" s="355"/>
      <c r="F52" s="355"/>
      <c r="G52" s="354"/>
      <c r="H52" s="354"/>
    </row>
    <row r="53" spans="1:26" s="353" customFormat="1" ht="18.75">
      <c r="A53" s="355"/>
      <c r="B53" s="357"/>
      <c r="C53" s="356"/>
      <c r="D53" s="356"/>
      <c r="E53" s="355"/>
      <c r="F53" s="355"/>
      <c r="G53" s="354"/>
      <c r="H53" s="354"/>
    </row>
    <row r="54" spans="1:26" customFormat="1" ht="69" customHeight="1">
      <c r="A54" s="1569" t="s">
        <v>1286</v>
      </c>
      <c r="B54" s="1569"/>
      <c r="C54" s="1569"/>
      <c r="D54" s="1569"/>
      <c r="E54" s="1569"/>
      <c r="F54" s="396"/>
      <c r="G54" s="395"/>
      <c r="H54" s="395"/>
      <c r="I54" s="395"/>
      <c r="J54" s="395"/>
      <c r="K54" s="395"/>
      <c r="L54" s="395"/>
      <c r="M54" s="395"/>
      <c r="N54" s="395"/>
      <c r="O54" s="395"/>
      <c r="P54" s="395"/>
      <c r="Q54" s="395"/>
      <c r="R54" s="395"/>
      <c r="S54" s="395"/>
      <c r="T54" s="395"/>
      <c r="U54" s="395"/>
      <c r="V54" s="395"/>
      <c r="W54" s="395"/>
      <c r="X54" s="395"/>
      <c r="Y54" s="395"/>
      <c r="Z54" s="395"/>
    </row>
    <row r="55" spans="1:26" s="339" customFormat="1" ht="15.75">
      <c r="A55" s="341"/>
      <c r="B55" s="352"/>
      <c r="C55" s="342"/>
      <c r="D55" s="342"/>
      <c r="E55" s="341"/>
      <c r="F55" s="341"/>
      <c r="G55" s="340"/>
      <c r="H55" s="340"/>
    </row>
    <row r="56" spans="1:26" s="339" customFormat="1" ht="15.75">
      <c r="A56" s="341"/>
      <c r="B56" s="343" t="s">
        <v>888</v>
      </c>
      <c r="C56" s="342"/>
      <c r="D56" s="342"/>
      <c r="E56" s="341"/>
      <c r="F56" s="341"/>
      <c r="G56" s="340"/>
      <c r="H56" s="340"/>
    </row>
    <row r="57" spans="1:26" s="339" customFormat="1" ht="15.75">
      <c r="A57" s="341"/>
      <c r="B57" s="343"/>
      <c r="C57" s="342"/>
      <c r="D57" s="342"/>
      <c r="E57" s="341"/>
      <c r="F57" s="341"/>
      <c r="G57" s="340"/>
      <c r="H57" s="340"/>
    </row>
    <row r="58" spans="1:26" s="326" customFormat="1" ht="15">
      <c r="A58" s="233"/>
      <c r="B58" s="264" t="s">
        <v>233</v>
      </c>
      <c r="C58" s="348"/>
      <c r="D58" s="348"/>
      <c r="E58" s="233"/>
      <c r="F58" s="233"/>
      <c r="G58" s="327"/>
      <c r="H58" s="327"/>
    </row>
    <row r="59" spans="1:26">
      <c r="A59" s="215"/>
      <c r="B59" s="217"/>
      <c r="C59" s="216"/>
      <c r="D59" s="216"/>
      <c r="E59" s="215"/>
      <c r="F59" s="215"/>
    </row>
    <row r="60" spans="1:26">
      <c r="A60" s="1570" t="s">
        <v>887</v>
      </c>
      <c r="B60" s="1570"/>
      <c r="C60" s="1570"/>
      <c r="D60" s="1570"/>
      <c r="E60" s="1570"/>
      <c r="F60" s="1570"/>
    </row>
    <row r="61" spans="1:26">
      <c r="A61" s="1570"/>
      <c r="B61" s="1570"/>
      <c r="C61" s="1570"/>
      <c r="D61" s="1570"/>
      <c r="E61" s="1570"/>
      <c r="F61" s="1570"/>
    </row>
    <row r="62" spans="1:26">
      <c r="A62" s="1570"/>
      <c r="B62" s="1570"/>
      <c r="C62" s="1570"/>
      <c r="D62" s="1570"/>
      <c r="E62" s="1570"/>
      <c r="F62" s="1570"/>
    </row>
    <row r="63" spans="1:26">
      <c r="A63" s="273"/>
      <c r="B63" s="225"/>
      <c r="C63" s="276"/>
      <c r="D63" s="276"/>
      <c r="E63" s="278"/>
      <c r="F63" s="278"/>
    </row>
    <row r="64" spans="1:26">
      <c r="A64" s="1570" t="s">
        <v>886</v>
      </c>
      <c r="B64" s="1570"/>
      <c r="C64" s="1570"/>
      <c r="D64" s="1570"/>
      <c r="E64" s="1570"/>
      <c r="F64" s="1570"/>
    </row>
    <row r="65" spans="1:6">
      <c r="A65" s="273"/>
      <c r="B65" s="225"/>
      <c r="C65" s="276"/>
      <c r="D65" s="276"/>
      <c r="E65" s="278"/>
      <c r="F65" s="278"/>
    </row>
    <row r="66" spans="1:6">
      <c r="A66" s="1570" t="s">
        <v>885</v>
      </c>
      <c r="B66" s="1570"/>
      <c r="C66" s="1570"/>
      <c r="D66" s="1570"/>
      <c r="E66" s="1570"/>
      <c r="F66" s="1570"/>
    </row>
    <row r="67" spans="1:6">
      <c r="A67" s="1570"/>
      <c r="B67" s="1570"/>
      <c r="C67" s="1570"/>
      <c r="D67" s="1570"/>
      <c r="E67" s="1570"/>
      <c r="F67" s="1570"/>
    </row>
    <row r="68" spans="1:6">
      <c r="A68" s="273"/>
      <c r="B68" s="225"/>
      <c r="C68" s="276"/>
      <c r="D68" s="276"/>
      <c r="E68" s="278"/>
      <c r="F68" s="278"/>
    </row>
    <row r="69" spans="1:6">
      <c r="A69" s="1570" t="s">
        <v>884</v>
      </c>
      <c r="B69" s="1570"/>
      <c r="C69" s="1570"/>
      <c r="D69" s="1570"/>
      <c r="E69" s="1570"/>
      <c r="F69" s="1570"/>
    </row>
    <row r="70" spans="1:6">
      <c r="A70" s="1570"/>
      <c r="B70" s="1570"/>
      <c r="C70" s="1570"/>
      <c r="D70" s="1570"/>
      <c r="E70" s="1570"/>
      <c r="F70" s="1570"/>
    </row>
    <row r="71" spans="1:6">
      <c r="A71" s="273"/>
      <c r="B71" s="225"/>
      <c r="C71" s="276"/>
      <c r="D71" s="276"/>
      <c r="E71" s="278"/>
      <c r="F71" s="278"/>
    </row>
    <row r="72" spans="1:6">
      <c r="A72" s="1570" t="s">
        <v>883</v>
      </c>
      <c r="B72" s="1570"/>
      <c r="C72" s="1570"/>
      <c r="D72" s="1570"/>
      <c r="E72" s="1570"/>
      <c r="F72" s="1570"/>
    </row>
    <row r="73" spans="1:6">
      <c r="A73" s="1570"/>
      <c r="B73" s="1570"/>
      <c r="C73" s="1570"/>
      <c r="D73" s="1570"/>
      <c r="E73" s="1570"/>
      <c r="F73" s="1570"/>
    </row>
    <row r="74" spans="1:6">
      <c r="A74" s="1570"/>
      <c r="B74" s="1570"/>
      <c r="C74" s="1570"/>
      <c r="D74" s="1570"/>
      <c r="E74" s="1570"/>
      <c r="F74" s="1570"/>
    </row>
    <row r="75" spans="1:6">
      <c r="A75" s="1570"/>
      <c r="B75" s="1570"/>
      <c r="C75" s="1570"/>
      <c r="D75" s="1570"/>
      <c r="E75" s="1570"/>
      <c r="F75" s="1570"/>
    </row>
    <row r="76" spans="1:6">
      <c r="A76" s="273"/>
      <c r="B76" s="225"/>
      <c r="C76" s="276"/>
      <c r="D76" s="276"/>
      <c r="E76" s="278"/>
      <c r="F76" s="278"/>
    </row>
    <row r="77" spans="1:6">
      <c r="A77" s="1570" t="s">
        <v>882</v>
      </c>
      <c r="B77" s="1570"/>
      <c r="C77" s="1570"/>
      <c r="D77" s="1570"/>
      <c r="E77" s="1570"/>
      <c r="F77" s="1570"/>
    </row>
    <row r="78" spans="1:6">
      <c r="A78" s="1570"/>
      <c r="B78" s="1570"/>
      <c r="C78" s="1570"/>
      <c r="D78" s="1570"/>
      <c r="E78" s="1570"/>
      <c r="F78" s="1570"/>
    </row>
    <row r="79" spans="1:6">
      <c r="A79" s="1570"/>
      <c r="B79" s="1570"/>
      <c r="C79" s="1570"/>
      <c r="D79" s="1570"/>
      <c r="E79" s="1570"/>
      <c r="F79" s="1570"/>
    </row>
    <row r="80" spans="1:6">
      <c r="A80" s="273"/>
      <c r="B80" s="225"/>
      <c r="C80" s="276"/>
      <c r="D80" s="276"/>
      <c r="E80" s="278"/>
      <c r="F80" s="278"/>
    </row>
    <row r="81" spans="1:6">
      <c r="A81" s="1570" t="s">
        <v>881</v>
      </c>
      <c r="B81" s="1570"/>
      <c r="C81" s="1570"/>
      <c r="D81" s="1570"/>
      <c r="E81" s="1570"/>
      <c r="F81" s="1570"/>
    </row>
    <row r="82" spans="1:6">
      <c r="A82" s="1570"/>
      <c r="B82" s="1570"/>
      <c r="C82" s="1570"/>
      <c r="D82" s="1570"/>
      <c r="E82" s="1570"/>
      <c r="F82" s="1570"/>
    </row>
    <row r="83" spans="1:6">
      <c r="A83" s="273"/>
      <c r="B83" s="225"/>
      <c r="C83" s="276"/>
      <c r="D83" s="276"/>
      <c r="E83" s="278"/>
      <c r="F83" s="278"/>
    </row>
    <row r="84" spans="1:6">
      <c r="A84" s="1570" t="s">
        <v>880</v>
      </c>
      <c r="B84" s="1570"/>
      <c r="C84" s="1570"/>
      <c r="D84" s="1570"/>
      <c r="E84" s="1570"/>
      <c r="F84" s="1570"/>
    </row>
    <row r="85" spans="1:6">
      <c r="A85" s="1570"/>
      <c r="B85" s="1570"/>
      <c r="C85" s="1570"/>
      <c r="D85" s="1570"/>
      <c r="E85" s="1570"/>
      <c r="F85" s="1570"/>
    </row>
    <row r="86" spans="1:6">
      <c r="A86" s="1570"/>
      <c r="B86" s="1570"/>
      <c r="C86" s="1570"/>
      <c r="D86" s="1570"/>
      <c r="E86" s="1570"/>
      <c r="F86" s="1570"/>
    </row>
    <row r="87" spans="1:6">
      <c r="A87" s="281" t="s">
        <v>879</v>
      </c>
      <c r="B87" s="323"/>
      <c r="C87" s="216"/>
      <c r="D87" s="216"/>
      <c r="E87" s="350"/>
      <c r="F87" s="350"/>
    </row>
    <row r="88" spans="1:6">
      <c r="A88" s="281" t="s">
        <v>878</v>
      </c>
      <c r="B88" s="323"/>
      <c r="C88" s="216"/>
      <c r="D88" s="216"/>
      <c r="E88" s="350"/>
      <c r="F88" s="350"/>
    </row>
    <row r="89" spans="1:6">
      <c r="A89" s="351" t="s">
        <v>877</v>
      </c>
      <c r="B89" s="323"/>
      <c r="C89" s="216"/>
      <c r="D89" s="216"/>
      <c r="E89" s="350"/>
      <c r="F89" s="350"/>
    </row>
    <row r="90" spans="1:6">
      <c r="A90" s="281" t="s">
        <v>876</v>
      </c>
      <c r="B90" s="323"/>
      <c r="C90" s="216"/>
      <c r="D90" s="216"/>
      <c r="E90" s="350"/>
      <c r="F90" s="350"/>
    </row>
    <row r="91" spans="1:6">
      <c r="A91" s="281" t="s">
        <v>875</v>
      </c>
      <c r="B91" s="323"/>
      <c r="C91" s="216"/>
      <c r="D91" s="216"/>
      <c r="E91" s="350"/>
      <c r="F91" s="350"/>
    </row>
    <row r="92" spans="1:6">
      <c r="A92" s="281" t="s">
        <v>874</v>
      </c>
      <c r="B92" s="323"/>
      <c r="C92" s="216"/>
      <c r="D92" s="216"/>
      <c r="E92" s="350"/>
      <c r="F92" s="350"/>
    </row>
    <row r="93" spans="1:6">
      <c r="A93" s="281" t="s">
        <v>873</v>
      </c>
      <c r="B93" s="323"/>
      <c r="C93" s="216"/>
      <c r="D93" s="216"/>
      <c r="E93" s="350"/>
      <c r="F93" s="350"/>
    </row>
    <row r="94" spans="1:6">
      <c r="A94" s="281" t="s">
        <v>872</v>
      </c>
      <c r="B94" s="323"/>
      <c r="C94" s="216"/>
      <c r="D94" s="216"/>
      <c r="E94" s="350"/>
      <c r="F94" s="350"/>
    </row>
    <row r="95" spans="1:6">
      <c r="A95" s="281" t="s">
        <v>871</v>
      </c>
      <c r="B95" s="323"/>
      <c r="C95" s="216"/>
      <c r="D95" s="216"/>
      <c r="E95" s="350"/>
      <c r="F95" s="350"/>
    </row>
    <row r="96" spans="1:6">
      <c r="A96" s="281" t="s">
        <v>870</v>
      </c>
      <c r="B96" s="323"/>
      <c r="C96" s="216"/>
      <c r="D96" s="216"/>
      <c r="E96" s="350"/>
      <c r="F96" s="350"/>
    </row>
    <row r="97" spans="1:8">
      <c r="A97" s="281" t="s">
        <v>869</v>
      </c>
      <c r="B97" s="323"/>
      <c r="C97" s="216"/>
      <c r="D97" s="216"/>
      <c r="E97" s="350"/>
      <c r="F97" s="350"/>
    </row>
    <row r="98" spans="1:8">
      <c r="A98" s="281" t="s">
        <v>868</v>
      </c>
      <c r="B98" s="323"/>
      <c r="C98" s="216"/>
      <c r="D98" s="216"/>
      <c r="E98" s="350"/>
      <c r="F98" s="350"/>
    </row>
    <row r="99" spans="1:8">
      <c r="A99" s="281" t="s">
        <v>867</v>
      </c>
      <c r="B99" s="323"/>
      <c r="C99" s="216"/>
      <c r="D99" s="216"/>
      <c r="E99" s="350"/>
      <c r="F99" s="350"/>
    </row>
    <row r="100" spans="1:8">
      <c r="A100" s="281"/>
      <c r="B100" s="323"/>
      <c r="C100" s="216"/>
      <c r="D100" s="216"/>
      <c r="E100" s="350"/>
      <c r="F100" s="350"/>
    </row>
    <row r="101" spans="1:8">
      <c r="A101" s="1570" t="s">
        <v>866</v>
      </c>
      <c r="B101" s="1570"/>
      <c r="C101" s="1570"/>
      <c r="D101" s="1570"/>
      <c r="E101" s="1570"/>
      <c r="F101" s="1570"/>
    </row>
    <row r="102" spans="1:8">
      <c r="A102" s="1570"/>
      <c r="B102" s="1570"/>
      <c r="C102" s="1570"/>
      <c r="D102" s="1570"/>
      <c r="E102" s="1570"/>
      <c r="F102" s="1570"/>
    </row>
    <row r="103" spans="1:8">
      <c r="A103" s="1570" t="s">
        <v>865</v>
      </c>
      <c r="B103" s="1570"/>
      <c r="C103" s="1570"/>
      <c r="D103" s="1570"/>
      <c r="E103" s="1570"/>
      <c r="F103" s="1570"/>
    </row>
    <row r="104" spans="1:8">
      <c r="A104" s="338"/>
      <c r="B104" s="225"/>
      <c r="C104" s="216"/>
      <c r="D104" s="216"/>
      <c r="E104" s="344"/>
      <c r="F104" s="344"/>
    </row>
    <row r="105" spans="1:8" s="228" customFormat="1" ht="15">
      <c r="A105" s="265"/>
      <c r="B105" s="319" t="s">
        <v>864</v>
      </c>
      <c r="C105" s="263"/>
      <c r="D105" s="263"/>
      <c r="E105" s="230"/>
      <c r="F105" s="230"/>
      <c r="G105" s="229"/>
      <c r="H105" s="229"/>
    </row>
    <row r="106" spans="1:8" s="267" customFormat="1" ht="18.75">
      <c r="A106" s="272"/>
      <c r="B106" s="324"/>
      <c r="C106" s="270"/>
      <c r="D106" s="270"/>
      <c r="E106" s="269"/>
      <c r="F106" s="269"/>
      <c r="G106" s="268"/>
      <c r="H106" s="268"/>
    </row>
    <row r="107" spans="1:8" s="223" customFormat="1">
      <c r="A107" s="1570" t="s">
        <v>863</v>
      </c>
      <c r="B107" s="1570"/>
      <c r="C107" s="1570"/>
      <c r="D107" s="1570"/>
      <c r="E107" s="1570"/>
      <c r="F107" s="1570"/>
      <c r="G107" s="224"/>
      <c r="H107" s="224"/>
    </row>
    <row r="108" spans="1:8" s="223" customFormat="1">
      <c r="A108" s="1570"/>
      <c r="B108" s="1570"/>
      <c r="C108" s="1570"/>
      <c r="D108" s="1570"/>
      <c r="E108" s="1570"/>
      <c r="F108" s="1570"/>
      <c r="G108" s="224"/>
      <c r="H108" s="224"/>
    </row>
    <row r="109" spans="1:8" s="223" customFormat="1">
      <c r="A109" s="273"/>
      <c r="B109" s="222"/>
      <c r="C109" s="282"/>
      <c r="D109" s="282"/>
      <c r="E109" s="273"/>
      <c r="F109" s="273"/>
      <c r="G109" s="224"/>
      <c r="H109" s="224"/>
    </row>
    <row r="110" spans="1:8" s="223" customFormat="1">
      <c r="A110" s="1570" t="s">
        <v>862</v>
      </c>
      <c r="B110" s="1570"/>
      <c r="C110" s="1570"/>
      <c r="D110" s="1570"/>
      <c r="E110" s="1570"/>
      <c r="F110" s="1570"/>
      <c r="G110" s="224"/>
      <c r="H110" s="224"/>
    </row>
    <row r="111" spans="1:8" s="223" customFormat="1">
      <c r="A111" s="1570"/>
      <c r="B111" s="1570"/>
      <c r="C111" s="1570"/>
      <c r="D111" s="1570"/>
      <c r="E111" s="1570"/>
      <c r="F111" s="1570"/>
      <c r="G111" s="224"/>
      <c r="H111" s="224"/>
    </row>
    <row r="112" spans="1:8" s="223" customFormat="1">
      <c r="A112" s="1570"/>
      <c r="B112" s="1570"/>
      <c r="C112" s="1570"/>
      <c r="D112" s="1570"/>
      <c r="E112" s="1570"/>
      <c r="F112" s="1570"/>
      <c r="G112" s="224"/>
      <c r="H112" s="224"/>
    </row>
    <row r="113" spans="1:8" s="223" customFormat="1">
      <c r="A113" s="1570"/>
      <c r="B113" s="1570"/>
      <c r="C113" s="1570"/>
      <c r="D113" s="1570"/>
      <c r="E113" s="1570"/>
      <c r="F113" s="1570"/>
      <c r="G113" s="224"/>
      <c r="H113" s="224"/>
    </row>
    <row r="114" spans="1:8" s="223" customFormat="1">
      <c r="A114" s="273"/>
      <c r="B114" s="222"/>
      <c r="C114" s="282"/>
      <c r="D114" s="282"/>
      <c r="E114" s="273"/>
      <c r="F114" s="273"/>
      <c r="G114" s="224"/>
      <c r="H114" s="224"/>
    </row>
    <row r="115" spans="1:8" s="223" customFormat="1">
      <c r="A115" s="1570" t="s">
        <v>861</v>
      </c>
      <c r="B115" s="1570"/>
      <c r="C115" s="1570"/>
      <c r="D115" s="1570"/>
      <c r="E115" s="1570"/>
      <c r="F115" s="1570"/>
      <c r="G115" s="224"/>
      <c r="H115" s="224"/>
    </row>
    <row r="116" spans="1:8" s="223" customFormat="1">
      <c r="A116" s="1570"/>
      <c r="B116" s="1570"/>
      <c r="C116" s="1570"/>
      <c r="D116" s="1570"/>
      <c r="E116" s="1570"/>
      <c r="F116" s="1570"/>
      <c r="G116" s="224"/>
      <c r="H116" s="224"/>
    </row>
    <row r="117" spans="1:8" s="223" customFormat="1">
      <c r="A117" s="273"/>
      <c r="B117" s="222"/>
      <c r="C117" s="282"/>
      <c r="D117" s="282"/>
      <c r="E117" s="273"/>
      <c r="F117" s="273"/>
      <c r="G117" s="224"/>
      <c r="H117" s="224"/>
    </row>
    <row r="118" spans="1:8" s="223" customFormat="1">
      <c r="A118" s="1570" t="s">
        <v>860</v>
      </c>
      <c r="B118" s="1570"/>
      <c r="C118" s="1570"/>
      <c r="D118" s="1570"/>
      <c r="E118" s="1570"/>
      <c r="F118" s="1570"/>
      <c r="G118" s="224"/>
      <c r="H118" s="224"/>
    </row>
    <row r="119" spans="1:8" s="223" customFormat="1">
      <c r="A119" s="1570"/>
      <c r="B119" s="1570"/>
      <c r="C119" s="1570"/>
      <c r="D119" s="1570"/>
      <c r="E119" s="1570"/>
      <c r="F119" s="1570"/>
      <c r="G119" s="224"/>
      <c r="H119" s="224"/>
    </row>
    <row r="120" spans="1:8" s="223" customFormat="1">
      <c r="A120" s="273"/>
      <c r="B120" s="222"/>
      <c r="C120" s="282"/>
      <c r="D120" s="282"/>
      <c r="E120" s="273"/>
      <c r="F120" s="273"/>
      <c r="G120" s="224"/>
      <c r="H120" s="224"/>
    </row>
    <row r="121" spans="1:8" s="223" customFormat="1" ht="12.75" customHeight="1">
      <c r="A121" s="1570" t="s">
        <v>859</v>
      </c>
      <c r="B121" s="1570"/>
      <c r="C121" s="1570"/>
      <c r="D121" s="1570"/>
      <c r="E121" s="1570"/>
      <c r="F121" s="1570"/>
      <c r="G121" s="224"/>
      <c r="H121" s="224"/>
    </row>
    <row r="122" spans="1:8" s="223" customFormat="1">
      <c r="A122" s="1570"/>
      <c r="B122" s="1570"/>
      <c r="C122" s="1570"/>
      <c r="D122" s="1570"/>
      <c r="E122" s="1570"/>
      <c r="F122" s="1570"/>
      <c r="G122" s="224"/>
      <c r="H122" s="224"/>
    </row>
    <row r="123" spans="1:8" s="223" customFormat="1">
      <c r="A123" s="1570"/>
      <c r="B123" s="1570"/>
      <c r="C123" s="1570"/>
      <c r="D123" s="1570"/>
      <c r="E123" s="1570"/>
      <c r="F123" s="1570"/>
      <c r="G123" s="224"/>
      <c r="H123" s="224"/>
    </row>
    <row r="124" spans="1:8" s="223" customFormat="1" ht="3.75" customHeight="1">
      <c r="A124" s="1570"/>
      <c r="B124" s="1570"/>
      <c r="C124" s="1570"/>
      <c r="D124" s="1570"/>
      <c r="E124" s="1570"/>
      <c r="F124" s="1570"/>
      <c r="G124" s="224"/>
      <c r="H124" s="224"/>
    </row>
    <row r="125" spans="1:8" s="223" customFormat="1" ht="27" customHeight="1">
      <c r="A125" s="1572" t="s">
        <v>808</v>
      </c>
      <c r="B125" s="1572"/>
      <c r="C125" s="1572"/>
      <c r="D125" s="1572"/>
      <c r="E125" s="1572"/>
      <c r="F125" s="1572"/>
      <c r="G125" s="224"/>
      <c r="H125" s="224"/>
    </row>
    <row r="126" spans="1:8" s="223" customFormat="1">
      <c r="A126" s="273"/>
      <c r="B126" s="222"/>
      <c r="C126" s="282"/>
      <c r="D126" s="282"/>
      <c r="E126" s="273"/>
      <c r="F126" s="273"/>
      <c r="G126" s="224"/>
      <c r="H126" s="224"/>
    </row>
    <row r="127" spans="1:8" s="223" customFormat="1">
      <c r="A127" s="1570" t="s">
        <v>858</v>
      </c>
      <c r="B127" s="1570"/>
      <c r="C127" s="1570"/>
      <c r="D127" s="1570"/>
      <c r="E127" s="1570"/>
      <c r="F127" s="1570"/>
      <c r="G127" s="224"/>
      <c r="H127" s="224"/>
    </row>
    <row r="128" spans="1:8" s="223" customFormat="1">
      <c r="A128" s="1570"/>
      <c r="B128" s="1570"/>
      <c r="C128" s="1570"/>
      <c r="D128" s="1570"/>
      <c r="E128" s="1570"/>
      <c r="F128" s="1570"/>
      <c r="G128" s="224"/>
      <c r="H128" s="224"/>
    </row>
    <row r="129" spans="1:8" s="223" customFormat="1">
      <c r="A129" s="273"/>
      <c r="B129" s="222"/>
      <c r="C129" s="282"/>
      <c r="D129" s="282"/>
      <c r="E129" s="273"/>
      <c r="F129" s="273"/>
      <c r="G129" s="224"/>
      <c r="H129" s="224"/>
    </row>
    <row r="130" spans="1:8" s="223" customFormat="1">
      <c r="A130" s="1570" t="s">
        <v>857</v>
      </c>
      <c r="B130" s="1570"/>
      <c r="C130" s="1570"/>
      <c r="D130" s="1570"/>
      <c r="E130" s="1570"/>
      <c r="F130" s="1570"/>
      <c r="G130" s="224"/>
      <c r="H130" s="224"/>
    </row>
    <row r="131" spans="1:8" s="223" customFormat="1">
      <c r="A131" s="1570"/>
      <c r="B131" s="1570"/>
      <c r="C131" s="1570"/>
      <c r="D131" s="1570"/>
      <c r="E131" s="1570"/>
      <c r="F131" s="1570"/>
      <c r="G131" s="224"/>
      <c r="H131" s="224"/>
    </row>
    <row r="132" spans="1:8" s="223" customFormat="1">
      <c r="A132" s="273"/>
      <c r="B132" s="222"/>
      <c r="C132" s="282"/>
      <c r="D132" s="282"/>
      <c r="E132" s="273"/>
      <c r="F132" s="273"/>
      <c r="G132" s="224"/>
      <c r="H132" s="224"/>
    </row>
    <row r="133" spans="1:8" s="223" customFormat="1">
      <c r="A133" s="1570" t="s">
        <v>856</v>
      </c>
      <c r="B133" s="1570"/>
      <c r="C133" s="1570"/>
      <c r="D133" s="1570"/>
      <c r="E133" s="1570"/>
      <c r="F133" s="1570"/>
      <c r="G133" s="224"/>
      <c r="H133" s="224"/>
    </row>
    <row r="134" spans="1:8" s="223" customFormat="1">
      <c r="A134" s="1570"/>
      <c r="B134" s="1570"/>
      <c r="C134" s="1570"/>
      <c r="D134" s="1570"/>
      <c r="E134" s="1570"/>
      <c r="F134" s="1570"/>
      <c r="G134" s="224"/>
      <c r="H134" s="224"/>
    </row>
    <row r="135" spans="1:8" s="223" customFormat="1">
      <c r="A135" s="273"/>
      <c r="B135" s="222"/>
      <c r="C135" s="282"/>
      <c r="D135" s="282"/>
      <c r="E135" s="273"/>
      <c r="F135" s="273"/>
      <c r="G135" s="224"/>
      <c r="H135" s="224"/>
    </row>
    <row r="136" spans="1:8" s="223" customFormat="1">
      <c r="A136" s="1570" t="s">
        <v>855</v>
      </c>
      <c r="B136" s="1570"/>
      <c r="C136" s="1570"/>
      <c r="D136" s="1570"/>
      <c r="E136" s="1570"/>
      <c r="F136" s="1570"/>
      <c r="G136" s="224"/>
      <c r="H136" s="224"/>
    </row>
    <row r="137" spans="1:8" s="223" customFormat="1">
      <c r="A137" s="1570"/>
      <c r="B137" s="1570"/>
      <c r="C137" s="1570"/>
      <c r="D137" s="1570"/>
      <c r="E137" s="1570"/>
      <c r="F137" s="1570"/>
      <c r="G137" s="224"/>
      <c r="H137" s="224"/>
    </row>
    <row r="138" spans="1:8" s="223" customFormat="1">
      <c r="A138" s="273"/>
      <c r="B138" s="222"/>
      <c r="C138" s="282"/>
      <c r="D138" s="282"/>
      <c r="E138" s="273"/>
      <c r="F138" s="273"/>
      <c r="G138" s="224"/>
      <c r="H138" s="224"/>
    </row>
    <row r="139" spans="1:8" s="223" customFormat="1">
      <c r="A139" s="1570" t="s">
        <v>854</v>
      </c>
      <c r="B139" s="1570"/>
      <c r="C139" s="1570"/>
      <c r="D139" s="1570"/>
      <c r="E139" s="1570"/>
      <c r="F139" s="1570"/>
      <c r="G139" s="224"/>
      <c r="H139" s="224"/>
    </row>
    <row r="140" spans="1:8" s="223" customFormat="1">
      <c r="A140" s="1570"/>
      <c r="B140" s="1570"/>
      <c r="C140" s="1570"/>
      <c r="D140" s="1570"/>
      <c r="E140" s="1570"/>
      <c r="F140" s="1570"/>
      <c r="G140" s="224"/>
      <c r="H140" s="224"/>
    </row>
    <row r="141" spans="1:8" s="223" customFormat="1">
      <c r="A141" s="273"/>
      <c r="B141" s="222"/>
      <c r="C141" s="282"/>
      <c r="D141" s="282"/>
      <c r="E141" s="273"/>
      <c r="F141" s="273"/>
      <c r="G141" s="224"/>
      <c r="H141" s="224"/>
    </row>
    <row r="142" spans="1:8" s="223" customFormat="1">
      <c r="A142" s="273"/>
      <c r="B142" s="222"/>
      <c r="C142" s="282"/>
      <c r="D142" s="282"/>
      <c r="E142" s="273"/>
      <c r="F142" s="273"/>
      <c r="G142" s="224"/>
      <c r="H142" s="224"/>
    </row>
    <row r="143" spans="1:8" s="223" customFormat="1">
      <c r="A143" s="349" t="s">
        <v>261</v>
      </c>
      <c r="B143" s="222"/>
      <c r="C143" s="282"/>
      <c r="D143" s="282"/>
      <c r="E143" s="273"/>
      <c r="F143" s="273"/>
      <c r="G143" s="224"/>
      <c r="H143" s="224"/>
    </row>
    <row r="144" spans="1:8" s="223" customFormat="1">
      <c r="A144" s="273"/>
      <c r="B144" s="222"/>
      <c r="C144" s="282"/>
      <c r="D144" s="282"/>
      <c r="E144" s="273"/>
      <c r="F144" s="273"/>
      <c r="G144" s="224"/>
      <c r="H144" s="224"/>
    </row>
    <row r="145" spans="1:8" s="223" customFormat="1">
      <c r="A145" s="1570" t="s">
        <v>853</v>
      </c>
      <c r="B145" s="1570"/>
      <c r="C145" s="1570"/>
      <c r="D145" s="1570"/>
      <c r="E145" s="1570"/>
      <c r="F145" s="1570"/>
      <c r="G145" s="224"/>
      <c r="H145" s="224"/>
    </row>
    <row r="146" spans="1:8" s="223" customFormat="1">
      <c r="A146" s="1570"/>
      <c r="B146" s="1570"/>
      <c r="C146" s="1570"/>
      <c r="D146" s="1570"/>
      <c r="E146" s="1570"/>
      <c r="F146" s="1570"/>
      <c r="G146" s="224"/>
      <c r="H146" s="224"/>
    </row>
    <row r="147" spans="1:8" s="223" customFormat="1">
      <c r="A147" s="1570"/>
      <c r="B147" s="1570"/>
      <c r="C147" s="1570"/>
      <c r="D147" s="1570"/>
      <c r="E147" s="1570"/>
      <c r="F147" s="1570"/>
      <c r="G147" s="224"/>
      <c r="H147" s="224"/>
    </row>
    <row r="148" spans="1:8" s="223" customFormat="1">
      <c r="A148" s="273"/>
      <c r="B148" s="222"/>
      <c r="C148" s="282"/>
      <c r="D148" s="282"/>
      <c r="E148" s="273"/>
      <c r="F148" s="273"/>
      <c r="G148" s="224"/>
      <c r="H148" s="224"/>
    </row>
    <row r="149" spans="1:8" s="223" customFormat="1">
      <c r="A149" s="1570" t="s">
        <v>852</v>
      </c>
      <c r="B149" s="1570"/>
      <c r="C149" s="1570"/>
      <c r="D149" s="1570"/>
      <c r="E149" s="1570"/>
      <c r="F149" s="1570"/>
      <c r="G149" s="224"/>
      <c r="H149" s="224"/>
    </row>
    <row r="150" spans="1:8" s="223" customFormat="1">
      <c r="A150" s="1570"/>
      <c r="B150" s="1570"/>
      <c r="C150" s="1570"/>
      <c r="D150" s="1570"/>
      <c r="E150" s="1570"/>
      <c r="F150" s="1570"/>
      <c r="G150" s="224"/>
      <c r="H150" s="224"/>
    </row>
    <row r="151" spans="1:8" s="223" customFormat="1">
      <c r="A151" s="273"/>
      <c r="B151" s="222"/>
      <c r="C151" s="282"/>
      <c r="D151" s="282"/>
      <c r="E151" s="273"/>
      <c r="F151" s="273"/>
      <c r="G151" s="224"/>
      <c r="H151" s="224"/>
    </row>
    <row r="152" spans="1:8" s="223" customFormat="1">
      <c r="A152" s="1570" t="s">
        <v>851</v>
      </c>
      <c r="B152" s="1570"/>
      <c r="C152" s="1570"/>
      <c r="D152" s="1570"/>
      <c r="E152" s="1570"/>
      <c r="F152" s="1570"/>
      <c r="G152" s="224"/>
      <c r="H152" s="224"/>
    </row>
    <row r="153" spans="1:8" s="223" customFormat="1">
      <c r="A153" s="273"/>
      <c r="B153" s="222"/>
      <c r="C153" s="282"/>
      <c r="D153" s="282"/>
      <c r="E153" s="273"/>
      <c r="F153" s="273"/>
      <c r="G153" s="224"/>
      <c r="H153" s="224"/>
    </row>
    <row r="154" spans="1:8" s="223" customFormat="1">
      <c r="A154" s="1570" t="s">
        <v>850</v>
      </c>
      <c r="B154" s="1570"/>
      <c r="C154" s="1570"/>
      <c r="D154" s="1570"/>
      <c r="E154" s="1570"/>
      <c r="F154" s="1570"/>
      <c r="G154" s="224"/>
      <c r="H154" s="224"/>
    </row>
    <row r="155" spans="1:8" s="223" customFormat="1">
      <c r="A155" s="1570"/>
      <c r="B155" s="1570"/>
      <c r="C155" s="1570"/>
      <c r="D155" s="1570"/>
      <c r="E155" s="1570"/>
      <c r="F155" s="1570"/>
      <c r="G155" s="224"/>
      <c r="H155" s="224"/>
    </row>
    <row r="156" spans="1:8" s="223" customFormat="1">
      <c r="A156" s="273"/>
      <c r="B156" s="222"/>
      <c r="C156" s="282"/>
      <c r="D156" s="282"/>
      <c r="E156" s="273"/>
      <c r="F156" s="273"/>
      <c r="G156" s="224"/>
      <c r="H156" s="224"/>
    </row>
    <row r="157" spans="1:8" s="223" customFormat="1">
      <c r="A157" s="1570" t="s">
        <v>849</v>
      </c>
      <c r="B157" s="1570"/>
      <c r="C157" s="1570"/>
      <c r="D157" s="1570"/>
      <c r="E157" s="1570"/>
      <c r="F157" s="1570"/>
      <c r="G157" s="224"/>
      <c r="H157" s="224"/>
    </row>
    <row r="158" spans="1:8" s="223" customFormat="1">
      <c r="A158" s="1570"/>
      <c r="B158" s="1570"/>
      <c r="C158" s="1570"/>
      <c r="D158" s="1570"/>
      <c r="E158" s="1570"/>
      <c r="F158" s="1570"/>
      <c r="G158" s="224"/>
      <c r="H158" s="224"/>
    </row>
    <row r="159" spans="1:8" s="223" customFormat="1">
      <c r="A159" s="273"/>
      <c r="B159" s="222"/>
      <c r="C159" s="282"/>
      <c r="D159" s="282"/>
      <c r="E159" s="273"/>
      <c r="F159" s="273"/>
      <c r="G159" s="224"/>
      <c r="H159" s="224"/>
    </row>
    <row r="160" spans="1:8" s="223" customFormat="1">
      <c r="A160" s="1570" t="s">
        <v>848</v>
      </c>
      <c r="B160" s="1570"/>
      <c r="C160" s="1570"/>
      <c r="D160" s="1570"/>
      <c r="E160" s="1570"/>
      <c r="F160" s="1570"/>
      <c r="G160" s="224"/>
      <c r="H160" s="224"/>
    </row>
    <row r="161" spans="1:8" s="223" customFormat="1">
      <c r="A161" s="1570"/>
      <c r="B161" s="1570"/>
      <c r="C161" s="1570"/>
      <c r="D161" s="1570"/>
      <c r="E161" s="1570"/>
      <c r="F161" s="1570"/>
      <c r="G161" s="224"/>
      <c r="H161" s="224"/>
    </row>
    <row r="162" spans="1:8" s="223" customFormat="1">
      <c r="A162" s="273"/>
      <c r="B162" s="222"/>
      <c r="C162" s="282"/>
      <c r="D162" s="282"/>
      <c r="E162" s="273"/>
      <c r="F162" s="273"/>
      <c r="G162" s="224"/>
      <c r="H162" s="224"/>
    </row>
    <row r="163" spans="1:8" s="223" customFormat="1">
      <c r="A163" s="1571" t="s">
        <v>847</v>
      </c>
      <c r="B163" s="1571"/>
      <c r="C163" s="1571"/>
      <c r="D163" s="1571"/>
      <c r="E163" s="1571"/>
      <c r="F163" s="1571"/>
      <c r="G163" s="224"/>
      <c r="H163" s="224"/>
    </row>
    <row r="164" spans="1:8" s="223" customFormat="1">
      <c r="A164" s="338"/>
      <c r="B164" s="222"/>
      <c r="C164" s="256"/>
      <c r="D164" s="256"/>
      <c r="E164" s="338"/>
      <c r="F164" s="338"/>
      <c r="G164" s="224"/>
      <c r="H164" s="224"/>
    </row>
    <row r="165" spans="1:8" s="223" customFormat="1">
      <c r="A165" s="1571" t="s">
        <v>846</v>
      </c>
      <c r="B165" s="1571"/>
      <c r="C165" s="1571"/>
      <c r="D165" s="1571"/>
      <c r="E165" s="1571"/>
      <c r="F165" s="1571"/>
      <c r="G165" s="224"/>
      <c r="H165" s="224"/>
    </row>
    <row r="166" spans="1:8" s="223" customFormat="1">
      <c r="A166" s="1571" t="s">
        <v>845</v>
      </c>
      <c r="B166" s="1571"/>
      <c r="C166" s="1571"/>
      <c r="D166" s="1571"/>
      <c r="E166" s="1571"/>
      <c r="F166" s="1571"/>
      <c r="G166" s="224"/>
      <c r="H166" s="224"/>
    </row>
    <row r="167" spans="1:8" s="223" customFormat="1">
      <c r="A167" s="1571" t="s">
        <v>844</v>
      </c>
      <c r="B167" s="1571"/>
      <c r="C167" s="1571"/>
      <c r="D167" s="1571"/>
      <c r="E167" s="1571"/>
      <c r="F167" s="1571"/>
      <c r="G167" s="224"/>
      <c r="H167" s="224"/>
    </row>
    <row r="168" spans="1:8" s="223" customFormat="1">
      <c r="A168" s="1571" t="s">
        <v>818</v>
      </c>
      <c r="B168" s="1571"/>
      <c r="C168" s="1571"/>
      <c r="D168" s="1571"/>
      <c r="E168" s="1571"/>
      <c r="F168" s="1571"/>
      <c r="G168" s="224"/>
      <c r="H168" s="224"/>
    </row>
    <row r="169" spans="1:8" s="223" customFormat="1">
      <c r="A169" s="1571" t="s">
        <v>843</v>
      </c>
      <c r="B169" s="1571"/>
      <c r="C169" s="1571"/>
      <c r="D169" s="1571"/>
      <c r="E169" s="1571"/>
      <c r="F169" s="1571"/>
      <c r="G169" s="224"/>
      <c r="H169" s="224"/>
    </row>
    <row r="170" spans="1:8" s="223" customFormat="1">
      <c r="A170" s="1571" t="s">
        <v>842</v>
      </c>
      <c r="B170" s="1571"/>
      <c r="C170" s="1571"/>
      <c r="D170" s="1571"/>
      <c r="E170" s="1571"/>
      <c r="F170" s="1571"/>
      <c r="G170" s="224"/>
      <c r="H170" s="224"/>
    </row>
    <row r="171" spans="1:8" s="223" customFormat="1">
      <c r="A171" s="1571" t="s">
        <v>841</v>
      </c>
      <c r="B171" s="1571"/>
      <c r="C171" s="1571"/>
      <c r="D171" s="1571"/>
      <c r="E171" s="1571"/>
      <c r="F171" s="1571"/>
      <c r="G171" s="224"/>
      <c r="H171" s="224"/>
    </row>
    <row r="172" spans="1:8" s="223" customFormat="1">
      <c r="A172" s="1571" t="s">
        <v>840</v>
      </c>
      <c r="B172" s="1571"/>
      <c r="C172" s="1571"/>
      <c r="D172" s="1571"/>
      <c r="E172" s="1571"/>
      <c r="F172" s="1571"/>
      <c r="G172" s="224"/>
      <c r="H172" s="224"/>
    </row>
    <row r="173" spans="1:8" s="223" customFormat="1">
      <c r="A173" s="338"/>
      <c r="B173" s="222"/>
      <c r="C173" s="256"/>
      <c r="D173" s="256"/>
      <c r="E173" s="338"/>
      <c r="F173" s="338"/>
      <c r="G173" s="224"/>
      <c r="H173" s="224"/>
    </row>
    <row r="174" spans="1:8" s="223" customFormat="1">
      <c r="A174" s="1573" t="s">
        <v>839</v>
      </c>
      <c r="B174" s="1573"/>
      <c r="C174" s="282"/>
      <c r="D174" s="282"/>
      <c r="E174" s="273"/>
      <c r="F174" s="273"/>
      <c r="G174" s="224"/>
      <c r="H174" s="224"/>
    </row>
    <row r="175" spans="1:8" s="223" customFormat="1">
      <c r="A175" s="273"/>
      <c r="B175" s="222"/>
      <c r="C175" s="282"/>
      <c r="D175" s="282"/>
      <c r="E175" s="273"/>
      <c r="F175" s="273"/>
      <c r="G175" s="224"/>
      <c r="H175" s="224"/>
    </row>
    <row r="176" spans="1:8" s="223" customFormat="1">
      <c r="A176" s="1570" t="s">
        <v>838</v>
      </c>
      <c r="B176" s="1570"/>
      <c r="C176" s="1570"/>
      <c r="D176" s="1570"/>
      <c r="E176" s="1570"/>
      <c r="F176" s="1570"/>
      <c r="G176" s="224"/>
      <c r="H176" s="224"/>
    </row>
    <row r="177" spans="1:8" s="223" customFormat="1">
      <c r="A177" s="1570" t="s">
        <v>837</v>
      </c>
      <c r="B177" s="1570"/>
      <c r="C177" s="1570"/>
      <c r="D177" s="1570"/>
      <c r="E177" s="1570"/>
      <c r="F177" s="1570"/>
      <c r="G177" s="224"/>
      <c r="H177" s="224"/>
    </row>
    <row r="178" spans="1:8" s="223" customFormat="1">
      <c r="A178" s="273"/>
      <c r="B178" s="222"/>
      <c r="C178" s="282"/>
      <c r="D178" s="282"/>
      <c r="E178" s="273"/>
      <c r="F178" s="273"/>
      <c r="G178" s="224"/>
      <c r="H178" s="224"/>
    </row>
    <row r="179" spans="1:8" s="223" customFormat="1">
      <c r="A179" s="1570" t="s">
        <v>836</v>
      </c>
      <c r="B179" s="1570"/>
      <c r="C179" s="1570"/>
      <c r="D179" s="1570"/>
      <c r="E179" s="1570"/>
      <c r="F179" s="1570"/>
      <c r="G179" s="224"/>
      <c r="H179" s="224"/>
    </row>
    <row r="180" spans="1:8" s="223" customFormat="1">
      <c r="A180" s="1570"/>
      <c r="B180" s="1570"/>
      <c r="C180" s="1570"/>
      <c r="D180" s="1570"/>
      <c r="E180" s="1570"/>
      <c r="F180" s="1570"/>
      <c r="G180" s="224"/>
      <c r="H180" s="224"/>
    </row>
    <row r="181" spans="1:8" s="223" customFormat="1">
      <c r="A181" s="220"/>
      <c r="B181" s="293"/>
      <c r="C181" s="256"/>
      <c r="D181" s="256"/>
      <c r="E181" s="220"/>
      <c r="F181" s="220"/>
      <c r="G181" s="224"/>
      <c r="H181" s="224"/>
    </row>
    <row r="182" spans="1:8" s="223" customFormat="1">
      <c r="A182" s="1571" t="s">
        <v>835</v>
      </c>
      <c r="B182" s="1571"/>
      <c r="C182" s="1571"/>
      <c r="D182" s="1571"/>
      <c r="E182" s="1571"/>
      <c r="F182" s="1571"/>
      <c r="G182" s="224"/>
      <c r="H182" s="224"/>
    </row>
    <row r="183" spans="1:8" s="223" customFormat="1">
      <c r="A183" s="1571" t="s">
        <v>834</v>
      </c>
      <c r="B183" s="1571"/>
      <c r="C183" s="1571"/>
      <c r="D183" s="1571"/>
      <c r="E183" s="1571"/>
      <c r="F183" s="1571"/>
      <c r="G183" s="224"/>
      <c r="H183" s="224"/>
    </row>
    <row r="184" spans="1:8" s="223" customFormat="1">
      <c r="A184" s="1571" t="s">
        <v>833</v>
      </c>
      <c r="B184" s="1571"/>
      <c r="C184" s="1571"/>
      <c r="D184" s="1571"/>
      <c r="E184" s="1571"/>
      <c r="F184" s="1571"/>
      <c r="G184" s="224"/>
      <c r="H184" s="224"/>
    </row>
    <row r="185" spans="1:8" s="223" customFormat="1">
      <c r="A185" s="1570" t="s">
        <v>832</v>
      </c>
      <c r="B185" s="1570"/>
      <c r="C185" s="1570"/>
      <c r="D185" s="1570"/>
      <c r="E185" s="1570"/>
      <c r="F185" s="1570"/>
      <c r="G185" s="224"/>
      <c r="H185" s="224"/>
    </row>
    <row r="186" spans="1:8" s="223" customFormat="1">
      <c r="A186" s="1570"/>
      <c r="B186" s="1570"/>
      <c r="C186" s="1570"/>
      <c r="D186" s="1570"/>
      <c r="E186" s="1570"/>
      <c r="F186" s="1570"/>
      <c r="G186" s="224"/>
      <c r="H186" s="224"/>
    </row>
    <row r="187" spans="1:8" s="223" customFormat="1">
      <c r="A187" s="1571" t="s">
        <v>818</v>
      </c>
      <c r="B187" s="1571"/>
      <c r="C187" s="1571"/>
      <c r="D187" s="1571"/>
      <c r="E187" s="1571"/>
      <c r="F187" s="1571"/>
      <c r="G187" s="224"/>
      <c r="H187" s="224"/>
    </row>
    <row r="188" spans="1:8" s="223" customFormat="1">
      <c r="A188" s="1571" t="s">
        <v>831</v>
      </c>
      <c r="B188" s="1571"/>
      <c r="C188" s="1571"/>
      <c r="D188" s="1571"/>
      <c r="E188" s="1571"/>
      <c r="F188" s="1571"/>
      <c r="G188" s="224"/>
      <c r="H188" s="224"/>
    </row>
    <row r="189" spans="1:8" s="223" customFormat="1">
      <c r="A189" s="1571" t="s">
        <v>830</v>
      </c>
      <c r="B189" s="1571"/>
      <c r="C189" s="1571"/>
      <c r="D189" s="1571"/>
      <c r="E189" s="1571"/>
      <c r="F189" s="1571"/>
      <c r="G189" s="224"/>
      <c r="H189" s="224"/>
    </row>
    <row r="190" spans="1:8" s="223" customFormat="1">
      <c r="A190" s="338"/>
      <c r="B190" s="222"/>
      <c r="C190" s="256"/>
      <c r="D190" s="256"/>
      <c r="E190" s="338"/>
      <c r="F190" s="338"/>
      <c r="G190" s="224"/>
      <c r="H190" s="224"/>
    </row>
    <row r="191" spans="1:8" s="223" customFormat="1">
      <c r="A191" s="345" t="s">
        <v>262</v>
      </c>
      <c r="B191" s="222"/>
      <c r="C191" s="256"/>
      <c r="D191" s="256"/>
      <c r="E191" s="338"/>
      <c r="F191" s="338"/>
      <c r="G191" s="224"/>
      <c r="H191" s="224"/>
    </row>
    <row r="192" spans="1:8" s="223" customFormat="1">
      <c r="A192" s="338"/>
      <c r="B192" s="222"/>
      <c r="C192" s="256"/>
      <c r="D192" s="256"/>
      <c r="E192" s="338"/>
      <c r="F192" s="338"/>
      <c r="G192" s="224"/>
      <c r="H192" s="224"/>
    </row>
    <row r="193" spans="1:8" s="223" customFormat="1">
      <c r="A193" s="1570" t="s">
        <v>829</v>
      </c>
      <c r="B193" s="1570"/>
      <c r="C193" s="1570"/>
      <c r="D193" s="1570"/>
      <c r="E193" s="1570"/>
      <c r="F193" s="1570"/>
      <c r="G193" s="224"/>
      <c r="H193" s="224"/>
    </row>
    <row r="194" spans="1:8" s="223" customFormat="1">
      <c r="A194" s="1570"/>
      <c r="B194" s="1570"/>
      <c r="C194" s="1570"/>
      <c r="D194" s="1570"/>
      <c r="E194" s="1570"/>
      <c r="F194" s="1570"/>
      <c r="G194" s="224"/>
      <c r="H194" s="224"/>
    </row>
    <row r="195" spans="1:8" s="223" customFormat="1">
      <c r="A195" s="338"/>
      <c r="B195" s="222"/>
      <c r="C195" s="256"/>
      <c r="D195" s="256"/>
      <c r="E195" s="338"/>
      <c r="F195" s="338"/>
      <c r="G195" s="224"/>
      <c r="H195" s="224"/>
    </row>
    <row r="196" spans="1:8" s="223" customFormat="1">
      <c r="A196" s="1570" t="s">
        <v>828</v>
      </c>
      <c r="B196" s="1570"/>
      <c r="C196" s="1570"/>
      <c r="D196" s="1570"/>
      <c r="E196" s="1570"/>
      <c r="F196" s="1570"/>
      <c r="G196" s="224"/>
      <c r="H196" s="224"/>
    </row>
    <row r="197" spans="1:8" s="223" customFormat="1">
      <c r="A197" s="1570"/>
      <c r="B197" s="1570"/>
      <c r="C197" s="1570"/>
      <c r="D197" s="1570"/>
      <c r="E197" s="1570"/>
      <c r="F197" s="1570"/>
      <c r="G197" s="224"/>
      <c r="H197" s="224"/>
    </row>
    <row r="198" spans="1:8" s="223" customFormat="1">
      <c r="A198" s="338"/>
      <c r="B198" s="222"/>
      <c r="C198" s="256"/>
      <c r="D198" s="256"/>
      <c r="E198" s="338"/>
      <c r="F198" s="338"/>
      <c r="G198" s="224"/>
      <c r="H198" s="224"/>
    </row>
    <row r="199" spans="1:8" s="223" customFormat="1">
      <c r="A199" s="1571" t="s">
        <v>827</v>
      </c>
      <c r="B199" s="1571"/>
      <c r="C199" s="1571"/>
      <c r="D199" s="1571"/>
      <c r="E199" s="1571"/>
      <c r="F199" s="1571"/>
      <c r="G199" s="224"/>
      <c r="H199" s="224"/>
    </row>
    <row r="200" spans="1:8" s="223" customFormat="1">
      <c r="A200" s="1570" t="s">
        <v>826</v>
      </c>
      <c r="B200" s="1570"/>
      <c r="C200" s="1570"/>
      <c r="D200" s="1570"/>
      <c r="E200" s="1570"/>
      <c r="F200" s="1570"/>
      <c r="G200" s="224"/>
      <c r="H200" s="224"/>
    </row>
    <row r="201" spans="1:8" s="223" customFormat="1">
      <c r="A201" s="1570"/>
      <c r="B201" s="1570"/>
      <c r="C201" s="1570"/>
      <c r="D201" s="1570"/>
      <c r="E201" s="1570"/>
      <c r="F201" s="1570"/>
      <c r="G201" s="224"/>
      <c r="H201" s="224"/>
    </row>
    <row r="202" spans="1:8" s="223" customFormat="1">
      <c r="A202" s="338"/>
      <c r="B202" s="222"/>
      <c r="C202" s="256"/>
      <c r="D202" s="256"/>
      <c r="E202" s="338"/>
      <c r="F202" s="338"/>
      <c r="G202" s="224"/>
      <c r="H202" s="224"/>
    </row>
    <row r="203" spans="1:8" s="223" customFormat="1">
      <c r="A203" s="1571" t="s">
        <v>825</v>
      </c>
      <c r="B203" s="1571"/>
      <c r="C203" s="1571"/>
      <c r="D203" s="1571"/>
      <c r="E203" s="1571"/>
      <c r="F203" s="1571"/>
      <c r="G203" s="224"/>
      <c r="H203" s="224"/>
    </row>
    <row r="204" spans="1:8" s="223" customFormat="1">
      <c r="A204" s="338"/>
      <c r="B204" s="222"/>
      <c r="C204" s="256"/>
      <c r="D204" s="256"/>
      <c r="E204" s="338"/>
      <c r="F204" s="338"/>
      <c r="G204" s="224"/>
      <c r="H204" s="224"/>
    </row>
    <row r="205" spans="1:8" s="223" customFormat="1">
      <c r="A205" s="1571" t="s">
        <v>824</v>
      </c>
      <c r="B205" s="1571"/>
      <c r="C205" s="1571"/>
      <c r="D205" s="1571"/>
      <c r="E205" s="1571"/>
      <c r="F205" s="1571"/>
      <c r="G205" s="224"/>
      <c r="H205" s="224"/>
    </row>
    <row r="206" spans="1:8" s="223" customFormat="1">
      <c r="A206" s="1571" t="s">
        <v>823</v>
      </c>
      <c r="B206" s="1571"/>
      <c r="C206" s="1571"/>
      <c r="D206" s="1571"/>
      <c r="E206" s="1571"/>
      <c r="F206" s="1571"/>
      <c r="G206" s="224"/>
      <c r="H206" s="224"/>
    </row>
    <row r="207" spans="1:8" s="223" customFormat="1">
      <c r="A207" s="1571" t="s">
        <v>822</v>
      </c>
      <c r="B207" s="1571"/>
      <c r="C207" s="1571"/>
      <c r="D207" s="1571"/>
      <c r="E207" s="1571"/>
      <c r="F207" s="1571"/>
      <c r="G207" s="224"/>
      <c r="H207" s="224"/>
    </row>
    <row r="208" spans="1:8" s="223" customFormat="1">
      <c r="A208" s="1571" t="s">
        <v>821</v>
      </c>
      <c r="B208" s="1571"/>
      <c r="C208" s="1571"/>
      <c r="D208" s="1571"/>
      <c r="E208" s="1571"/>
      <c r="F208" s="1571"/>
      <c r="G208" s="224"/>
      <c r="H208" s="224"/>
    </row>
    <row r="209" spans="1:8" s="223" customFormat="1">
      <c r="A209" s="1571" t="s">
        <v>820</v>
      </c>
      <c r="B209" s="1571"/>
      <c r="C209" s="1571"/>
      <c r="D209" s="1571"/>
      <c r="E209" s="1571"/>
      <c r="F209" s="1571"/>
      <c r="G209" s="224"/>
      <c r="H209" s="224"/>
    </row>
    <row r="210" spans="1:8" s="223" customFormat="1">
      <c r="A210" s="1571" t="s">
        <v>819</v>
      </c>
      <c r="B210" s="1571"/>
      <c r="C210" s="1571"/>
      <c r="D210" s="1571"/>
      <c r="E210" s="1571"/>
      <c r="F210" s="1571"/>
      <c r="G210" s="224"/>
      <c r="H210" s="224"/>
    </row>
    <row r="211" spans="1:8" s="223" customFormat="1">
      <c r="A211" s="1571" t="s">
        <v>818</v>
      </c>
      <c r="B211" s="1571"/>
      <c r="C211" s="1571"/>
      <c r="D211" s="1571"/>
      <c r="E211" s="1571"/>
      <c r="F211" s="1571"/>
      <c r="G211" s="224"/>
      <c r="H211" s="224"/>
    </row>
    <row r="212" spans="1:8" s="223" customFormat="1">
      <c r="A212" s="1571" t="s">
        <v>817</v>
      </c>
      <c r="B212" s="1571"/>
      <c r="C212" s="1571"/>
      <c r="D212" s="1571"/>
      <c r="E212" s="1571"/>
      <c r="F212" s="1571"/>
      <c r="G212" s="224"/>
      <c r="H212" s="224"/>
    </row>
    <row r="213" spans="1:8" s="223" customFormat="1">
      <c r="A213" s="1570" t="s">
        <v>816</v>
      </c>
      <c r="B213" s="1570"/>
      <c r="C213" s="1570"/>
      <c r="D213" s="1570"/>
      <c r="E213" s="1570"/>
      <c r="F213" s="1570"/>
      <c r="G213" s="224"/>
      <c r="H213" s="224"/>
    </row>
    <row r="214" spans="1:8" s="223" customFormat="1">
      <c r="A214" s="1570"/>
      <c r="B214" s="1570"/>
      <c r="C214" s="1570"/>
      <c r="D214" s="1570"/>
      <c r="E214" s="1570"/>
      <c r="F214" s="1570"/>
      <c r="G214" s="224"/>
      <c r="H214" s="224"/>
    </row>
    <row r="215" spans="1:8" s="223" customFormat="1">
      <c r="A215" s="1571" t="s">
        <v>815</v>
      </c>
      <c r="B215" s="1571"/>
      <c r="C215" s="1571"/>
      <c r="D215" s="1571"/>
      <c r="E215" s="1571"/>
      <c r="F215" s="1571"/>
      <c r="G215" s="224"/>
      <c r="H215" s="224"/>
    </row>
    <row r="216" spans="1:8" s="223" customFormat="1">
      <c r="A216" s="1571" t="s">
        <v>814</v>
      </c>
      <c r="B216" s="1571"/>
      <c r="C216" s="1571"/>
      <c r="D216" s="1571"/>
      <c r="E216" s="1571"/>
      <c r="F216" s="1571"/>
      <c r="G216" s="224"/>
      <c r="H216" s="224"/>
    </row>
    <row r="217" spans="1:8">
      <c r="A217" s="215"/>
      <c r="B217" s="217"/>
      <c r="C217" s="216"/>
      <c r="D217" s="216"/>
      <c r="E217" s="215"/>
      <c r="F217" s="215"/>
    </row>
    <row r="218" spans="1:8" s="346" customFormat="1" ht="15">
      <c r="A218" s="233"/>
      <c r="B218" s="232" t="s">
        <v>270</v>
      </c>
      <c r="C218" s="348"/>
      <c r="D218" s="348"/>
      <c r="E218" s="233"/>
      <c r="F218" s="233"/>
      <c r="G218" s="347"/>
      <c r="H218" s="347"/>
    </row>
    <row r="219" spans="1:8" s="223" customFormat="1">
      <c r="A219" s="215"/>
      <c r="B219" s="225"/>
      <c r="C219" s="216"/>
      <c r="D219" s="216"/>
      <c r="E219" s="215"/>
      <c r="F219" s="215"/>
      <c r="G219" s="224"/>
      <c r="H219" s="224"/>
    </row>
    <row r="220" spans="1:8" s="223" customFormat="1">
      <c r="A220" s="1571" t="s">
        <v>813</v>
      </c>
      <c r="B220" s="1571"/>
      <c r="C220" s="1571"/>
      <c r="D220" s="1571"/>
      <c r="E220" s="1571"/>
      <c r="F220" s="1571"/>
      <c r="G220" s="224"/>
      <c r="H220" s="224"/>
    </row>
    <row r="221" spans="1:8" s="223" customFormat="1">
      <c r="A221" s="338"/>
      <c r="B221" s="225"/>
      <c r="C221" s="216"/>
      <c r="D221" s="216"/>
      <c r="E221" s="344"/>
      <c r="F221" s="344"/>
      <c r="G221" s="224"/>
      <c r="H221" s="224"/>
    </row>
    <row r="222" spans="1:8" s="223" customFormat="1">
      <c r="A222" s="1571" t="s">
        <v>812</v>
      </c>
      <c r="B222" s="1571"/>
      <c r="C222" s="1571"/>
      <c r="D222" s="1571"/>
      <c r="E222" s="1571"/>
      <c r="F222" s="1571"/>
      <c r="G222" s="224"/>
      <c r="H222" s="224"/>
    </row>
    <row r="223" spans="1:8" s="223" customFormat="1">
      <c r="A223" s="338"/>
      <c r="B223" s="225"/>
      <c r="C223" s="216"/>
      <c r="D223" s="216"/>
      <c r="E223" s="344"/>
      <c r="F223" s="344"/>
      <c r="G223" s="224"/>
      <c r="H223" s="224"/>
    </row>
    <row r="224" spans="1:8" s="223" customFormat="1">
      <c r="A224" s="1570" t="s">
        <v>811</v>
      </c>
      <c r="B224" s="1570"/>
      <c r="C224" s="1570"/>
      <c r="D224" s="1570"/>
      <c r="E224" s="1570"/>
      <c r="F224" s="1570"/>
      <c r="G224" s="224"/>
      <c r="H224" s="224"/>
    </row>
    <row r="225" spans="1:8" s="223" customFormat="1">
      <c r="A225" s="1570"/>
      <c r="B225" s="1570"/>
      <c r="C225" s="1570"/>
      <c r="D225" s="1570"/>
      <c r="E225" s="1570"/>
      <c r="F225" s="1570"/>
      <c r="G225" s="224"/>
      <c r="H225" s="224"/>
    </row>
    <row r="226" spans="1:8" s="223" customFormat="1">
      <c r="A226" s="1570"/>
      <c r="B226" s="1570"/>
      <c r="C226" s="1570"/>
      <c r="D226" s="1570"/>
      <c r="E226" s="1570"/>
      <c r="F226" s="1570"/>
      <c r="G226" s="224"/>
      <c r="H226" s="224"/>
    </row>
    <row r="227" spans="1:8" s="223" customFormat="1">
      <c r="A227" s="273"/>
      <c r="B227" s="225"/>
      <c r="C227" s="276"/>
      <c r="D227" s="276"/>
      <c r="E227" s="278"/>
      <c r="F227" s="278"/>
      <c r="G227" s="224"/>
      <c r="H227" s="224"/>
    </row>
    <row r="228" spans="1:8" s="223" customFormat="1">
      <c r="A228" s="1570" t="s">
        <v>810</v>
      </c>
      <c r="B228" s="1570"/>
      <c r="C228" s="1570"/>
      <c r="D228" s="1570"/>
      <c r="E228" s="1570"/>
      <c r="F228" s="1570"/>
      <c r="G228" s="224"/>
      <c r="H228" s="224"/>
    </row>
    <row r="229" spans="1:8" s="223" customFormat="1">
      <c r="A229" s="1570"/>
      <c r="B229" s="1570"/>
      <c r="C229" s="1570"/>
      <c r="D229" s="1570"/>
      <c r="E229" s="1570"/>
      <c r="F229" s="1570"/>
      <c r="G229" s="224"/>
      <c r="H229" s="224"/>
    </row>
    <row r="230" spans="1:8" s="223" customFormat="1">
      <c r="A230" s="273"/>
      <c r="B230" s="225"/>
      <c r="C230" s="276"/>
      <c r="D230" s="276"/>
      <c r="E230" s="278"/>
      <c r="F230" s="278"/>
      <c r="G230" s="224"/>
      <c r="H230" s="224"/>
    </row>
    <row r="231" spans="1:8" s="223" customFormat="1">
      <c r="A231" s="1570" t="s">
        <v>809</v>
      </c>
      <c r="B231" s="1570"/>
      <c r="C231" s="1570"/>
      <c r="D231" s="1570"/>
      <c r="E231" s="1570"/>
      <c r="F231" s="1570"/>
      <c r="G231" s="224"/>
      <c r="H231" s="224"/>
    </row>
    <row r="232" spans="1:8" s="223" customFormat="1">
      <c r="A232" s="1570"/>
      <c r="B232" s="1570"/>
      <c r="C232" s="1570"/>
      <c r="D232" s="1570"/>
      <c r="E232" s="1570"/>
      <c r="F232" s="1570"/>
      <c r="G232" s="224"/>
      <c r="H232" s="224"/>
    </row>
    <row r="233" spans="1:8" s="223" customFormat="1">
      <c r="A233" s="1570"/>
      <c r="B233" s="1570"/>
      <c r="C233" s="1570"/>
      <c r="D233" s="1570"/>
      <c r="E233" s="1570"/>
      <c r="F233" s="1570"/>
      <c r="G233" s="224"/>
      <c r="H233" s="224"/>
    </row>
    <row r="234" spans="1:8" s="223" customFormat="1">
      <c r="A234" s="1570"/>
      <c r="B234" s="1570"/>
      <c r="C234" s="1570"/>
      <c r="D234" s="1570"/>
      <c r="E234" s="1570"/>
      <c r="F234" s="1570"/>
      <c r="G234" s="224"/>
      <c r="H234" s="224"/>
    </row>
    <row r="235" spans="1:8" s="223" customFormat="1">
      <c r="A235" s="1570"/>
      <c r="B235" s="1570"/>
      <c r="C235" s="1570"/>
      <c r="D235" s="1570"/>
      <c r="E235" s="1570"/>
      <c r="F235" s="1570"/>
      <c r="G235" s="224"/>
      <c r="H235" s="224"/>
    </row>
    <row r="236" spans="1:8" s="223" customFormat="1">
      <c r="A236" s="1570"/>
      <c r="B236" s="1570"/>
      <c r="C236" s="1570"/>
      <c r="D236" s="1570"/>
      <c r="E236" s="1570"/>
      <c r="F236" s="1570"/>
      <c r="G236" s="224"/>
      <c r="H236" s="224"/>
    </row>
    <row r="237" spans="1:8" s="223" customFormat="1">
      <c r="A237" s="1570" t="s">
        <v>808</v>
      </c>
      <c r="B237" s="1570"/>
      <c r="C237" s="1570"/>
      <c r="D237" s="1570"/>
      <c r="E237" s="1570"/>
      <c r="F237" s="1570"/>
      <c r="G237" s="224"/>
      <c r="H237" s="224"/>
    </row>
    <row r="238" spans="1:8" s="223" customFormat="1">
      <c r="A238" s="1570"/>
      <c r="B238" s="1570"/>
      <c r="C238" s="1570"/>
      <c r="D238" s="1570"/>
      <c r="E238" s="1570"/>
      <c r="F238" s="1570"/>
      <c r="G238" s="224"/>
      <c r="H238" s="224"/>
    </row>
    <row r="239" spans="1:8" s="223" customFormat="1">
      <c r="A239" s="1570"/>
      <c r="B239" s="1570"/>
      <c r="C239" s="1570"/>
      <c r="D239" s="1570"/>
      <c r="E239" s="1570"/>
      <c r="F239" s="1570"/>
      <c r="G239" s="224"/>
      <c r="H239" s="224"/>
    </row>
    <row r="240" spans="1:8" s="223" customFormat="1">
      <c r="A240" s="273"/>
      <c r="B240" s="225"/>
      <c r="C240" s="276"/>
      <c r="D240" s="276"/>
      <c r="E240" s="278"/>
      <c r="F240" s="278"/>
      <c r="G240" s="224"/>
      <c r="H240" s="224"/>
    </row>
    <row r="241" spans="1:8" s="223" customFormat="1">
      <c r="A241" s="1570" t="s">
        <v>807</v>
      </c>
      <c r="B241" s="1570"/>
      <c r="C241" s="1570"/>
      <c r="D241" s="1570"/>
      <c r="E241" s="1570"/>
      <c r="F241" s="1570"/>
      <c r="G241" s="224"/>
      <c r="H241" s="224"/>
    </row>
    <row r="242" spans="1:8" s="223" customFormat="1">
      <c r="A242" s="1570"/>
      <c r="B242" s="1570"/>
      <c r="C242" s="1570"/>
      <c r="D242" s="1570"/>
      <c r="E242" s="1570"/>
      <c r="F242" s="1570"/>
      <c r="G242" s="224"/>
      <c r="H242" s="224"/>
    </row>
    <row r="243" spans="1:8" s="223" customFormat="1">
      <c r="A243" s="338"/>
      <c r="B243" s="225"/>
      <c r="C243" s="216"/>
      <c r="D243" s="216"/>
      <c r="E243" s="344"/>
      <c r="F243" s="344"/>
      <c r="G243" s="224"/>
      <c r="H243" s="224"/>
    </row>
    <row r="244" spans="1:8" s="223" customFormat="1">
      <c r="A244" s="227" t="s">
        <v>806</v>
      </c>
      <c r="B244" s="304" t="s">
        <v>805</v>
      </c>
      <c r="C244" s="216"/>
      <c r="D244" s="216"/>
      <c r="E244" s="215"/>
      <c r="F244" s="215"/>
      <c r="G244" s="224"/>
      <c r="H244" s="224"/>
    </row>
    <row r="245" spans="1:8" s="223" customFormat="1">
      <c r="A245" s="345"/>
      <c r="B245" s="304"/>
      <c r="C245" s="216"/>
      <c r="D245" s="216"/>
      <c r="E245" s="344"/>
      <c r="F245" s="344"/>
      <c r="G245" s="224"/>
      <c r="H245" s="224"/>
    </row>
    <row r="246" spans="1:8" s="223" customFormat="1">
      <c r="A246" s="1570" t="s">
        <v>804</v>
      </c>
      <c r="B246" s="1570"/>
      <c r="C246" s="1570"/>
      <c r="D246" s="1570"/>
      <c r="E246" s="1570"/>
      <c r="F246" s="1570"/>
      <c r="G246" s="224"/>
      <c r="H246" s="224"/>
    </row>
    <row r="247" spans="1:8" s="223" customFormat="1">
      <c r="A247" s="1570"/>
      <c r="B247" s="1570"/>
      <c r="C247" s="1570"/>
      <c r="D247" s="1570"/>
      <c r="E247" s="1570"/>
      <c r="F247" s="1570"/>
      <c r="G247" s="224"/>
      <c r="H247" s="224"/>
    </row>
    <row r="248" spans="1:8" s="223" customFormat="1">
      <c r="A248" s="1570"/>
      <c r="B248" s="1570"/>
      <c r="C248" s="1570"/>
      <c r="D248" s="1570"/>
      <c r="E248" s="1570"/>
      <c r="F248" s="1570"/>
      <c r="G248" s="224"/>
      <c r="H248" s="224"/>
    </row>
    <row r="249" spans="1:8" s="223" customFormat="1">
      <c r="A249" s="1570"/>
      <c r="B249" s="1570"/>
      <c r="C249" s="1570"/>
      <c r="D249" s="1570"/>
      <c r="E249" s="1570"/>
      <c r="F249" s="1570"/>
      <c r="G249" s="224"/>
      <c r="H249" s="224"/>
    </row>
    <row r="250" spans="1:8" s="223" customFormat="1">
      <c r="A250" s="273"/>
      <c r="B250" s="225"/>
      <c r="C250" s="276"/>
      <c r="D250" s="276"/>
      <c r="E250" s="278"/>
      <c r="F250" s="278"/>
      <c r="G250" s="224"/>
      <c r="H250" s="224"/>
    </row>
    <row r="251" spans="1:8" s="223" customFormat="1">
      <c r="A251" s="1570" t="s">
        <v>803</v>
      </c>
      <c r="B251" s="1570"/>
      <c r="C251" s="1570"/>
      <c r="D251" s="1570"/>
      <c r="E251" s="1570"/>
      <c r="F251" s="1570"/>
      <c r="G251" s="224"/>
      <c r="H251" s="224"/>
    </row>
    <row r="252" spans="1:8" s="223" customFormat="1">
      <c r="A252" s="1570"/>
      <c r="B252" s="1570"/>
      <c r="C252" s="1570"/>
      <c r="D252" s="1570"/>
      <c r="E252" s="1570"/>
      <c r="F252" s="1570"/>
      <c r="G252" s="224"/>
      <c r="H252" s="224"/>
    </row>
    <row r="253" spans="1:8" s="223" customFormat="1">
      <c r="A253" s="273"/>
      <c r="B253" s="225"/>
      <c r="C253" s="276"/>
      <c r="D253" s="276"/>
      <c r="E253" s="278"/>
      <c r="F253" s="278"/>
      <c r="G253" s="224"/>
      <c r="H253" s="224"/>
    </row>
    <row r="254" spans="1:8" s="223" customFormat="1">
      <c r="A254" s="1570" t="s">
        <v>802</v>
      </c>
      <c r="B254" s="1570"/>
      <c r="C254" s="1570"/>
      <c r="D254" s="1570"/>
      <c r="E254" s="1570"/>
      <c r="F254" s="1570"/>
      <c r="G254" s="224"/>
      <c r="H254" s="224"/>
    </row>
    <row r="255" spans="1:8" s="223" customFormat="1">
      <c r="A255" s="1570"/>
      <c r="B255" s="1570"/>
      <c r="C255" s="1570"/>
      <c r="D255" s="1570"/>
      <c r="E255" s="1570"/>
      <c r="F255" s="1570"/>
      <c r="G255" s="224"/>
      <c r="H255" s="224"/>
    </row>
    <row r="256" spans="1:8" s="223" customFormat="1" ht="32.25" customHeight="1">
      <c r="A256" s="1570"/>
      <c r="B256" s="1570"/>
      <c r="C256" s="1570"/>
      <c r="D256" s="1570"/>
      <c r="E256" s="1570"/>
      <c r="F256" s="1570"/>
      <c r="G256" s="224"/>
      <c r="H256" s="224"/>
    </row>
    <row r="257" spans="1:8" s="223" customFormat="1">
      <c r="A257" s="1570" t="s">
        <v>801</v>
      </c>
      <c r="B257" s="1570"/>
      <c r="C257" s="1570"/>
      <c r="D257" s="1570"/>
      <c r="E257" s="1570"/>
      <c r="F257" s="1570"/>
      <c r="G257" s="224"/>
      <c r="H257" s="224"/>
    </row>
    <row r="258" spans="1:8" s="223" customFormat="1">
      <c r="A258" s="1570"/>
      <c r="B258" s="1570"/>
      <c r="C258" s="1570"/>
      <c r="D258" s="1570"/>
      <c r="E258" s="1570"/>
      <c r="F258" s="1570"/>
      <c r="G258" s="224"/>
      <c r="H258" s="224"/>
    </row>
    <row r="259" spans="1:8" s="223" customFormat="1">
      <c r="A259" s="344"/>
      <c r="B259" s="225"/>
      <c r="C259" s="216"/>
      <c r="D259" s="216"/>
      <c r="E259" s="344"/>
      <c r="F259" s="344"/>
      <c r="G259" s="224"/>
      <c r="H259" s="224"/>
    </row>
    <row r="260" spans="1:8" s="223" customFormat="1">
      <c r="A260" s="227" t="s">
        <v>800</v>
      </c>
      <c r="B260" s="304" t="s">
        <v>799</v>
      </c>
      <c r="C260" s="216"/>
      <c r="D260" s="216"/>
      <c r="E260" s="215"/>
      <c r="F260" s="215"/>
      <c r="G260" s="224"/>
      <c r="H260" s="224"/>
    </row>
    <row r="261" spans="1:8" s="223" customFormat="1">
      <c r="A261" s="345"/>
      <c r="B261" s="304"/>
      <c r="C261" s="216"/>
      <c r="D261" s="216"/>
      <c r="E261" s="344"/>
      <c r="F261" s="344"/>
      <c r="G261" s="224"/>
      <c r="H261" s="224"/>
    </row>
    <row r="262" spans="1:8" s="223" customFormat="1">
      <c r="A262" s="1570" t="s">
        <v>798</v>
      </c>
      <c r="B262" s="1570"/>
      <c r="C262" s="1570"/>
      <c r="D262" s="1570"/>
      <c r="E262" s="1570"/>
      <c r="F262" s="1570"/>
      <c r="G262" s="224"/>
      <c r="H262" s="224"/>
    </row>
    <row r="263" spans="1:8" s="223" customFormat="1">
      <c r="A263" s="1570"/>
      <c r="B263" s="1570"/>
      <c r="C263" s="1570"/>
      <c r="D263" s="1570"/>
      <c r="E263" s="1570"/>
      <c r="F263" s="1570"/>
      <c r="G263" s="224"/>
      <c r="H263" s="224"/>
    </row>
    <row r="264" spans="1:8" s="223" customFormat="1">
      <c r="A264" s="1570"/>
      <c r="B264" s="1570"/>
      <c r="C264" s="1570"/>
      <c r="D264" s="1570"/>
      <c r="E264" s="1570"/>
      <c r="F264" s="1570"/>
      <c r="G264" s="224"/>
      <c r="H264" s="224"/>
    </row>
    <row r="265" spans="1:8" s="223" customFormat="1">
      <c r="A265" s="1570"/>
      <c r="B265" s="1570"/>
      <c r="C265" s="1570"/>
      <c r="D265" s="1570"/>
      <c r="E265" s="1570"/>
      <c r="F265" s="1570"/>
      <c r="G265" s="224"/>
      <c r="H265" s="224"/>
    </row>
    <row r="266" spans="1:8" s="223" customFormat="1">
      <c r="A266" s="1570"/>
      <c r="B266" s="1570"/>
      <c r="C266" s="1570"/>
      <c r="D266" s="1570"/>
      <c r="E266" s="1570"/>
      <c r="F266" s="1570"/>
      <c r="G266" s="224"/>
      <c r="H266" s="224"/>
    </row>
    <row r="267" spans="1:8" s="223" customFormat="1">
      <c r="A267" s="273"/>
      <c r="B267" s="225"/>
      <c r="C267" s="276"/>
      <c r="D267" s="276"/>
      <c r="E267" s="278"/>
      <c r="F267" s="278"/>
      <c r="G267" s="224"/>
      <c r="H267" s="224"/>
    </row>
    <row r="268" spans="1:8" s="223" customFormat="1">
      <c r="A268" s="1570" t="s">
        <v>797</v>
      </c>
      <c r="B268" s="1570"/>
      <c r="C268" s="1570"/>
      <c r="D268" s="1570"/>
      <c r="E268" s="1570"/>
      <c r="F268" s="1570"/>
      <c r="G268" s="224"/>
      <c r="H268" s="224"/>
    </row>
    <row r="269" spans="1:8" s="223" customFormat="1">
      <c r="A269" s="1570"/>
      <c r="B269" s="1570"/>
      <c r="C269" s="1570"/>
      <c r="D269" s="1570"/>
      <c r="E269" s="1570"/>
      <c r="F269" s="1570"/>
      <c r="G269" s="224"/>
      <c r="H269" s="224"/>
    </row>
    <row r="270" spans="1:8" s="223" customFormat="1">
      <c r="A270" s="273"/>
      <c r="B270" s="225"/>
      <c r="C270" s="276"/>
      <c r="D270" s="276"/>
      <c r="E270" s="278"/>
      <c r="F270" s="278"/>
      <c r="G270" s="224"/>
      <c r="H270" s="224"/>
    </row>
    <row r="271" spans="1:8" s="223" customFormat="1">
      <c r="A271" s="1570" t="s">
        <v>796</v>
      </c>
      <c r="B271" s="1570"/>
      <c r="C271" s="1570"/>
      <c r="D271" s="1570"/>
      <c r="E271" s="1570"/>
      <c r="F271" s="1570"/>
      <c r="G271" s="224"/>
      <c r="H271" s="224"/>
    </row>
    <row r="272" spans="1:8" s="223" customFormat="1">
      <c r="A272" s="1570"/>
      <c r="B272" s="1570"/>
      <c r="C272" s="1570"/>
      <c r="D272" s="1570"/>
      <c r="E272" s="1570"/>
      <c r="F272" s="1570"/>
      <c r="G272" s="224"/>
      <c r="H272" s="224"/>
    </row>
    <row r="273" spans="1:8" s="223" customFormat="1">
      <c r="A273" s="1570"/>
      <c r="B273" s="1570"/>
      <c r="C273" s="1570"/>
      <c r="D273" s="1570"/>
      <c r="E273" s="1570"/>
      <c r="F273" s="1570"/>
      <c r="G273" s="224"/>
      <c r="H273" s="224"/>
    </row>
    <row r="274" spans="1:8" s="223" customFormat="1">
      <c r="A274" s="1570"/>
      <c r="B274" s="1570"/>
      <c r="C274" s="1570"/>
      <c r="D274" s="1570"/>
      <c r="E274" s="1570"/>
      <c r="F274" s="1570"/>
      <c r="G274" s="224"/>
      <c r="H274" s="224"/>
    </row>
    <row r="275" spans="1:8" s="223" customFormat="1">
      <c r="A275" s="338"/>
      <c r="B275" s="222"/>
      <c r="C275" s="221"/>
      <c r="D275" s="221"/>
      <c r="E275" s="338"/>
      <c r="F275" s="338"/>
      <c r="G275" s="224"/>
      <c r="H275" s="224"/>
    </row>
    <row r="276" spans="1:8" s="223" customFormat="1">
      <c r="A276" s="227" t="s">
        <v>795</v>
      </c>
      <c r="B276" s="304" t="s">
        <v>794</v>
      </c>
      <c r="C276" s="216"/>
      <c r="D276" s="216"/>
      <c r="E276" s="215"/>
      <c r="F276" s="215"/>
      <c r="G276" s="224"/>
      <c r="H276" s="224"/>
    </row>
    <row r="277" spans="1:8" s="223" customFormat="1">
      <c r="A277" s="345"/>
      <c r="B277" s="304"/>
      <c r="C277" s="216"/>
      <c r="D277" s="216"/>
      <c r="E277" s="344"/>
      <c r="F277" s="344"/>
      <c r="G277" s="224"/>
      <c r="H277" s="224"/>
    </row>
    <row r="278" spans="1:8" s="223" customFormat="1">
      <c r="A278" s="1570" t="s">
        <v>793</v>
      </c>
      <c r="B278" s="1570"/>
      <c r="C278" s="1570"/>
      <c r="D278" s="1570"/>
      <c r="E278" s="1570"/>
      <c r="F278" s="1570"/>
      <c r="G278" s="224"/>
      <c r="H278" s="224"/>
    </row>
    <row r="279" spans="1:8" s="223" customFormat="1">
      <c r="A279" s="1570"/>
      <c r="B279" s="1570"/>
      <c r="C279" s="1570"/>
      <c r="D279" s="1570"/>
      <c r="E279" s="1570"/>
      <c r="F279" s="1570"/>
      <c r="G279" s="224"/>
      <c r="H279" s="224"/>
    </row>
    <row r="280" spans="1:8" s="223" customFormat="1">
      <c r="A280" s="338"/>
      <c r="B280" s="225"/>
      <c r="C280" s="216"/>
      <c r="D280" s="216"/>
      <c r="E280" s="344"/>
      <c r="F280" s="344"/>
      <c r="G280" s="224"/>
      <c r="H280" s="224"/>
    </row>
    <row r="281" spans="1:8" s="326" customFormat="1" ht="15">
      <c r="A281" s="265"/>
      <c r="B281" s="232" t="s">
        <v>792</v>
      </c>
      <c r="C281" s="231"/>
      <c r="D281" s="231"/>
      <c r="E281" s="230"/>
      <c r="F281" s="230"/>
      <c r="G281" s="327"/>
      <c r="H281" s="327"/>
    </row>
    <row r="282" spans="1:8">
      <c r="A282" s="262"/>
      <c r="B282" s="261"/>
      <c r="C282" s="216"/>
      <c r="D282" s="216"/>
      <c r="E282" s="215"/>
      <c r="F282" s="215"/>
    </row>
    <row r="283" spans="1:8">
      <c r="A283" s="1570" t="s">
        <v>791</v>
      </c>
      <c r="B283" s="1570"/>
      <c r="C283" s="1570"/>
      <c r="D283" s="1570"/>
      <c r="E283" s="1570"/>
      <c r="F283" s="1570"/>
    </row>
    <row r="284" spans="1:8">
      <c r="A284" s="1570"/>
      <c r="B284" s="1570"/>
      <c r="C284" s="1570"/>
      <c r="D284" s="1570"/>
      <c r="E284" s="1570"/>
      <c r="F284" s="1570"/>
    </row>
    <row r="285" spans="1:8">
      <c r="A285" s="273"/>
      <c r="B285" s="222"/>
      <c r="C285" s="274"/>
      <c r="D285" s="274"/>
      <c r="E285" s="273"/>
      <c r="F285" s="273"/>
    </row>
    <row r="286" spans="1:8">
      <c r="A286" s="227" t="s">
        <v>790</v>
      </c>
      <c r="B286" s="225"/>
      <c r="C286" s="274"/>
      <c r="D286" s="274"/>
      <c r="E286" s="273"/>
      <c r="F286" s="273"/>
    </row>
    <row r="287" spans="1:8">
      <c r="A287" s="273"/>
      <c r="B287" s="222"/>
      <c r="C287" s="274"/>
      <c r="D287" s="274"/>
      <c r="E287" s="273"/>
      <c r="F287" s="273"/>
    </row>
    <row r="288" spans="1:8">
      <c r="A288" s="1570" t="s">
        <v>789</v>
      </c>
      <c r="B288" s="1570"/>
      <c r="C288" s="1570"/>
      <c r="D288" s="1570"/>
      <c r="E288" s="1570"/>
      <c r="F288" s="1570"/>
    </row>
    <row r="289" spans="1:6">
      <c r="A289" s="1570"/>
      <c r="B289" s="1570"/>
      <c r="C289" s="1570"/>
      <c r="D289" s="1570"/>
      <c r="E289" s="1570"/>
      <c r="F289" s="1570"/>
    </row>
    <row r="290" spans="1:6">
      <c r="A290" s="273"/>
      <c r="B290" s="222"/>
      <c r="C290" s="274"/>
      <c r="D290" s="274"/>
      <c r="E290" s="273"/>
      <c r="F290" s="273"/>
    </row>
    <row r="291" spans="1:6">
      <c r="A291" s="1570" t="s">
        <v>788</v>
      </c>
      <c r="B291" s="1570"/>
      <c r="C291" s="1570"/>
      <c r="D291" s="1570"/>
      <c r="E291" s="1570"/>
      <c r="F291" s="1570"/>
    </row>
    <row r="292" spans="1:6">
      <c r="A292" s="1570"/>
      <c r="B292" s="1570"/>
      <c r="C292" s="1570"/>
      <c r="D292" s="1570"/>
      <c r="E292" s="1570"/>
      <c r="F292" s="1570"/>
    </row>
    <row r="293" spans="1:6">
      <c r="A293" s="1570"/>
      <c r="B293" s="1570"/>
      <c r="C293" s="1570"/>
      <c r="D293" s="1570"/>
      <c r="E293" s="1570"/>
      <c r="F293" s="1570"/>
    </row>
    <row r="294" spans="1:6">
      <c r="A294" s="1570"/>
      <c r="B294" s="1570"/>
      <c r="C294" s="1570"/>
      <c r="D294" s="1570"/>
      <c r="E294" s="1570"/>
      <c r="F294" s="1570"/>
    </row>
    <row r="295" spans="1:6">
      <c r="A295" s="273"/>
      <c r="B295" s="222"/>
      <c r="C295" s="274"/>
      <c r="D295" s="274"/>
      <c r="E295" s="273"/>
      <c r="F295" s="273"/>
    </row>
    <row r="296" spans="1:6">
      <c r="A296" s="1570" t="s">
        <v>392</v>
      </c>
      <c r="B296" s="1570"/>
      <c r="C296" s="1570"/>
      <c r="D296" s="1570"/>
      <c r="E296" s="1570"/>
      <c r="F296" s="1570"/>
    </row>
    <row r="297" spans="1:6">
      <c r="A297" s="273"/>
      <c r="B297" s="222"/>
      <c r="C297" s="274"/>
      <c r="D297" s="274"/>
      <c r="E297" s="273"/>
      <c r="F297" s="273"/>
    </row>
    <row r="298" spans="1:6">
      <c r="A298" s="1570" t="s">
        <v>787</v>
      </c>
      <c r="B298" s="1570"/>
      <c r="C298" s="1570"/>
      <c r="D298" s="1570"/>
      <c r="E298" s="1570"/>
      <c r="F298" s="1570"/>
    </row>
    <row r="299" spans="1:6">
      <c r="A299" s="1570"/>
      <c r="B299" s="1570"/>
      <c r="C299" s="1570"/>
      <c r="D299" s="1570"/>
      <c r="E299" s="1570"/>
      <c r="F299" s="1570"/>
    </row>
    <row r="300" spans="1:6">
      <c r="A300" s="1570"/>
      <c r="B300" s="1570"/>
      <c r="C300" s="1570"/>
      <c r="D300" s="1570"/>
      <c r="E300" s="1570"/>
      <c r="F300" s="1570"/>
    </row>
    <row r="301" spans="1:6">
      <c r="A301" s="338"/>
      <c r="B301" s="225"/>
      <c r="C301" s="216"/>
      <c r="D301" s="216"/>
      <c r="E301" s="344"/>
      <c r="F301" s="344"/>
    </row>
    <row r="302" spans="1:6">
      <c r="A302" s="227" t="s">
        <v>786</v>
      </c>
      <c r="B302" s="225"/>
      <c r="C302" s="216"/>
      <c r="D302" s="216"/>
      <c r="E302" s="215"/>
      <c r="F302" s="215"/>
    </row>
    <row r="303" spans="1:6">
      <c r="A303" s="338"/>
      <c r="B303" s="222"/>
      <c r="C303" s="216"/>
      <c r="D303" s="216"/>
      <c r="E303" s="344"/>
      <c r="F303" s="344"/>
    </row>
    <row r="304" spans="1:6">
      <c r="A304" s="1570" t="s">
        <v>785</v>
      </c>
      <c r="B304" s="1570"/>
      <c r="C304" s="1570"/>
      <c r="D304" s="1570"/>
      <c r="E304" s="1570"/>
      <c r="F304" s="1570"/>
    </row>
    <row r="305" spans="1:8">
      <c r="A305" s="1570"/>
      <c r="B305" s="1570"/>
      <c r="C305" s="1570"/>
      <c r="D305" s="1570"/>
      <c r="E305" s="1570"/>
      <c r="F305" s="1570"/>
    </row>
    <row r="306" spans="1:8">
      <c r="A306" s="1570"/>
      <c r="B306" s="1570"/>
      <c r="C306" s="1570"/>
      <c r="D306" s="1570"/>
      <c r="E306" s="1570"/>
      <c r="F306" s="1570"/>
    </row>
    <row r="307" spans="1:8">
      <c r="A307" s="273"/>
      <c r="B307" s="222"/>
      <c r="C307" s="274"/>
      <c r="D307" s="274"/>
      <c r="E307" s="273"/>
      <c r="F307" s="273"/>
    </row>
    <row r="308" spans="1:8">
      <c r="A308" s="1570" t="s">
        <v>784</v>
      </c>
      <c r="B308" s="1570"/>
      <c r="C308" s="1570"/>
      <c r="D308" s="1570"/>
      <c r="E308" s="1570"/>
      <c r="F308" s="1570"/>
    </row>
    <row r="309" spans="1:8">
      <c r="A309" s="1570"/>
      <c r="B309" s="1570"/>
      <c r="C309" s="1570"/>
      <c r="D309" s="1570"/>
      <c r="E309" s="1570"/>
      <c r="F309" s="1570"/>
    </row>
    <row r="310" spans="1:8">
      <c r="A310" s="338"/>
      <c r="B310" s="225"/>
      <c r="C310" s="216"/>
      <c r="D310" s="216"/>
      <c r="E310" s="344"/>
      <c r="F310" s="344"/>
    </row>
    <row r="311" spans="1:8">
      <c r="A311" s="1570" t="s">
        <v>783</v>
      </c>
      <c r="B311" s="1570"/>
      <c r="C311" s="1570"/>
      <c r="D311" s="1570"/>
      <c r="E311" s="1570"/>
      <c r="F311" s="1570"/>
    </row>
    <row r="312" spans="1:8">
      <c r="A312" s="1570"/>
      <c r="B312" s="1570"/>
      <c r="C312" s="1570"/>
      <c r="D312" s="1570"/>
      <c r="E312" s="1570"/>
      <c r="F312" s="1570"/>
    </row>
    <row r="313" spans="1:8">
      <c r="A313" s="1570"/>
      <c r="B313" s="1570"/>
      <c r="C313" s="1570"/>
      <c r="D313" s="1570"/>
      <c r="E313" s="1570"/>
      <c r="F313" s="1570"/>
    </row>
    <row r="314" spans="1:8">
      <c r="A314" s="1570"/>
      <c r="B314" s="1570"/>
      <c r="C314" s="1570"/>
      <c r="D314" s="1570"/>
      <c r="E314" s="1570"/>
      <c r="F314" s="1570"/>
    </row>
    <row r="315" spans="1:8" ht="24.75" customHeight="1">
      <c r="A315" s="1572" t="s">
        <v>3329</v>
      </c>
      <c r="B315" s="1572"/>
      <c r="C315" s="1572"/>
      <c r="D315" s="1572"/>
      <c r="E315" s="1572"/>
      <c r="F315" s="1572"/>
    </row>
    <row r="316" spans="1:8">
      <c r="A316" s="273"/>
      <c r="B316" s="222"/>
      <c r="C316" s="274"/>
      <c r="D316" s="274"/>
      <c r="E316" s="273"/>
      <c r="F316" s="273"/>
    </row>
    <row r="317" spans="1:8">
      <c r="A317" s="1571" t="s">
        <v>782</v>
      </c>
      <c r="B317" s="1571"/>
      <c r="C317" s="1571"/>
      <c r="D317" s="1571"/>
      <c r="E317" s="1571"/>
      <c r="F317" s="1571"/>
    </row>
    <row r="318" spans="1:8">
      <c r="A318" s="215"/>
      <c r="B318" s="217"/>
      <c r="C318" s="216"/>
      <c r="D318" s="216"/>
      <c r="E318" s="215"/>
      <c r="F318" s="215"/>
    </row>
    <row r="319" spans="1:8">
      <c r="A319" s="215"/>
      <c r="B319" s="217"/>
      <c r="C319" s="216"/>
      <c r="D319" s="216"/>
      <c r="E319" s="215"/>
      <c r="F319" s="215"/>
    </row>
    <row r="320" spans="1:8" s="339" customFormat="1" ht="15.75">
      <c r="A320" s="341"/>
      <c r="B320" s="343" t="s">
        <v>781</v>
      </c>
      <c r="C320" s="342"/>
      <c r="D320" s="342"/>
      <c r="E320" s="341"/>
      <c r="F320" s="341"/>
      <c r="G320" s="340"/>
      <c r="H320" s="340"/>
    </row>
    <row r="321" spans="1:8">
      <c r="A321" s="215"/>
      <c r="B321" s="217"/>
      <c r="C321" s="216"/>
      <c r="D321" s="216"/>
      <c r="E321" s="215"/>
      <c r="F321" s="215"/>
    </row>
    <row r="322" spans="1:8" s="326" customFormat="1" ht="15">
      <c r="A322" s="265"/>
      <c r="B322" s="232" t="s">
        <v>316</v>
      </c>
      <c r="C322" s="231"/>
      <c r="D322" s="328"/>
      <c r="E322" s="230"/>
      <c r="F322" s="230"/>
      <c r="G322" s="327"/>
      <c r="H322" s="327"/>
    </row>
    <row r="323" spans="1:8">
      <c r="A323" s="262"/>
      <c r="B323" s="261"/>
      <c r="C323" s="216"/>
      <c r="D323" s="280"/>
      <c r="E323" s="215"/>
      <c r="F323" s="215"/>
    </row>
    <row r="324" spans="1:8">
      <c r="A324" s="1570" t="s">
        <v>780</v>
      </c>
      <c r="B324" s="1570"/>
      <c r="C324" s="1570"/>
      <c r="D324" s="1570"/>
      <c r="E324" s="1570"/>
      <c r="F324" s="1570"/>
    </row>
    <row r="325" spans="1:8">
      <c r="A325" s="1570"/>
      <c r="B325" s="1570"/>
      <c r="C325" s="1570"/>
      <c r="D325" s="1570"/>
      <c r="E325" s="1570"/>
      <c r="F325" s="1570"/>
    </row>
    <row r="326" spans="1:8">
      <c r="A326" s="1570"/>
      <c r="B326" s="1570"/>
      <c r="C326" s="1570"/>
      <c r="D326" s="1570"/>
      <c r="E326" s="1570"/>
      <c r="F326" s="1570"/>
    </row>
    <row r="327" spans="1:8">
      <c r="A327" s="273"/>
      <c r="B327" s="225"/>
      <c r="C327" s="276"/>
      <c r="D327" s="279"/>
      <c r="E327" s="278"/>
      <c r="F327" s="278"/>
    </row>
    <row r="328" spans="1:8">
      <c r="A328" s="1570" t="s">
        <v>779</v>
      </c>
      <c r="B328" s="1570"/>
      <c r="C328" s="1570"/>
      <c r="D328" s="1570"/>
      <c r="E328" s="1570"/>
      <c r="F328" s="1570"/>
    </row>
    <row r="329" spans="1:8">
      <c r="A329" s="1570"/>
      <c r="B329" s="1570"/>
      <c r="C329" s="1570"/>
      <c r="D329" s="1570"/>
      <c r="E329" s="1570"/>
      <c r="F329" s="1570"/>
    </row>
    <row r="330" spans="1:8">
      <c r="A330" s="273"/>
      <c r="B330" s="225"/>
      <c r="C330" s="276"/>
      <c r="D330" s="279"/>
      <c r="E330" s="278"/>
      <c r="F330" s="278"/>
    </row>
    <row r="331" spans="1:8">
      <c r="A331" s="1570" t="s">
        <v>778</v>
      </c>
      <c r="B331" s="1570"/>
      <c r="C331" s="1570"/>
      <c r="D331" s="1570"/>
      <c r="E331" s="1570"/>
      <c r="F331" s="1570"/>
    </row>
    <row r="332" spans="1:8">
      <c r="A332" s="1570"/>
      <c r="B332" s="1570"/>
      <c r="C332" s="1570"/>
      <c r="D332" s="1570"/>
      <c r="E332" s="1570"/>
      <c r="F332" s="1570"/>
    </row>
    <row r="333" spans="1:8">
      <c r="A333" s="1570"/>
      <c r="B333" s="1570"/>
      <c r="C333" s="1570"/>
      <c r="D333" s="1570"/>
      <c r="E333" s="1570"/>
      <c r="F333" s="1570"/>
    </row>
    <row r="334" spans="1:8">
      <c r="A334" s="273"/>
      <c r="B334" s="225"/>
      <c r="C334" s="276"/>
      <c r="D334" s="279"/>
      <c r="E334" s="278"/>
      <c r="F334" s="278"/>
    </row>
    <row r="335" spans="1:8">
      <c r="A335" s="1570" t="s">
        <v>777</v>
      </c>
      <c r="B335" s="1570"/>
      <c r="C335" s="1570"/>
      <c r="D335" s="1570"/>
      <c r="E335" s="1570"/>
      <c r="F335" s="1570"/>
    </row>
    <row r="336" spans="1:8">
      <c r="A336" s="1570"/>
      <c r="B336" s="1570"/>
      <c r="C336" s="1570"/>
      <c r="D336" s="1570"/>
      <c r="E336" s="1570"/>
      <c r="F336" s="1570"/>
    </row>
    <row r="337" spans="1:6">
      <c r="A337" s="1570"/>
      <c r="B337" s="1570"/>
      <c r="C337" s="1570"/>
      <c r="D337" s="1570"/>
      <c r="E337" s="1570"/>
      <c r="F337" s="1570"/>
    </row>
    <row r="338" spans="1:6">
      <c r="A338" s="273"/>
      <c r="B338" s="225"/>
      <c r="C338" s="276"/>
      <c r="D338" s="279"/>
      <c r="E338" s="278"/>
      <c r="F338" s="278"/>
    </row>
    <row r="339" spans="1:6">
      <c r="A339" s="1570" t="s">
        <v>776</v>
      </c>
      <c r="B339" s="1570"/>
      <c r="C339" s="1570"/>
      <c r="D339" s="1570"/>
      <c r="E339" s="1570"/>
      <c r="F339" s="1570"/>
    </row>
    <row r="340" spans="1:6">
      <c r="A340" s="1570"/>
      <c r="B340" s="1570"/>
      <c r="C340" s="1570"/>
      <c r="D340" s="1570"/>
      <c r="E340" s="1570"/>
      <c r="F340" s="1570"/>
    </row>
    <row r="341" spans="1:6">
      <c r="A341" s="1570"/>
      <c r="B341" s="1570"/>
      <c r="C341" s="1570"/>
      <c r="D341" s="1570"/>
      <c r="E341" s="1570"/>
      <c r="F341" s="1570"/>
    </row>
    <row r="342" spans="1:6">
      <c r="A342" s="273"/>
      <c r="B342" s="225"/>
      <c r="C342" s="276"/>
      <c r="D342" s="279"/>
      <c r="E342" s="278"/>
      <c r="F342" s="278"/>
    </row>
    <row r="343" spans="1:6">
      <c r="A343" s="1570" t="s">
        <v>775</v>
      </c>
      <c r="B343" s="1570"/>
      <c r="C343" s="1570"/>
      <c r="D343" s="1570"/>
      <c r="E343" s="1570"/>
      <c r="F343" s="1570"/>
    </row>
    <row r="344" spans="1:6">
      <c r="A344" s="1570"/>
      <c r="B344" s="1570"/>
      <c r="C344" s="1570"/>
      <c r="D344" s="1570"/>
      <c r="E344" s="1570"/>
      <c r="F344" s="1570"/>
    </row>
    <row r="345" spans="1:6">
      <c r="A345" s="273"/>
      <c r="B345" s="225"/>
      <c r="C345" s="276"/>
      <c r="D345" s="279"/>
      <c r="E345" s="278"/>
      <c r="F345" s="278"/>
    </row>
    <row r="346" spans="1:6">
      <c r="A346" s="1570" t="s">
        <v>774</v>
      </c>
      <c r="B346" s="1570"/>
      <c r="C346" s="1570"/>
      <c r="D346" s="1570"/>
      <c r="E346" s="1570"/>
      <c r="F346" s="1570"/>
    </row>
    <row r="347" spans="1:6">
      <c r="A347" s="1570"/>
      <c r="B347" s="1570"/>
      <c r="C347" s="1570"/>
      <c r="D347" s="1570"/>
      <c r="E347" s="1570"/>
      <c r="F347" s="1570"/>
    </row>
    <row r="348" spans="1:6">
      <c r="A348" s="1570"/>
      <c r="B348" s="1570"/>
      <c r="C348" s="1570"/>
      <c r="D348" s="1570"/>
      <c r="E348" s="1570"/>
      <c r="F348" s="1570"/>
    </row>
    <row r="349" spans="1:6">
      <c r="A349" s="1570"/>
      <c r="B349" s="1570"/>
      <c r="C349" s="1570"/>
      <c r="D349" s="1570"/>
      <c r="E349" s="1570"/>
      <c r="F349" s="1570"/>
    </row>
    <row r="350" spans="1:6">
      <c r="A350" s="1570"/>
      <c r="B350" s="1570"/>
      <c r="C350" s="1570"/>
      <c r="D350" s="1570"/>
      <c r="E350" s="1570"/>
      <c r="F350" s="1570"/>
    </row>
    <row r="351" spans="1:6">
      <c r="A351" s="1570"/>
      <c r="B351" s="1570"/>
      <c r="C351" s="1570"/>
      <c r="D351" s="1570"/>
      <c r="E351" s="1570"/>
      <c r="F351" s="1570"/>
    </row>
    <row r="352" spans="1:6">
      <c r="A352" s="1570"/>
      <c r="B352" s="1570"/>
      <c r="C352" s="1570"/>
      <c r="D352" s="1570"/>
      <c r="E352" s="1570"/>
      <c r="F352" s="1570"/>
    </row>
    <row r="353" spans="1:6">
      <c r="A353" s="273"/>
      <c r="B353" s="225"/>
      <c r="C353" s="276"/>
      <c r="D353" s="279"/>
      <c r="E353" s="278"/>
      <c r="F353" s="278"/>
    </row>
    <row r="354" spans="1:6">
      <c r="A354" s="1570" t="s">
        <v>773</v>
      </c>
      <c r="B354" s="1570"/>
      <c r="C354" s="1570"/>
      <c r="D354" s="1570"/>
      <c r="E354" s="1570"/>
      <c r="F354" s="1570"/>
    </row>
    <row r="355" spans="1:6">
      <c r="A355" s="1570"/>
      <c r="B355" s="1570"/>
      <c r="C355" s="1570"/>
      <c r="D355" s="1570"/>
      <c r="E355" s="1570"/>
      <c r="F355" s="1570"/>
    </row>
    <row r="356" spans="1:6">
      <c r="A356" s="1570"/>
      <c r="B356" s="1570"/>
      <c r="C356" s="1570"/>
      <c r="D356" s="1570"/>
      <c r="E356" s="1570"/>
      <c r="F356" s="1570"/>
    </row>
    <row r="357" spans="1:6">
      <c r="A357" s="273"/>
      <c r="B357" s="225"/>
      <c r="C357" s="276"/>
      <c r="D357" s="279"/>
      <c r="E357" s="278"/>
      <c r="F357" s="278"/>
    </row>
    <row r="358" spans="1:6">
      <c r="A358" s="1570" t="s">
        <v>772</v>
      </c>
      <c r="B358" s="1570"/>
      <c r="C358" s="1570"/>
      <c r="D358" s="1570"/>
      <c r="E358" s="1570"/>
      <c r="F358" s="1570"/>
    </row>
    <row r="359" spans="1:6">
      <c r="A359" s="1570"/>
      <c r="B359" s="1570"/>
      <c r="C359" s="1570"/>
      <c r="D359" s="1570"/>
      <c r="E359" s="1570"/>
      <c r="F359" s="1570"/>
    </row>
    <row r="360" spans="1:6">
      <c r="A360" s="1570"/>
      <c r="B360" s="1570"/>
      <c r="C360" s="1570"/>
      <c r="D360" s="1570"/>
      <c r="E360" s="1570"/>
      <c r="F360" s="1570"/>
    </row>
    <row r="361" spans="1:6" ht="8.25" customHeight="1">
      <c r="A361" s="1570"/>
      <c r="B361" s="1570"/>
      <c r="C361" s="1570"/>
      <c r="D361" s="1570"/>
      <c r="E361" s="1570"/>
      <c r="F361" s="1570"/>
    </row>
    <row r="362" spans="1:6">
      <c r="A362" s="273"/>
      <c r="B362" s="225"/>
      <c r="C362" s="276"/>
      <c r="D362" s="279"/>
      <c r="E362" s="278"/>
      <c r="F362" s="278"/>
    </row>
    <row r="363" spans="1:6">
      <c r="A363" s="1570" t="s">
        <v>771</v>
      </c>
      <c r="B363" s="1570"/>
      <c r="C363" s="1570"/>
      <c r="D363" s="1570"/>
      <c r="E363" s="1570"/>
      <c r="F363" s="1570"/>
    </row>
    <row r="364" spans="1:6">
      <c r="A364" s="1570"/>
      <c r="B364" s="1570"/>
      <c r="C364" s="1570"/>
      <c r="D364" s="1570"/>
      <c r="E364" s="1570"/>
      <c r="F364" s="1570"/>
    </row>
    <row r="365" spans="1:6" ht="5.25" customHeight="1">
      <c r="A365" s="1570"/>
      <c r="B365" s="1570"/>
      <c r="C365" s="1570"/>
      <c r="D365" s="1570"/>
      <c r="E365" s="1570"/>
      <c r="F365" s="1570"/>
    </row>
    <row r="366" spans="1:6">
      <c r="A366" s="278"/>
      <c r="B366" s="225"/>
      <c r="C366" s="276"/>
      <c r="D366" s="279"/>
      <c r="E366" s="278"/>
      <c r="F366" s="278"/>
    </row>
    <row r="367" spans="1:6">
      <c r="A367" s="1570" t="s">
        <v>770</v>
      </c>
      <c r="B367" s="1570"/>
      <c r="C367" s="1570"/>
      <c r="D367" s="1570"/>
      <c r="E367" s="1570"/>
      <c r="F367" s="1570"/>
    </row>
    <row r="368" spans="1:6">
      <c r="A368" s="1570"/>
      <c r="B368" s="1570"/>
      <c r="C368" s="1570"/>
      <c r="D368" s="1570"/>
      <c r="E368" s="1570"/>
      <c r="F368" s="1570"/>
    </row>
    <row r="369" spans="1:6">
      <c r="A369" s="1570"/>
      <c r="B369" s="1570"/>
      <c r="C369" s="1570"/>
      <c r="D369" s="1570"/>
      <c r="E369" s="1570"/>
      <c r="F369" s="1570"/>
    </row>
    <row r="370" spans="1:6">
      <c r="A370" s="273"/>
      <c r="B370" s="225"/>
      <c r="C370" s="276"/>
      <c r="D370" s="279"/>
      <c r="E370" s="278"/>
      <c r="F370" s="278"/>
    </row>
    <row r="371" spans="1:6">
      <c r="A371" s="1570" t="s">
        <v>769</v>
      </c>
      <c r="B371" s="1570"/>
      <c r="C371" s="1570"/>
      <c r="D371" s="1570"/>
      <c r="E371" s="1570"/>
      <c r="F371" s="1570"/>
    </row>
    <row r="372" spans="1:6">
      <c r="A372" s="1570"/>
      <c r="B372" s="1570"/>
      <c r="C372" s="1570"/>
      <c r="D372" s="1570"/>
      <c r="E372" s="1570"/>
      <c r="F372" s="1570"/>
    </row>
    <row r="373" spans="1:6">
      <c r="A373" s="1570"/>
      <c r="B373" s="1570"/>
      <c r="C373" s="1570"/>
      <c r="D373" s="1570"/>
      <c r="E373" s="1570"/>
      <c r="F373" s="1570"/>
    </row>
    <row r="374" spans="1:6">
      <c r="A374" s="1570"/>
      <c r="B374" s="1570"/>
      <c r="C374" s="1570"/>
      <c r="D374" s="1570"/>
      <c r="E374" s="1570"/>
      <c r="F374" s="1570"/>
    </row>
    <row r="375" spans="1:6" ht="4.5" customHeight="1">
      <c r="A375" s="1570"/>
      <c r="B375" s="1570"/>
      <c r="C375" s="1570"/>
      <c r="D375" s="1570"/>
      <c r="E375" s="1570"/>
      <c r="F375" s="1570"/>
    </row>
    <row r="376" spans="1:6">
      <c r="A376" s="273"/>
      <c r="B376" s="225"/>
      <c r="C376" s="276"/>
      <c r="D376" s="279"/>
      <c r="E376" s="278"/>
      <c r="F376" s="278"/>
    </row>
    <row r="377" spans="1:6">
      <c r="A377" s="1570" t="s">
        <v>768</v>
      </c>
      <c r="B377" s="1570"/>
      <c r="C377" s="1570"/>
      <c r="D377" s="1570"/>
      <c r="E377" s="1570"/>
      <c r="F377" s="1570"/>
    </row>
    <row r="378" spans="1:6">
      <c r="A378" s="1570"/>
      <c r="B378" s="1570"/>
      <c r="C378" s="1570"/>
      <c r="D378" s="1570"/>
      <c r="E378" s="1570"/>
      <c r="F378" s="1570"/>
    </row>
    <row r="379" spans="1:6">
      <c r="A379" s="273"/>
      <c r="B379" s="225"/>
      <c r="C379" s="276"/>
      <c r="D379" s="279"/>
      <c r="E379" s="278"/>
      <c r="F379" s="278"/>
    </row>
    <row r="380" spans="1:6">
      <c r="A380" s="1570" t="s">
        <v>767</v>
      </c>
      <c r="B380" s="1570"/>
      <c r="C380" s="1570"/>
      <c r="D380" s="1570"/>
      <c r="E380" s="1570"/>
      <c r="F380" s="1570"/>
    </row>
    <row r="381" spans="1:6">
      <c r="A381" s="1570"/>
      <c r="B381" s="1570"/>
      <c r="C381" s="1570"/>
      <c r="D381" s="1570"/>
      <c r="E381" s="1570"/>
      <c r="F381" s="1570"/>
    </row>
    <row r="382" spans="1:6">
      <c r="A382" s="1570"/>
      <c r="B382" s="1570"/>
      <c r="C382" s="1570"/>
      <c r="D382" s="1570"/>
      <c r="E382" s="1570"/>
      <c r="F382" s="1570"/>
    </row>
    <row r="383" spans="1:6">
      <c r="A383" s="1570"/>
      <c r="B383" s="1570"/>
      <c r="C383" s="1570"/>
      <c r="D383" s="1570"/>
      <c r="E383" s="1570"/>
      <c r="F383" s="1570"/>
    </row>
    <row r="384" spans="1:6">
      <c r="A384" s="1570"/>
      <c r="B384" s="1570"/>
      <c r="C384" s="1570"/>
      <c r="D384" s="1570"/>
      <c r="E384" s="1570"/>
      <c r="F384" s="1570"/>
    </row>
    <row r="385" spans="1:8">
      <c r="A385" s="273"/>
      <c r="B385" s="225"/>
      <c r="C385" s="276"/>
      <c r="D385" s="279"/>
      <c r="E385" s="278"/>
      <c r="F385" s="278"/>
    </row>
    <row r="386" spans="1:8">
      <c r="A386" s="1570" t="s">
        <v>766</v>
      </c>
      <c r="B386" s="1570"/>
      <c r="C386" s="1570"/>
      <c r="D386" s="1570"/>
      <c r="E386" s="1570"/>
      <c r="F386" s="1570"/>
    </row>
    <row r="387" spans="1:8">
      <c r="A387" s="1570"/>
      <c r="B387" s="1570"/>
      <c r="C387" s="1570"/>
      <c r="D387" s="1570"/>
      <c r="E387" s="1570"/>
      <c r="F387" s="1570"/>
    </row>
    <row r="388" spans="1:8">
      <c r="A388" s="1570"/>
      <c r="B388" s="1570"/>
      <c r="C388" s="1570"/>
      <c r="D388" s="1570"/>
      <c r="E388" s="1570"/>
      <c r="F388" s="1570"/>
    </row>
    <row r="389" spans="1:8">
      <c r="A389" s="215"/>
      <c r="B389" s="217"/>
      <c r="C389" s="216"/>
      <c r="D389" s="216"/>
      <c r="E389" s="215"/>
      <c r="F389" s="215"/>
    </row>
    <row r="390" spans="1:8" s="326" customFormat="1" ht="15">
      <c r="A390" s="265"/>
      <c r="B390" s="232" t="s">
        <v>430</v>
      </c>
      <c r="C390" s="231"/>
      <c r="D390" s="231"/>
      <c r="E390" s="230"/>
      <c r="F390" s="230"/>
      <c r="G390" s="327"/>
      <c r="H390" s="327"/>
    </row>
    <row r="391" spans="1:8">
      <c r="A391" s="262"/>
      <c r="B391" s="261"/>
      <c r="C391" s="216"/>
      <c r="D391" s="216"/>
      <c r="E391" s="215"/>
      <c r="F391" s="215"/>
    </row>
    <row r="392" spans="1:8">
      <c r="A392" s="1570" t="s">
        <v>765</v>
      </c>
      <c r="B392" s="1570"/>
      <c r="C392" s="1570"/>
      <c r="D392" s="1570"/>
      <c r="E392" s="1570"/>
      <c r="F392" s="1570"/>
    </row>
    <row r="393" spans="1:8">
      <c r="A393" s="1570"/>
      <c r="B393" s="1570"/>
      <c r="C393" s="1570"/>
      <c r="D393" s="1570"/>
      <c r="E393" s="1570"/>
      <c r="F393" s="1570"/>
    </row>
    <row r="394" spans="1:8">
      <c r="A394" s="1570"/>
      <c r="B394" s="1570"/>
      <c r="C394" s="1570"/>
      <c r="D394" s="1570"/>
      <c r="E394" s="1570"/>
      <c r="F394" s="1570"/>
    </row>
    <row r="395" spans="1:8">
      <c r="A395" s="277"/>
      <c r="B395" s="225"/>
      <c r="C395" s="276"/>
      <c r="D395" s="276"/>
      <c r="E395" s="275"/>
      <c r="F395" s="275"/>
    </row>
    <row r="396" spans="1:8">
      <c r="A396" s="1570" t="s">
        <v>764</v>
      </c>
      <c r="B396" s="1570"/>
      <c r="C396" s="1570"/>
      <c r="D396" s="1570"/>
      <c r="E396" s="1570"/>
      <c r="F396" s="1570"/>
    </row>
    <row r="397" spans="1:8" ht="4.5" customHeight="1">
      <c r="A397" s="1570"/>
      <c r="B397" s="1570"/>
      <c r="C397" s="1570"/>
      <c r="D397" s="1570"/>
      <c r="E397" s="1570"/>
      <c r="F397" s="1570"/>
    </row>
    <row r="398" spans="1:8">
      <c r="A398" s="277"/>
      <c r="B398" s="225"/>
      <c r="C398" s="276"/>
      <c r="D398" s="276"/>
      <c r="E398" s="275"/>
      <c r="F398" s="275"/>
    </row>
    <row r="399" spans="1:8">
      <c r="A399" s="1570" t="s">
        <v>763</v>
      </c>
      <c r="B399" s="1570"/>
      <c r="C399" s="1570"/>
      <c r="D399" s="1570"/>
      <c r="E399" s="1570"/>
      <c r="F399" s="1570"/>
    </row>
    <row r="400" spans="1:8">
      <c r="A400" s="1570"/>
      <c r="B400" s="1570"/>
      <c r="C400" s="1570"/>
      <c r="D400" s="1570"/>
      <c r="E400" s="1570"/>
      <c r="F400" s="1570"/>
    </row>
    <row r="401" spans="1:6">
      <c r="A401" s="1570"/>
      <c r="B401" s="1570"/>
      <c r="C401" s="1570"/>
      <c r="D401" s="1570"/>
      <c r="E401" s="1570"/>
      <c r="F401" s="1570"/>
    </row>
    <row r="402" spans="1:6">
      <c r="A402" s="1570"/>
      <c r="B402" s="1570"/>
      <c r="C402" s="1570"/>
      <c r="D402" s="1570"/>
      <c r="E402" s="1570"/>
      <c r="F402" s="1570"/>
    </row>
    <row r="403" spans="1:6" ht="2.25" customHeight="1">
      <c r="A403" s="1570"/>
      <c r="B403" s="1570"/>
      <c r="C403" s="1570"/>
      <c r="D403" s="1570"/>
      <c r="E403" s="1570"/>
      <c r="F403" s="1570"/>
    </row>
    <row r="404" spans="1:6" hidden="1">
      <c r="A404" s="1570"/>
      <c r="B404" s="1570"/>
      <c r="C404" s="1570"/>
      <c r="D404" s="1570"/>
      <c r="E404" s="1570"/>
      <c r="F404" s="1570"/>
    </row>
    <row r="405" spans="1:6" hidden="1">
      <c r="A405" s="1570"/>
      <c r="B405" s="1570"/>
      <c r="C405" s="1570"/>
      <c r="D405" s="1570"/>
      <c r="E405" s="1570"/>
      <c r="F405" s="1570"/>
    </row>
    <row r="406" spans="1:6">
      <c r="A406" s="277"/>
      <c r="B406" s="225"/>
      <c r="C406" s="276"/>
      <c r="D406" s="276"/>
      <c r="E406" s="275"/>
      <c r="F406" s="275"/>
    </row>
    <row r="407" spans="1:6">
      <c r="A407" s="1570" t="s">
        <v>620</v>
      </c>
      <c r="B407" s="1570"/>
      <c r="C407" s="1570"/>
      <c r="D407" s="1570"/>
      <c r="E407" s="1570"/>
      <c r="F407" s="1570"/>
    </row>
    <row r="408" spans="1:6">
      <c r="A408" s="1570"/>
      <c r="B408" s="1570"/>
      <c r="C408" s="1570"/>
      <c r="D408" s="1570"/>
      <c r="E408" s="1570"/>
      <c r="F408" s="1570"/>
    </row>
    <row r="409" spans="1:6">
      <c r="A409" s="1570"/>
      <c r="B409" s="1570"/>
      <c r="C409" s="1570"/>
      <c r="D409" s="1570"/>
      <c r="E409" s="1570"/>
      <c r="F409" s="1570"/>
    </row>
    <row r="410" spans="1:6">
      <c r="A410" s="1570"/>
      <c r="B410" s="1570"/>
      <c r="C410" s="1570"/>
      <c r="D410" s="1570"/>
      <c r="E410" s="1570"/>
      <c r="F410" s="1570"/>
    </row>
    <row r="411" spans="1:6" ht="6" customHeight="1">
      <c r="A411" s="1570"/>
      <c r="B411" s="1570"/>
      <c r="C411" s="1570"/>
      <c r="D411" s="1570"/>
      <c r="E411" s="1570"/>
      <c r="F411" s="1570"/>
    </row>
    <row r="412" spans="1:6">
      <c r="A412" s="277"/>
      <c r="B412" s="225"/>
      <c r="C412" s="276"/>
      <c r="D412" s="276"/>
      <c r="E412" s="275"/>
      <c r="F412" s="275"/>
    </row>
    <row r="413" spans="1:6">
      <c r="A413" s="1570" t="s">
        <v>762</v>
      </c>
      <c r="B413" s="1570"/>
      <c r="C413" s="1570"/>
      <c r="D413" s="1570"/>
      <c r="E413" s="1570"/>
      <c r="F413" s="1570"/>
    </row>
    <row r="414" spans="1:6">
      <c r="A414" s="1570"/>
      <c r="B414" s="1570"/>
      <c r="C414" s="1570"/>
      <c r="D414" s="1570"/>
      <c r="E414" s="1570"/>
      <c r="F414" s="1570"/>
    </row>
    <row r="415" spans="1:6" ht="12" customHeight="1">
      <c r="A415" s="1570"/>
      <c r="B415" s="1570"/>
      <c r="C415" s="1570"/>
      <c r="D415" s="1570"/>
      <c r="E415" s="1570"/>
      <c r="F415" s="1570"/>
    </row>
    <row r="416" spans="1:6">
      <c r="A416" s="277"/>
      <c r="B416" s="225"/>
      <c r="C416" s="276"/>
      <c r="D416" s="276"/>
      <c r="E416" s="275"/>
      <c r="F416" s="275"/>
    </row>
    <row r="417" spans="1:8">
      <c r="A417" s="1570" t="s">
        <v>761</v>
      </c>
      <c r="B417" s="1570"/>
      <c r="C417" s="1570"/>
      <c r="D417" s="1570"/>
      <c r="E417" s="1570"/>
      <c r="F417" s="1570"/>
    </row>
    <row r="418" spans="1:8">
      <c r="A418" s="1570"/>
      <c r="B418" s="1570"/>
      <c r="C418" s="1570"/>
      <c r="D418" s="1570"/>
      <c r="E418" s="1570"/>
      <c r="F418" s="1570"/>
    </row>
    <row r="419" spans="1:8">
      <c r="A419" s="1570"/>
      <c r="B419" s="1570"/>
      <c r="C419" s="1570"/>
      <c r="D419" s="1570"/>
      <c r="E419" s="1570"/>
      <c r="F419" s="1570"/>
    </row>
    <row r="420" spans="1:8">
      <c r="A420" s="1570"/>
      <c r="B420" s="1570"/>
      <c r="C420" s="1570"/>
      <c r="D420" s="1570"/>
      <c r="E420" s="1570"/>
      <c r="F420" s="1570"/>
    </row>
    <row r="421" spans="1:8">
      <c r="A421" s="1570"/>
      <c r="B421" s="1570"/>
      <c r="C421" s="1570"/>
      <c r="D421" s="1570"/>
      <c r="E421" s="1570"/>
      <c r="F421" s="1570"/>
    </row>
    <row r="422" spans="1:8">
      <c r="A422" s="277"/>
      <c r="B422" s="225"/>
      <c r="C422" s="276"/>
      <c r="D422" s="276"/>
      <c r="E422" s="275"/>
      <c r="F422" s="275"/>
    </row>
    <row r="423" spans="1:8">
      <c r="A423" s="1570" t="s">
        <v>760</v>
      </c>
      <c r="B423" s="1570"/>
      <c r="C423" s="1570"/>
      <c r="D423" s="1570"/>
      <c r="E423" s="1570"/>
      <c r="F423" s="1570"/>
    </row>
    <row r="424" spans="1:8">
      <c r="A424" s="1570"/>
      <c r="B424" s="1570"/>
      <c r="C424" s="1570"/>
      <c r="D424" s="1570"/>
      <c r="E424" s="1570"/>
      <c r="F424" s="1570"/>
    </row>
    <row r="425" spans="1:8">
      <c r="A425" s="281"/>
      <c r="B425" s="225"/>
      <c r="C425" s="216"/>
      <c r="D425" s="216"/>
      <c r="E425" s="215"/>
      <c r="F425" s="215"/>
    </row>
    <row r="426" spans="1:8">
      <c r="A426" s="1570" t="s">
        <v>759</v>
      </c>
      <c r="B426" s="1570"/>
      <c r="C426" s="1570"/>
      <c r="D426" s="1570"/>
      <c r="E426" s="1570"/>
      <c r="F426" s="1570"/>
    </row>
    <row r="427" spans="1:8">
      <c r="A427" s="1570"/>
      <c r="B427" s="1570"/>
      <c r="C427" s="1570"/>
      <c r="D427" s="1570"/>
      <c r="E427" s="1570"/>
      <c r="F427" s="1570"/>
    </row>
    <row r="428" spans="1:8">
      <c r="A428" s="1570"/>
      <c r="B428" s="1570"/>
      <c r="C428" s="1570"/>
      <c r="D428" s="1570"/>
      <c r="E428" s="1570"/>
      <c r="F428" s="1570"/>
    </row>
    <row r="429" spans="1:8">
      <c r="A429" s="281" t="s">
        <v>758</v>
      </c>
      <c r="B429" s="225"/>
      <c r="C429" s="216"/>
      <c r="D429" s="216"/>
      <c r="E429" s="215"/>
      <c r="F429" s="215"/>
    </row>
    <row r="430" spans="1:8">
      <c r="A430" s="215"/>
      <c r="B430" s="217"/>
      <c r="C430" s="216"/>
      <c r="D430" s="216"/>
      <c r="E430" s="215"/>
      <c r="F430" s="215"/>
    </row>
    <row r="431" spans="1:8" s="326" customFormat="1" ht="15">
      <c r="A431" s="265"/>
      <c r="B431" s="232" t="s">
        <v>757</v>
      </c>
      <c r="C431" s="263"/>
      <c r="D431" s="231"/>
      <c r="E431" s="230"/>
      <c r="F431" s="230"/>
      <c r="G431" s="327"/>
      <c r="H431" s="327"/>
    </row>
    <row r="432" spans="1:8">
      <c r="A432" s="262"/>
      <c r="B432" s="261"/>
      <c r="C432" s="254"/>
      <c r="D432" s="216"/>
      <c r="E432" s="215"/>
      <c r="F432" s="215"/>
    </row>
    <row r="433" spans="1:6">
      <c r="A433" s="1570" t="s">
        <v>597</v>
      </c>
      <c r="B433" s="1570"/>
      <c r="C433" s="1570"/>
      <c r="D433" s="1570"/>
      <c r="E433" s="1570"/>
      <c r="F433" s="1570"/>
    </row>
    <row r="434" spans="1:6">
      <c r="A434" s="1570"/>
      <c r="B434" s="1570"/>
      <c r="C434" s="1570"/>
      <c r="D434" s="1570"/>
      <c r="E434" s="1570"/>
      <c r="F434" s="1570"/>
    </row>
    <row r="435" spans="1:6">
      <c r="A435" s="1570"/>
      <c r="B435" s="1570"/>
      <c r="C435" s="1570"/>
      <c r="D435" s="1570"/>
      <c r="E435" s="1570"/>
      <c r="F435" s="1570"/>
    </row>
    <row r="436" spans="1:6">
      <c r="A436" s="1570"/>
      <c r="B436" s="1570"/>
      <c r="C436" s="1570"/>
      <c r="D436" s="1570"/>
      <c r="E436" s="1570"/>
      <c r="F436" s="1570"/>
    </row>
    <row r="437" spans="1:6" ht="10.5" customHeight="1">
      <c r="A437" s="1570"/>
      <c r="B437" s="1570"/>
      <c r="C437" s="1570"/>
      <c r="D437" s="1570"/>
      <c r="E437" s="1570"/>
      <c r="F437" s="1570"/>
    </row>
    <row r="438" spans="1:6">
      <c r="A438" s="321"/>
      <c r="B438" s="293"/>
      <c r="C438" s="282"/>
      <c r="D438" s="274"/>
      <c r="E438" s="321"/>
      <c r="F438" s="321"/>
    </row>
    <row r="439" spans="1:6">
      <c r="A439" s="1570" t="s">
        <v>756</v>
      </c>
      <c r="B439" s="1570"/>
      <c r="C439" s="1570"/>
      <c r="D439" s="1570"/>
      <c r="E439" s="1570"/>
      <c r="F439" s="1570"/>
    </row>
    <row r="440" spans="1:6">
      <c r="A440" s="1570"/>
      <c r="B440" s="1570"/>
      <c r="C440" s="1570"/>
      <c r="D440" s="1570"/>
      <c r="E440" s="1570"/>
      <c r="F440" s="1570"/>
    </row>
    <row r="441" spans="1:6">
      <c r="A441" s="1570"/>
      <c r="B441" s="1570"/>
      <c r="C441" s="1570"/>
      <c r="D441" s="1570"/>
      <c r="E441" s="1570"/>
      <c r="F441" s="1570"/>
    </row>
    <row r="442" spans="1:6">
      <c r="A442" s="1570"/>
      <c r="B442" s="1570"/>
      <c r="C442" s="1570"/>
      <c r="D442" s="1570"/>
      <c r="E442" s="1570"/>
      <c r="F442" s="1570"/>
    </row>
    <row r="443" spans="1:6">
      <c r="A443" s="1570"/>
      <c r="B443" s="1570"/>
      <c r="C443" s="1570"/>
      <c r="D443" s="1570"/>
      <c r="E443" s="1570"/>
      <c r="F443" s="1570"/>
    </row>
    <row r="444" spans="1:6" ht="12" customHeight="1">
      <c r="A444" s="1570"/>
      <c r="B444" s="1570"/>
      <c r="C444" s="1570"/>
      <c r="D444" s="1570"/>
      <c r="E444" s="1570"/>
      <c r="F444" s="1570"/>
    </row>
    <row r="445" spans="1:6" ht="24" customHeight="1">
      <c r="A445" s="1572" t="s">
        <v>3328</v>
      </c>
      <c r="B445" s="1572"/>
      <c r="C445" s="1572"/>
      <c r="D445" s="1572"/>
      <c r="E445" s="1572"/>
      <c r="F445" s="1572"/>
    </row>
    <row r="446" spans="1:6">
      <c r="A446" s="944"/>
      <c r="B446" s="222"/>
      <c r="C446" s="282"/>
      <c r="D446" s="274"/>
      <c r="E446" s="273"/>
      <c r="F446" s="273"/>
    </row>
    <row r="447" spans="1:6">
      <c r="A447" s="1572" t="s">
        <v>3447</v>
      </c>
      <c r="B447" s="1572"/>
      <c r="C447" s="1572"/>
      <c r="D447" s="1572"/>
      <c r="E447" s="1572"/>
      <c r="F447" s="1572"/>
    </row>
    <row r="448" spans="1:6">
      <c r="A448" s="1572"/>
      <c r="B448" s="1572"/>
      <c r="C448" s="1572"/>
      <c r="D448" s="1572"/>
      <c r="E448" s="1572"/>
      <c r="F448" s="1572"/>
    </row>
    <row r="449" spans="1:6">
      <c r="A449" s="273"/>
      <c r="B449" s="225"/>
      <c r="C449" s="332"/>
      <c r="D449" s="276"/>
      <c r="E449" s="278"/>
      <c r="F449" s="278"/>
    </row>
    <row r="450" spans="1:6">
      <c r="A450" s="1571" t="s">
        <v>392</v>
      </c>
      <c r="B450" s="1571"/>
      <c r="C450" s="1571"/>
      <c r="D450" s="1571"/>
      <c r="E450" s="1571"/>
      <c r="F450" s="1571"/>
    </row>
    <row r="451" spans="1:6">
      <c r="A451" s="338"/>
      <c r="B451" s="222"/>
      <c r="C451" s="256"/>
      <c r="D451" s="221"/>
      <c r="E451" s="338"/>
      <c r="F451" s="338"/>
    </row>
    <row r="452" spans="1:6">
      <c r="A452" s="1574" t="s">
        <v>393</v>
      </c>
      <c r="B452" s="1574"/>
      <c r="C452" s="1574"/>
      <c r="D452" s="1574"/>
      <c r="E452" s="1574"/>
      <c r="F452" s="1574"/>
    </row>
    <row r="453" spans="1:6">
      <c r="A453" s="1574"/>
      <c r="B453" s="1574"/>
      <c r="C453" s="1574"/>
      <c r="D453" s="1574"/>
      <c r="E453" s="1574"/>
      <c r="F453" s="1574"/>
    </row>
    <row r="454" spans="1:6" ht="11.25" customHeight="1">
      <c r="A454" s="1574"/>
      <c r="B454" s="1574"/>
      <c r="C454" s="1574"/>
      <c r="D454" s="1574"/>
      <c r="E454" s="1574"/>
      <c r="F454" s="1574"/>
    </row>
    <row r="455" spans="1:6">
      <c r="A455" s="222"/>
      <c r="B455" s="222"/>
      <c r="C455" s="236"/>
      <c r="D455" s="266"/>
      <c r="E455" s="222"/>
      <c r="F455" s="222"/>
    </row>
    <row r="456" spans="1:6">
      <c r="A456" s="1570" t="s">
        <v>728</v>
      </c>
      <c r="B456" s="1570"/>
      <c r="C456" s="1570"/>
      <c r="D456" s="1570"/>
      <c r="E456" s="1570"/>
      <c r="F456" s="1570"/>
    </row>
    <row r="457" spans="1:6">
      <c r="A457" s="1570"/>
      <c r="B457" s="1570"/>
      <c r="C457" s="1570"/>
      <c r="D457" s="1570"/>
      <c r="E457" s="1570"/>
      <c r="F457" s="1570"/>
    </row>
    <row r="458" spans="1:6">
      <c r="A458" s="220"/>
      <c r="B458" s="293"/>
      <c r="C458" s="256"/>
      <c r="D458" s="221"/>
      <c r="E458" s="220"/>
      <c r="F458" s="220"/>
    </row>
    <row r="459" spans="1:6">
      <c r="A459" s="1570" t="s">
        <v>755</v>
      </c>
      <c r="B459" s="1570"/>
      <c r="C459" s="1570"/>
      <c r="D459" s="1570"/>
      <c r="E459" s="1570"/>
      <c r="F459" s="1570"/>
    </row>
    <row r="460" spans="1:6">
      <c r="A460" s="1570"/>
      <c r="B460" s="1570"/>
      <c r="C460" s="1570"/>
      <c r="D460" s="1570"/>
      <c r="E460" s="1570"/>
      <c r="F460" s="1570"/>
    </row>
    <row r="461" spans="1:6">
      <c r="A461" s="321"/>
      <c r="B461" s="293"/>
      <c r="C461" s="282"/>
      <c r="D461" s="274"/>
      <c r="E461" s="321"/>
      <c r="F461" s="321"/>
    </row>
    <row r="462" spans="1:6">
      <c r="A462" s="1570" t="s">
        <v>754</v>
      </c>
      <c r="B462" s="1570"/>
      <c r="C462" s="1570"/>
      <c r="D462" s="1570"/>
      <c r="E462" s="1570"/>
      <c r="F462" s="1570"/>
    </row>
    <row r="463" spans="1:6">
      <c r="A463" s="1570"/>
      <c r="B463" s="1570"/>
      <c r="C463" s="1570"/>
      <c r="D463" s="1570"/>
      <c r="E463" s="1570"/>
      <c r="F463" s="1570"/>
    </row>
    <row r="464" spans="1:6">
      <c r="A464" s="1570"/>
      <c r="B464" s="1570"/>
      <c r="C464" s="1570"/>
      <c r="D464" s="1570"/>
      <c r="E464" s="1570"/>
      <c r="F464" s="1570"/>
    </row>
    <row r="465" spans="1:8">
      <c r="A465" s="1570"/>
      <c r="B465" s="1570"/>
      <c r="C465" s="1570"/>
      <c r="D465" s="1570"/>
      <c r="E465" s="1570"/>
      <c r="F465" s="1570"/>
    </row>
    <row r="466" spans="1:8">
      <c r="A466" s="1570"/>
      <c r="B466" s="1570"/>
      <c r="C466" s="1570"/>
      <c r="D466" s="1570"/>
      <c r="E466" s="1570"/>
      <c r="F466" s="1570"/>
    </row>
    <row r="467" spans="1:8">
      <c r="A467" s="321"/>
      <c r="B467" s="293"/>
      <c r="C467" s="282"/>
      <c r="D467" s="274"/>
      <c r="E467" s="321"/>
      <c r="F467" s="321"/>
    </row>
    <row r="468" spans="1:8">
      <c r="A468" s="1570" t="s">
        <v>753</v>
      </c>
      <c r="B468" s="1570"/>
      <c r="C468" s="1570"/>
      <c r="D468" s="1570"/>
      <c r="E468" s="1570"/>
      <c r="F468" s="1570"/>
    </row>
    <row r="469" spans="1:8">
      <c r="A469" s="1570"/>
      <c r="B469" s="1570"/>
      <c r="C469" s="1570"/>
      <c r="D469" s="1570"/>
      <c r="E469" s="1570"/>
      <c r="F469" s="1570"/>
    </row>
    <row r="470" spans="1:8">
      <c r="A470" s="1570"/>
      <c r="B470" s="1570"/>
      <c r="C470" s="1570"/>
      <c r="D470" s="1570"/>
      <c r="E470" s="1570"/>
      <c r="F470" s="1570"/>
    </row>
    <row r="471" spans="1:8">
      <c r="A471" s="1570"/>
      <c r="B471" s="1570"/>
      <c r="C471" s="1570"/>
      <c r="D471" s="1570"/>
      <c r="E471" s="1570"/>
      <c r="F471" s="1570"/>
    </row>
    <row r="472" spans="1:8">
      <c r="A472" s="321"/>
      <c r="B472" s="293"/>
      <c r="C472" s="282"/>
      <c r="D472" s="274"/>
      <c r="E472" s="321"/>
      <c r="F472" s="321"/>
    </row>
    <row r="473" spans="1:8">
      <c r="A473" s="1570" t="s">
        <v>596</v>
      </c>
      <c r="B473" s="1570"/>
      <c r="C473" s="1570"/>
      <c r="D473" s="1570"/>
      <c r="E473" s="1570"/>
      <c r="F473" s="1570"/>
    </row>
    <row r="474" spans="1:8">
      <c r="A474" s="1570"/>
      <c r="B474" s="1570"/>
      <c r="C474" s="1570"/>
      <c r="D474" s="1570"/>
      <c r="E474" s="1570"/>
      <c r="F474" s="1570"/>
    </row>
    <row r="475" spans="1:8">
      <c r="A475" s="1570"/>
      <c r="B475" s="1570"/>
      <c r="C475" s="1570"/>
      <c r="D475" s="1570"/>
      <c r="E475" s="1570"/>
      <c r="F475" s="1570"/>
    </row>
    <row r="476" spans="1:8">
      <c r="A476" s="1570"/>
      <c r="B476" s="1570"/>
      <c r="C476" s="1570"/>
      <c r="D476" s="1570"/>
      <c r="E476" s="1570"/>
      <c r="F476" s="1570"/>
    </row>
    <row r="477" spans="1:8">
      <c r="A477" s="1570"/>
      <c r="B477" s="1570"/>
      <c r="C477" s="1570"/>
      <c r="D477" s="1570"/>
      <c r="E477" s="1570"/>
      <c r="F477" s="1570"/>
    </row>
    <row r="478" spans="1:8">
      <c r="A478" s="1570"/>
      <c r="B478" s="1570"/>
      <c r="C478" s="1570"/>
      <c r="D478" s="1570"/>
      <c r="E478" s="1570"/>
      <c r="F478" s="1570"/>
    </row>
    <row r="479" spans="1:8">
      <c r="A479" s="273"/>
      <c r="B479" s="273"/>
      <c r="C479" s="273"/>
      <c r="D479" s="273"/>
      <c r="E479" s="273"/>
      <c r="F479" s="273"/>
    </row>
    <row r="480" spans="1:8" s="228" customFormat="1" ht="15">
      <c r="A480" s="233"/>
      <c r="B480" s="232" t="s">
        <v>437</v>
      </c>
      <c r="C480" s="263"/>
      <c r="D480" s="263"/>
      <c r="E480" s="230"/>
      <c r="F480" s="230"/>
      <c r="G480" s="229"/>
      <c r="H480" s="229"/>
    </row>
    <row r="481" spans="1:8" s="223" customFormat="1">
      <c r="A481" s="215"/>
      <c r="B481" s="225"/>
      <c r="C481" s="254"/>
      <c r="D481" s="254"/>
      <c r="E481" s="215"/>
      <c r="F481" s="215"/>
      <c r="G481" s="224"/>
      <c r="H481" s="224"/>
    </row>
    <row r="482" spans="1:8" s="223" customFormat="1">
      <c r="A482" s="1570" t="s">
        <v>752</v>
      </c>
      <c r="B482" s="1570"/>
      <c r="C482" s="1570"/>
      <c r="D482" s="1570"/>
      <c r="E482" s="1570"/>
      <c r="F482" s="1570"/>
      <c r="G482" s="224"/>
      <c r="H482" s="224"/>
    </row>
    <row r="483" spans="1:8" s="223" customFormat="1">
      <c r="A483" s="1570"/>
      <c r="B483" s="1570"/>
      <c r="C483" s="1570"/>
      <c r="D483" s="1570"/>
      <c r="E483" s="1570"/>
      <c r="F483" s="1570"/>
      <c r="G483" s="224"/>
      <c r="H483" s="224"/>
    </row>
    <row r="484" spans="1:8" s="223" customFormat="1">
      <c r="A484" s="1570"/>
      <c r="B484" s="1570"/>
      <c r="C484" s="1570"/>
      <c r="D484" s="1570"/>
      <c r="E484" s="1570"/>
      <c r="F484" s="1570"/>
      <c r="G484" s="224"/>
      <c r="H484" s="224"/>
    </row>
    <row r="485" spans="1:8" s="223" customFormat="1">
      <c r="A485" s="1570"/>
      <c r="B485" s="1570"/>
      <c r="C485" s="1570"/>
      <c r="D485" s="1570"/>
      <c r="E485" s="1570"/>
      <c r="F485" s="1570"/>
      <c r="G485" s="224"/>
      <c r="H485" s="224"/>
    </row>
    <row r="486" spans="1:8" s="223" customFormat="1">
      <c r="A486" s="1570"/>
      <c r="B486" s="1570"/>
      <c r="C486" s="1570"/>
      <c r="D486" s="1570"/>
      <c r="E486" s="1570"/>
      <c r="F486" s="1570"/>
      <c r="G486" s="224"/>
      <c r="H486" s="224"/>
    </row>
    <row r="487" spans="1:8" s="223" customFormat="1">
      <c r="A487" s="1570" t="s">
        <v>390</v>
      </c>
      <c r="B487" s="1570"/>
      <c r="C487" s="1570"/>
      <c r="D487" s="1570"/>
      <c r="E487" s="1570"/>
      <c r="F487" s="1570"/>
      <c r="G487" s="224"/>
      <c r="H487" s="224"/>
    </row>
    <row r="488" spans="1:8" s="223" customFormat="1">
      <c r="A488" s="1570"/>
      <c r="B488" s="1570"/>
      <c r="C488" s="1570"/>
      <c r="D488" s="1570"/>
      <c r="E488" s="1570"/>
      <c r="F488" s="1570"/>
      <c r="G488" s="224"/>
      <c r="H488" s="224"/>
    </row>
    <row r="489" spans="1:8" s="223" customFormat="1">
      <c r="A489" s="281"/>
      <c r="B489" s="225"/>
      <c r="C489" s="254"/>
      <c r="D489" s="254"/>
      <c r="E489" s="215"/>
      <c r="F489" s="215"/>
      <c r="G489" s="224"/>
      <c r="H489" s="224"/>
    </row>
    <row r="490" spans="1:8" s="223" customFormat="1">
      <c r="A490" s="1570" t="s">
        <v>751</v>
      </c>
      <c r="B490" s="1570"/>
      <c r="C490" s="1570"/>
      <c r="D490" s="1570"/>
      <c r="E490" s="1570"/>
      <c r="F490" s="1570"/>
      <c r="G490" s="224"/>
      <c r="H490" s="224"/>
    </row>
    <row r="491" spans="1:8" s="223" customFormat="1">
      <c r="A491" s="1570"/>
      <c r="B491" s="1570"/>
      <c r="C491" s="1570"/>
      <c r="D491" s="1570"/>
      <c r="E491" s="1570"/>
      <c r="F491" s="1570"/>
      <c r="G491" s="224"/>
      <c r="H491" s="224"/>
    </row>
    <row r="492" spans="1:8" s="223" customFormat="1">
      <c r="A492" s="1570"/>
      <c r="B492" s="1570"/>
      <c r="C492" s="1570"/>
      <c r="D492" s="1570"/>
      <c r="E492" s="1570"/>
      <c r="F492" s="1570"/>
      <c r="G492" s="224"/>
      <c r="H492" s="224"/>
    </row>
    <row r="493" spans="1:8" s="223" customFormat="1">
      <c r="A493" s="1570"/>
      <c r="B493" s="1570"/>
      <c r="C493" s="1570"/>
      <c r="D493" s="1570"/>
      <c r="E493" s="1570"/>
      <c r="F493" s="1570"/>
      <c r="G493" s="224"/>
      <c r="H493" s="224"/>
    </row>
    <row r="494" spans="1:8" s="223" customFormat="1">
      <c r="A494" s="1570"/>
      <c r="B494" s="1570"/>
      <c r="C494" s="1570"/>
      <c r="D494" s="1570"/>
      <c r="E494" s="1570"/>
      <c r="F494" s="1570"/>
      <c r="G494" s="224"/>
      <c r="H494" s="224"/>
    </row>
    <row r="495" spans="1:8" s="223" customFormat="1">
      <c r="A495" s="1570"/>
      <c r="B495" s="1570"/>
      <c r="C495" s="1570"/>
      <c r="D495" s="1570"/>
      <c r="E495" s="1570"/>
      <c r="F495" s="1570"/>
      <c r="G495" s="224"/>
      <c r="H495" s="224"/>
    </row>
    <row r="496" spans="1:8" s="223" customFormat="1">
      <c r="A496" s="1570"/>
      <c r="B496" s="1570"/>
      <c r="C496" s="1570"/>
      <c r="D496" s="1570"/>
      <c r="E496" s="1570"/>
      <c r="F496" s="1570"/>
      <c r="G496" s="224"/>
      <c r="H496" s="224"/>
    </row>
    <row r="497" spans="1:8" s="223" customFormat="1">
      <c r="A497" s="281"/>
      <c r="B497" s="225"/>
      <c r="C497" s="254"/>
      <c r="D497" s="254"/>
      <c r="E497" s="215"/>
      <c r="F497" s="215"/>
      <c r="G497" s="224"/>
      <c r="H497" s="224"/>
    </row>
    <row r="498" spans="1:8" s="223" customFormat="1">
      <c r="A498" s="1570" t="s">
        <v>750</v>
      </c>
      <c r="B498" s="1570"/>
      <c r="C498" s="1570"/>
      <c r="D498" s="1570"/>
      <c r="E498" s="1570"/>
      <c r="F498" s="1570"/>
      <c r="G498" s="224"/>
      <c r="H498" s="224"/>
    </row>
    <row r="499" spans="1:8" s="223" customFormat="1">
      <c r="A499" s="1570"/>
      <c r="B499" s="1570"/>
      <c r="C499" s="1570"/>
      <c r="D499" s="1570"/>
      <c r="E499" s="1570"/>
      <c r="F499" s="1570"/>
      <c r="G499" s="224"/>
      <c r="H499" s="224"/>
    </row>
    <row r="500" spans="1:8" s="223" customFormat="1">
      <c r="A500" s="1570"/>
      <c r="B500" s="1570"/>
      <c r="C500" s="1570"/>
      <c r="D500" s="1570"/>
      <c r="E500" s="1570"/>
      <c r="F500" s="1570"/>
      <c r="G500" s="224"/>
      <c r="H500" s="224"/>
    </row>
    <row r="501" spans="1:8" s="223" customFormat="1">
      <c r="A501" s="281"/>
      <c r="B501" s="225"/>
      <c r="C501" s="254"/>
      <c r="D501" s="254"/>
      <c r="E501" s="215"/>
      <c r="F501" s="215"/>
      <c r="G501" s="224"/>
      <c r="H501" s="224"/>
    </row>
    <row r="502" spans="1:8" s="223" customFormat="1">
      <c r="A502" s="1570" t="s">
        <v>749</v>
      </c>
      <c r="B502" s="1570"/>
      <c r="C502" s="1570"/>
      <c r="D502" s="1570"/>
      <c r="E502" s="1570"/>
      <c r="F502" s="1570"/>
      <c r="G502" s="224"/>
      <c r="H502" s="224"/>
    </row>
    <row r="503" spans="1:8" s="223" customFormat="1">
      <c r="A503" s="1570"/>
      <c r="B503" s="1570"/>
      <c r="C503" s="1570"/>
      <c r="D503" s="1570"/>
      <c r="E503" s="1570"/>
      <c r="F503" s="1570"/>
      <c r="G503" s="224"/>
      <c r="H503" s="224"/>
    </row>
    <row r="504" spans="1:8" s="223" customFormat="1">
      <c r="A504" s="1570"/>
      <c r="B504" s="1570"/>
      <c r="C504" s="1570"/>
      <c r="D504" s="1570"/>
      <c r="E504" s="1570"/>
      <c r="F504" s="1570"/>
      <c r="G504" s="224"/>
      <c r="H504" s="224"/>
    </row>
    <row r="505" spans="1:8" s="223" customFormat="1">
      <c r="A505" s="281"/>
      <c r="B505" s="225"/>
      <c r="C505" s="254"/>
      <c r="D505" s="254"/>
      <c r="E505" s="215"/>
      <c r="F505" s="215"/>
      <c r="G505" s="224"/>
      <c r="H505" s="224"/>
    </row>
    <row r="506" spans="1:8" s="223" customFormat="1">
      <c r="A506" s="1570" t="s">
        <v>748</v>
      </c>
      <c r="B506" s="1570"/>
      <c r="C506" s="1570"/>
      <c r="D506" s="1570"/>
      <c r="E506" s="1570"/>
      <c r="F506" s="1570"/>
      <c r="G506" s="224"/>
      <c r="H506" s="224"/>
    </row>
    <row r="507" spans="1:8" s="223" customFormat="1">
      <c r="A507" s="1570"/>
      <c r="B507" s="1570"/>
      <c r="C507" s="1570"/>
      <c r="D507" s="1570"/>
      <c r="E507" s="1570"/>
      <c r="F507" s="1570"/>
      <c r="G507" s="224"/>
      <c r="H507" s="224"/>
    </row>
    <row r="508" spans="1:8" s="223" customFormat="1">
      <c r="A508" s="1570"/>
      <c r="B508" s="1570"/>
      <c r="C508" s="1570"/>
      <c r="D508" s="1570"/>
      <c r="E508" s="1570"/>
      <c r="F508" s="1570"/>
      <c r="G508" s="224"/>
      <c r="H508" s="224"/>
    </row>
    <row r="509" spans="1:8" s="223" customFormat="1">
      <c r="A509" s="1570"/>
      <c r="B509" s="1570"/>
      <c r="C509" s="1570"/>
      <c r="D509" s="1570"/>
      <c r="E509" s="1570"/>
      <c r="F509" s="1570"/>
      <c r="G509" s="224"/>
      <c r="H509" s="224"/>
    </row>
    <row r="510" spans="1:8" s="223" customFormat="1">
      <c r="A510" s="277"/>
      <c r="B510" s="222"/>
      <c r="C510" s="282"/>
      <c r="D510" s="282"/>
      <c r="E510" s="277"/>
      <c r="F510" s="277"/>
      <c r="G510" s="224"/>
      <c r="H510" s="224"/>
    </row>
    <row r="511" spans="1:8" s="223" customFormat="1">
      <c r="A511" s="1570" t="s">
        <v>747</v>
      </c>
      <c r="B511" s="1570"/>
      <c r="C511" s="1570"/>
      <c r="D511" s="1570"/>
      <c r="E511" s="1570"/>
      <c r="F511" s="1570"/>
      <c r="G511" s="224"/>
      <c r="H511" s="224"/>
    </row>
    <row r="512" spans="1:8" s="223" customFormat="1">
      <c r="A512" s="1570"/>
      <c r="B512" s="1570"/>
      <c r="C512" s="1570"/>
      <c r="D512" s="1570"/>
      <c r="E512" s="1570"/>
      <c r="F512" s="1570"/>
      <c r="G512" s="224"/>
      <c r="H512" s="224"/>
    </row>
    <row r="513" spans="1:8" s="223" customFormat="1">
      <c r="A513" s="277"/>
      <c r="B513" s="225"/>
      <c r="C513" s="332"/>
      <c r="D513" s="332"/>
      <c r="E513" s="275"/>
      <c r="F513" s="275"/>
      <c r="G513" s="224"/>
      <c r="H513" s="224"/>
    </row>
    <row r="514" spans="1:8" s="223" customFormat="1">
      <c r="A514" s="1570" t="s">
        <v>746</v>
      </c>
      <c r="B514" s="1570"/>
      <c r="C514" s="1570"/>
      <c r="D514" s="1570"/>
      <c r="E514" s="1570"/>
      <c r="F514" s="1570"/>
      <c r="G514" s="224"/>
      <c r="H514" s="224"/>
    </row>
    <row r="515" spans="1:8" s="223" customFormat="1">
      <c r="A515" s="1570"/>
      <c r="B515" s="1570"/>
      <c r="C515" s="1570"/>
      <c r="D515" s="1570"/>
      <c r="E515" s="1570"/>
      <c r="F515" s="1570"/>
      <c r="G515" s="224"/>
      <c r="H515" s="224"/>
    </row>
    <row r="516" spans="1:8" s="223" customFormat="1">
      <c r="A516" s="1570"/>
      <c r="B516" s="1570"/>
      <c r="C516" s="1570"/>
      <c r="D516" s="1570"/>
      <c r="E516" s="1570"/>
      <c r="F516" s="1570"/>
      <c r="G516" s="224"/>
      <c r="H516" s="224"/>
    </row>
    <row r="517" spans="1:8" s="223" customFormat="1">
      <c r="A517" s="1570"/>
      <c r="B517" s="1570"/>
      <c r="C517" s="1570"/>
      <c r="D517" s="1570"/>
      <c r="E517" s="1570"/>
      <c r="F517" s="1570"/>
      <c r="G517" s="224"/>
      <c r="H517" s="224"/>
    </row>
    <row r="518" spans="1:8" s="223" customFormat="1">
      <c r="A518" s="1570"/>
      <c r="B518" s="1570"/>
      <c r="C518" s="1570"/>
      <c r="D518" s="1570"/>
      <c r="E518" s="1570"/>
      <c r="F518" s="1570"/>
      <c r="G518" s="224"/>
      <c r="H518" s="224"/>
    </row>
    <row r="519" spans="1:8" s="223" customFormat="1" ht="3" customHeight="1">
      <c r="A519" s="1570"/>
      <c r="B519" s="1570"/>
      <c r="C519" s="1570"/>
      <c r="D519" s="1570"/>
      <c r="E519" s="1570"/>
      <c r="F519" s="1570"/>
      <c r="G519" s="224"/>
      <c r="H519" s="224"/>
    </row>
    <row r="520" spans="1:8" s="223" customFormat="1" hidden="1">
      <c r="A520" s="1570"/>
      <c r="B520" s="1570"/>
      <c r="C520" s="1570"/>
      <c r="D520" s="1570"/>
      <c r="E520" s="1570"/>
      <c r="F520" s="1570"/>
      <c r="G520" s="224"/>
      <c r="H520" s="224"/>
    </row>
    <row r="521" spans="1:8" s="223" customFormat="1">
      <c r="A521" s="281"/>
      <c r="B521" s="225"/>
      <c r="C521" s="254"/>
      <c r="D521" s="254"/>
      <c r="E521" s="215"/>
      <c r="F521" s="215"/>
      <c r="G521" s="224"/>
      <c r="H521" s="224"/>
    </row>
    <row r="522" spans="1:8" s="223" customFormat="1">
      <c r="A522" s="1570" t="s">
        <v>745</v>
      </c>
      <c r="B522" s="1570"/>
      <c r="C522" s="1570"/>
      <c r="D522" s="1570"/>
      <c r="E522" s="1570"/>
      <c r="F522" s="1570"/>
      <c r="G522" s="224"/>
      <c r="H522" s="224"/>
    </row>
    <row r="523" spans="1:8" s="223" customFormat="1">
      <c r="A523" s="1570"/>
      <c r="B523" s="1570"/>
      <c r="C523" s="1570"/>
      <c r="D523" s="1570"/>
      <c r="E523" s="1570"/>
      <c r="F523" s="1570"/>
      <c r="G523" s="224"/>
      <c r="H523" s="224"/>
    </row>
    <row r="524" spans="1:8" s="223" customFormat="1">
      <c r="A524" s="1570"/>
      <c r="B524" s="1570"/>
      <c r="C524" s="1570"/>
      <c r="D524" s="1570"/>
      <c r="E524" s="1570"/>
      <c r="F524" s="1570"/>
      <c r="G524" s="224"/>
      <c r="H524" s="224"/>
    </row>
    <row r="525" spans="1:8" s="223" customFormat="1">
      <c r="A525" s="277"/>
      <c r="B525" s="222"/>
      <c r="C525" s="282"/>
      <c r="D525" s="282"/>
      <c r="E525" s="277"/>
      <c r="F525" s="277"/>
      <c r="G525" s="224"/>
      <c r="H525" s="224"/>
    </row>
    <row r="526" spans="1:8" s="223" customFormat="1">
      <c r="A526" s="1570" t="s">
        <v>744</v>
      </c>
      <c r="B526" s="1570"/>
      <c r="C526" s="1570"/>
      <c r="D526" s="1570"/>
      <c r="E526" s="1570"/>
      <c r="F526" s="1570"/>
      <c r="G526" s="224"/>
      <c r="H526" s="224"/>
    </row>
    <row r="527" spans="1:8" s="223" customFormat="1">
      <c r="A527" s="1570"/>
      <c r="B527" s="1570"/>
      <c r="C527" s="1570"/>
      <c r="D527" s="1570"/>
      <c r="E527" s="1570"/>
      <c r="F527" s="1570"/>
      <c r="G527" s="224"/>
      <c r="H527" s="224"/>
    </row>
    <row r="528" spans="1:8" s="223" customFormat="1">
      <c r="A528" s="281"/>
      <c r="B528" s="222"/>
      <c r="C528" s="282"/>
      <c r="D528" s="282"/>
      <c r="E528" s="277"/>
      <c r="F528" s="277"/>
      <c r="G528" s="224"/>
      <c r="H528" s="224"/>
    </row>
    <row r="529" spans="1:8" s="223" customFormat="1">
      <c r="A529" s="1570" t="s">
        <v>743</v>
      </c>
      <c r="B529" s="1570"/>
      <c r="C529" s="1570"/>
      <c r="D529" s="1570"/>
      <c r="E529" s="1570"/>
      <c r="F529" s="1570"/>
      <c r="G529" s="224"/>
      <c r="H529" s="224"/>
    </row>
    <row r="530" spans="1:8" s="223" customFormat="1">
      <c r="A530" s="1570"/>
      <c r="B530" s="1570"/>
      <c r="C530" s="1570"/>
      <c r="D530" s="1570"/>
      <c r="E530" s="1570"/>
      <c r="F530" s="1570"/>
      <c r="G530" s="224"/>
      <c r="H530" s="224"/>
    </row>
    <row r="531" spans="1:8" s="223" customFormat="1">
      <c r="A531" s="281"/>
      <c r="B531" s="222"/>
      <c r="C531" s="282"/>
      <c r="D531" s="282"/>
      <c r="E531" s="277"/>
      <c r="F531" s="277"/>
      <c r="G531" s="224"/>
      <c r="H531" s="224"/>
    </row>
    <row r="532" spans="1:8" s="223" customFormat="1">
      <c r="A532" s="1570" t="s">
        <v>742</v>
      </c>
      <c r="B532" s="1570"/>
      <c r="C532" s="1570"/>
      <c r="D532" s="1570"/>
      <c r="E532" s="1570"/>
      <c r="F532" s="1570"/>
      <c r="G532" s="224"/>
      <c r="H532" s="224"/>
    </row>
    <row r="533" spans="1:8" s="223" customFormat="1">
      <c r="A533" s="1570"/>
      <c r="B533" s="1570"/>
      <c r="C533" s="1570"/>
      <c r="D533" s="1570"/>
      <c r="E533" s="1570"/>
      <c r="F533" s="1570"/>
      <c r="G533" s="224"/>
      <c r="H533" s="224"/>
    </row>
    <row r="534" spans="1:8" s="223" customFormat="1">
      <c r="A534" s="273"/>
      <c r="B534" s="222"/>
      <c r="C534" s="274"/>
      <c r="D534" s="274"/>
      <c r="E534" s="273"/>
      <c r="F534" s="273"/>
      <c r="G534" s="224"/>
      <c r="H534" s="224"/>
    </row>
    <row r="535" spans="1:8" s="223" customFormat="1">
      <c r="A535" s="1570" t="s">
        <v>741</v>
      </c>
      <c r="B535" s="1570"/>
      <c r="C535" s="1570"/>
      <c r="D535" s="1570"/>
      <c r="E535" s="1570"/>
      <c r="F535" s="1570"/>
      <c r="G535" s="224"/>
      <c r="H535" s="224"/>
    </row>
    <row r="536" spans="1:8" s="223" customFormat="1">
      <c r="A536" s="1570"/>
      <c r="B536" s="1570"/>
      <c r="C536" s="1570"/>
      <c r="D536" s="1570"/>
      <c r="E536" s="1570"/>
      <c r="F536" s="1570"/>
      <c r="G536" s="224"/>
      <c r="H536" s="224"/>
    </row>
    <row r="537" spans="1:8" s="223" customFormat="1">
      <c r="A537" s="1570"/>
      <c r="B537" s="1570"/>
      <c r="C537" s="1570"/>
      <c r="D537" s="1570"/>
      <c r="E537" s="1570"/>
      <c r="F537" s="1570"/>
      <c r="G537" s="224"/>
      <c r="H537" s="224"/>
    </row>
    <row r="538" spans="1:8" s="223" customFormat="1">
      <c r="A538" s="281"/>
      <c r="B538" s="222"/>
      <c r="C538" s="282"/>
      <c r="D538" s="282"/>
      <c r="E538" s="277"/>
      <c r="F538" s="277"/>
      <c r="G538" s="224"/>
      <c r="H538" s="224"/>
    </row>
    <row r="539" spans="1:8" s="223" customFormat="1">
      <c r="A539" s="1570" t="s">
        <v>620</v>
      </c>
      <c r="B539" s="1570"/>
      <c r="C539" s="1570"/>
      <c r="D539" s="1570"/>
      <c r="E539" s="1570"/>
      <c r="F539" s="1570"/>
      <c r="G539" s="224"/>
      <c r="H539" s="224"/>
    </row>
    <row r="540" spans="1:8" s="223" customFormat="1">
      <c r="A540" s="1570"/>
      <c r="B540" s="1570"/>
      <c r="C540" s="1570"/>
      <c r="D540" s="1570"/>
      <c r="E540" s="1570"/>
      <c r="F540" s="1570"/>
      <c r="G540" s="224"/>
      <c r="H540" s="224"/>
    </row>
    <row r="541" spans="1:8" s="223" customFormat="1">
      <c r="A541" s="1570"/>
      <c r="B541" s="1570"/>
      <c r="C541" s="1570"/>
      <c r="D541" s="1570"/>
      <c r="E541" s="1570"/>
      <c r="F541" s="1570"/>
      <c r="G541" s="224"/>
      <c r="H541" s="224"/>
    </row>
    <row r="542" spans="1:8" s="223" customFormat="1">
      <c r="A542" s="1570"/>
      <c r="B542" s="1570"/>
      <c r="C542" s="1570"/>
      <c r="D542" s="1570"/>
      <c r="E542" s="1570"/>
      <c r="F542" s="1570"/>
      <c r="G542" s="224"/>
      <c r="H542" s="224"/>
    </row>
    <row r="543" spans="1:8" s="223" customFormat="1" ht="0.75" customHeight="1">
      <c r="A543" s="1570"/>
      <c r="B543" s="1570"/>
      <c r="C543" s="1570"/>
      <c r="D543" s="1570"/>
      <c r="E543" s="1570"/>
      <c r="F543" s="1570"/>
      <c r="G543" s="224"/>
      <c r="H543" s="224"/>
    </row>
    <row r="544" spans="1:8" s="223" customFormat="1">
      <c r="A544" s="281"/>
      <c r="B544" s="225"/>
      <c r="C544" s="254"/>
      <c r="D544" s="254"/>
      <c r="E544" s="215"/>
      <c r="F544" s="215"/>
      <c r="G544" s="224"/>
      <c r="H544" s="224"/>
    </row>
    <row r="545" spans="1:8" s="223" customFormat="1">
      <c r="A545" s="281" t="s">
        <v>740</v>
      </c>
      <c r="B545" s="225"/>
      <c r="C545" s="254"/>
      <c r="D545" s="254"/>
      <c r="E545" s="215"/>
      <c r="F545" s="215"/>
      <c r="G545" s="224"/>
      <c r="H545" s="224"/>
    </row>
    <row r="546" spans="1:8">
      <c r="A546" s="215"/>
      <c r="B546" s="217"/>
      <c r="C546" s="216"/>
      <c r="D546" s="216"/>
      <c r="E546" s="215"/>
      <c r="F546" s="215"/>
    </row>
    <row r="547" spans="1:8" s="228" customFormat="1" ht="15">
      <c r="A547" s="233"/>
      <c r="B547" s="264" t="s">
        <v>739</v>
      </c>
      <c r="C547" s="263"/>
      <c r="D547" s="263"/>
      <c r="E547" s="230"/>
      <c r="F547" s="230"/>
      <c r="G547" s="229"/>
      <c r="H547" s="229"/>
    </row>
    <row r="548" spans="1:8" s="223" customFormat="1">
      <c r="A548" s="215"/>
      <c r="B548" s="217"/>
      <c r="C548" s="254"/>
      <c r="D548" s="254"/>
      <c r="E548" s="215"/>
      <c r="F548" s="215"/>
      <c r="G548" s="224"/>
      <c r="H548" s="224"/>
    </row>
    <row r="549" spans="1:8" s="223" customFormat="1">
      <c r="A549" s="1570" t="s">
        <v>730</v>
      </c>
      <c r="B549" s="1570"/>
      <c r="C549" s="1570"/>
      <c r="D549" s="1570"/>
      <c r="E549" s="1570"/>
      <c r="F549" s="1570"/>
      <c r="G549" s="224"/>
      <c r="H549" s="224"/>
    </row>
    <row r="550" spans="1:8" s="223" customFormat="1">
      <c r="A550" s="1570"/>
      <c r="B550" s="1570"/>
      <c r="C550" s="1570"/>
      <c r="D550" s="1570"/>
      <c r="E550" s="1570"/>
      <c r="F550" s="1570"/>
      <c r="G550" s="224"/>
      <c r="H550" s="224"/>
    </row>
    <row r="551" spans="1:8" s="223" customFormat="1">
      <c r="A551" s="1570"/>
      <c r="B551" s="1570"/>
      <c r="C551" s="1570"/>
      <c r="D551" s="1570"/>
      <c r="E551" s="1570"/>
      <c r="F551" s="1570"/>
      <c r="G551" s="224"/>
      <c r="H551" s="224"/>
    </row>
    <row r="552" spans="1:8" s="223" customFormat="1">
      <c r="A552" s="1570"/>
      <c r="B552" s="1570"/>
      <c r="C552" s="1570"/>
      <c r="D552" s="1570"/>
      <c r="E552" s="1570"/>
      <c r="F552" s="1570"/>
      <c r="G552" s="224"/>
      <c r="H552" s="224"/>
    </row>
    <row r="553" spans="1:8" s="223" customFormat="1">
      <c r="A553" s="1570"/>
      <c r="B553" s="1570"/>
      <c r="C553" s="1570"/>
      <c r="D553" s="1570"/>
      <c r="E553" s="1570"/>
      <c r="F553" s="1570"/>
      <c r="G553" s="224"/>
      <c r="H553" s="224"/>
    </row>
    <row r="554" spans="1:8" s="223" customFormat="1" ht="4.5" customHeight="1">
      <c r="A554" s="1570"/>
      <c r="B554" s="1570"/>
      <c r="C554" s="1570"/>
      <c r="D554" s="1570"/>
      <c r="E554" s="1570"/>
      <c r="F554" s="1570"/>
      <c r="G554" s="224"/>
      <c r="H554" s="224"/>
    </row>
    <row r="555" spans="1:8" s="223" customFormat="1">
      <c r="A555" s="273"/>
      <c r="B555" s="222"/>
      <c r="C555" s="282"/>
      <c r="D555" s="282"/>
      <c r="E555" s="273"/>
      <c r="F555" s="273"/>
      <c r="G555" s="224"/>
      <c r="H555" s="224"/>
    </row>
    <row r="556" spans="1:8" s="223" customFormat="1">
      <c r="A556" s="1570" t="s">
        <v>390</v>
      </c>
      <c r="B556" s="1570"/>
      <c r="C556" s="1570"/>
      <c r="D556" s="1570"/>
      <c r="E556" s="1570"/>
      <c r="F556" s="1570"/>
      <c r="G556" s="224"/>
      <c r="H556" s="224"/>
    </row>
    <row r="557" spans="1:8" s="223" customFormat="1">
      <c r="A557" s="1570"/>
      <c r="B557" s="1570"/>
      <c r="C557" s="1570"/>
      <c r="D557" s="1570"/>
      <c r="E557" s="1570"/>
      <c r="F557" s="1570"/>
      <c r="G557" s="224"/>
      <c r="H557" s="224"/>
    </row>
    <row r="558" spans="1:8" s="223" customFormat="1">
      <c r="A558" s="277"/>
      <c r="B558" s="217"/>
      <c r="C558" s="332"/>
      <c r="D558" s="332"/>
      <c r="E558" s="275"/>
      <c r="F558" s="275"/>
      <c r="G558" s="224"/>
      <c r="H558" s="224"/>
    </row>
    <row r="559" spans="1:8" s="223" customFormat="1">
      <c r="A559" s="1570" t="s">
        <v>738</v>
      </c>
      <c r="B559" s="1570"/>
      <c r="C559" s="1570"/>
      <c r="D559" s="1570"/>
      <c r="E559" s="1570"/>
      <c r="F559" s="1570"/>
      <c r="G559" s="224"/>
      <c r="H559" s="224"/>
    </row>
    <row r="560" spans="1:8" s="223" customFormat="1">
      <c r="A560" s="1570"/>
      <c r="B560" s="1570"/>
      <c r="C560" s="1570"/>
      <c r="D560" s="1570"/>
      <c r="E560" s="1570"/>
      <c r="F560" s="1570"/>
      <c r="G560" s="224"/>
      <c r="H560" s="224"/>
    </row>
    <row r="561" spans="1:8" s="223" customFormat="1">
      <c r="A561" s="277"/>
      <c r="B561" s="217"/>
      <c r="C561" s="332"/>
      <c r="D561" s="332"/>
      <c r="E561" s="275"/>
      <c r="F561" s="275"/>
      <c r="G561" s="224"/>
      <c r="H561" s="224"/>
    </row>
    <row r="562" spans="1:8" s="223" customFormat="1">
      <c r="A562" s="1570" t="s">
        <v>737</v>
      </c>
      <c r="B562" s="1570"/>
      <c r="C562" s="1570"/>
      <c r="D562" s="1570"/>
      <c r="E562" s="1570"/>
      <c r="F562" s="1570"/>
      <c r="G562" s="224"/>
      <c r="H562" s="224"/>
    </row>
    <row r="563" spans="1:8" s="223" customFormat="1">
      <c r="A563" s="1570"/>
      <c r="B563" s="1570"/>
      <c r="C563" s="1570"/>
      <c r="D563" s="1570"/>
      <c r="E563" s="1570"/>
      <c r="F563" s="1570"/>
      <c r="G563" s="224"/>
      <c r="H563" s="224"/>
    </row>
    <row r="564" spans="1:8" s="223" customFormat="1">
      <c r="A564" s="1570"/>
      <c r="B564" s="1570"/>
      <c r="C564" s="1570"/>
      <c r="D564" s="1570"/>
      <c r="E564" s="1570"/>
      <c r="F564" s="1570"/>
      <c r="G564" s="224"/>
      <c r="H564" s="224"/>
    </row>
    <row r="565" spans="1:8" s="223" customFormat="1">
      <c r="A565" s="277"/>
      <c r="B565" s="217"/>
      <c r="C565" s="332"/>
      <c r="D565" s="332"/>
      <c r="E565" s="275"/>
      <c r="F565" s="275"/>
      <c r="G565" s="224"/>
      <c r="H565" s="224"/>
    </row>
    <row r="566" spans="1:8" s="223" customFormat="1">
      <c r="A566" s="1570" t="s">
        <v>736</v>
      </c>
      <c r="B566" s="1570"/>
      <c r="C566" s="1570"/>
      <c r="D566" s="1570"/>
      <c r="E566" s="1570"/>
      <c r="F566" s="1570"/>
      <c r="G566" s="224"/>
      <c r="H566" s="224"/>
    </row>
    <row r="567" spans="1:8" s="223" customFormat="1">
      <c r="A567" s="1570"/>
      <c r="B567" s="1570"/>
      <c r="C567" s="1570"/>
      <c r="D567" s="1570"/>
      <c r="E567" s="1570"/>
      <c r="F567" s="1570"/>
      <c r="G567" s="224"/>
      <c r="H567" s="224"/>
    </row>
    <row r="568" spans="1:8" s="223" customFormat="1">
      <c r="A568" s="1570"/>
      <c r="B568" s="1570"/>
      <c r="C568" s="1570"/>
      <c r="D568" s="1570"/>
      <c r="E568" s="1570"/>
      <c r="F568" s="1570"/>
      <c r="G568" s="224"/>
      <c r="H568" s="224"/>
    </row>
    <row r="569" spans="1:8" s="223" customFormat="1">
      <c r="A569" s="1570"/>
      <c r="B569" s="1570"/>
      <c r="C569" s="1570"/>
      <c r="D569" s="1570"/>
      <c r="E569" s="1570"/>
      <c r="F569" s="1570"/>
      <c r="G569" s="224"/>
      <c r="H569" s="224"/>
    </row>
    <row r="570" spans="1:8" s="223" customFormat="1">
      <c r="A570" s="1570"/>
      <c r="B570" s="1570"/>
      <c r="C570" s="1570"/>
      <c r="D570" s="1570"/>
      <c r="E570" s="1570"/>
      <c r="F570" s="1570"/>
      <c r="G570" s="224"/>
      <c r="H570" s="224"/>
    </row>
    <row r="571" spans="1:8" s="223" customFormat="1" ht="3.75" customHeight="1">
      <c r="A571" s="1570"/>
      <c r="B571" s="1570"/>
      <c r="C571" s="1570"/>
      <c r="D571" s="1570"/>
      <c r="E571" s="1570"/>
      <c r="F571" s="1570"/>
      <c r="G571" s="224"/>
      <c r="H571" s="224"/>
    </row>
    <row r="572" spans="1:8" s="223" customFormat="1" hidden="1">
      <c r="A572" s="1570"/>
      <c r="B572" s="1570"/>
      <c r="C572" s="1570"/>
      <c r="D572" s="1570"/>
      <c r="E572" s="1570"/>
      <c r="F572" s="1570"/>
      <c r="G572" s="224"/>
      <c r="H572" s="224"/>
    </row>
    <row r="573" spans="1:8" s="223" customFormat="1">
      <c r="A573" s="273"/>
      <c r="B573" s="222"/>
      <c r="C573" s="282"/>
      <c r="D573" s="282"/>
      <c r="E573" s="273"/>
      <c r="F573" s="273"/>
      <c r="G573" s="224"/>
      <c r="H573" s="224"/>
    </row>
    <row r="574" spans="1:8" s="223" customFormat="1">
      <c r="A574" s="1570" t="s">
        <v>735</v>
      </c>
      <c r="B574" s="1570"/>
      <c r="C574" s="1570"/>
      <c r="D574" s="1570"/>
      <c r="E574" s="1570"/>
      <c r="F574" s="1570"/>
      <c r="G574" s="224"/>
      <c r="H574" s="224"/>
    </row>
    <row r="575" spans="1:8" s="223" customFormat="1">
      <c r="A575" s="1570"/>
      <c r="B575" s="1570"/>
      <c r="C575" s="1570"/>
      <c r="D575" s="1570"/>
      <c r="E575" s="1570"/>
      <c r="F575" s="1570"/>
      <c r="G575" s="224"/>
      <c r="H575" s="224"/>
    </row>
    <row r="576" spans="1:8" s="223" customFormat="1">
      <c r="A576" s="277"/>
      <c r="B576" s="217"/>
      <c r="C576" s="332"/>
      <c r="D576" s="332"/>
      <c r="E576" s="275"/>
      <c r="F576" s="275"/>
      <c r="G576" s="224"/>
      <c r="H576" s="224"/>
    </row>
    <row r="577" spans="1:8" s="223" customFormat="1">
      <c r="A577" s="1570" t="s">
        <v>734</v>
      </c>
      <c r="B577" s="1570"/>
      <c r="C577" s="1570"/>
      <c r="D577" s="1570"/>
      <c r="E577" s="1570"/>
      <c r="F577" s="1570"/>
      <c r="G577" s="224"/>
      <c r="H577" s="224"/>
    </row>
    <row r="578" spans="1:8" s="223" customFormat="1">
      <c r="A578" s="1570"/>
      <c r="B578" s="1570"/>
      <c r="C578" s="1570"/>
      <c r="D578" s="1570"/>
      <c r="E578" s="1570"/>
      <c r="F578" s="1570"/>
      <c r="G578" s="224"/>
      <c r="H578" s="224"/>
    </row>
    <row r="579" spans="1:8" s="223" customFormat="1">
      <c r="A579" s="1570"/>
      <c r="B579" s="1570"/>
      <c r="C579" s="1570"/>
      <c r="D579" s="1570"/>
      <c r="E579" s="1570"/>
      <c r="F579" s="1570"/>
      <c r="G579" s="224"/>
      <c r="H579" s="224"/>
    </row>
    <row r="580" spans="1:8" s="223" customFormat="1">
      <c r="A580" s="277"/>
      <c r="B580" s="297"/>
      <c r="C580" s="282"/>
      <c r="D580" s="282"/>
      <c r="E580" s="277"/>
      <c r="F580" s="277"/>
      <c r="G580" s="224"/>
      <c r="H580" s="224"/>
    </row>
    <row r="581" spans="1:8" s="223" customFormat="1">
      <c r="A581" s="1570" t="s">
        <v>733</v>
      </c>
      <c r="B581" s="1570"/>
      <c r="C581" s="1570"/>
      <c r="D581" s="1570"/>
      <c r="E581" s="1570"/>
      <c r="F581" s="1570"/>
      <c r="G581" s="224"/>
      <c r="H581" s="224"/>
    </row>
    <row r="582" spans="1:8" s="223" customFormat="1">
      <c r="A582" s="1570"/>
      <c r="B582" s="1570"/>
      <c r="C582" s="1570"/>
      <c r="D582" s="1570"/>
      <c r="E582" s="1570"/>
      <c r="F582" s="1570"/>
      <c r="G582" s="224"/>
      <c r="H582" s="224"/>
    </row>
    <row r="583" spans="1:8" s="223" customFormat="1">
      <c r="A583" s="1570"/>
      <c r="B583" s="1570"/>
      <c r="C583" s="1570"/>
      <c r="D583" s="1570"/>
      <c r="E583" s="1570"/>
      <c r="F583" s="1570"/>
      <c r="G583" s="224"/>
      <c r="H583" s="224"/>
    </row>
    <row r="584" spans="1:8" s="223" customFormat="1">
      <c r="A584" s="273"/>
      <c r="B584" s="222"/>
      <c r="C584" s="282"/>
      <c r="D584" s="282"/>
      <c r="E584" s="273"/>
      <c r="F584" s="273"/>
      <c r="G584" s="224"/>
      <c r="H584" s="224"/>
    </row>
    <row r="585" spans="1:8" s="223" customFormat="1">
      <c r="A585" s="1570" t="s">
        <v>728</v>
      </c>
      <c r="B585" s="1570"/>
      <c r="C585" s="1570"/>
      <c r="D585" s="1570"/>
      <c r="E585" s="1570"/>
      <c r="F585" s="1570"/>
      <c r="G585" s="224"/>
      <c r="H585" s="224"/>
    </row>
    <row r="586" spans="1:8" s="223" customFormat="1">
      <c r="A586" s="1570"/>
      <c r="B586" s="1570"/>
      <c r="C586" s="1570"/>
      <c r="D586" s="1570"/>
      <c r="E586" s="1570"/>
      <c r="F586" s="1570"/>
      <c r="G586" s="224"/>
      <c r="H586" s="224"/>
    </row>
    <row r="587" spans="1:8" s="223" customFormat="1">
      <c r="A587" s="277"/>
      <c r="B587" s="217"/>
      <c r="C587" s="332"/>
      <c r="D587" s="332"/>
      <c r="E587" s="275"/>
      <c r="F587" s="275"/>
      <c r="G587" s="224"/>
      <c r="H587" s="224"/>
    </row>
    <row r="588" spans="1:8" s="223" customFormat="1">
      <c r="A588" s="1570" t="s">
        <v>732</v>
      </c>
      <c r="B588" s="1570"/>
      <c r="C588" s="1570"/>
      <c r="D588" s="1570"/>
      <c r="E588" s="1570"/>
      <c r="F588" s="1570"/>
      <c r="G588" s="224"/>
      <c r="H588" s="224"/>
    </row>
    <row r="589" spans="1:8" s="223" customFormat="1">
      <c r="A589" s="1570"/>
      <c r="B589" s="1570"/>
      <c r="C589" s="1570"/>
      <c r="D589" s="1570"/>
      <c r="E589" s="1570"/>
      <c r="F589" s="1570"/>
      <c r="G589" s="224"/>
      <c r="H589" s="224"/>
    </row>
    <row r="590" spans="1:8" s="223" customFormat="1" ht="8.25" customHeight="1">
      <c r="A590" s="1570"/>
      <c r="B590" s="1570"/>
      <c r="C590" s="1570"/>
      <c r="D590" s="1570"/>
      <c r="E590" s="1570"/>
      <c r="F590" s="1570"/>
      <c r="G590" s="224"/>
      <c r="H590" s="224"/>
    </row>
    <row r="591" spans="1:8" s="223" customFormat="1">
      <c r="A591" s="273"/>
      <c r="B591" s="222"/>
      <c r="C591" s="282"/>
      <c r="D591" s="282"/>
      <c r="E591" s="273"/>
      <c r="F591" s="273"/>
      <c r="G591" s="224"/>
      <c r="H591" s="224"/>
    </row>
    <row r="592" spans="1:8" s="223" customFormat="1">
      <c r="A592" s="1570" t="s">
        <v>620</v>
      </c>
      <c r="B592" s="1570"/>
      <c r="C592" s="1570"/>
      <c r="D592" s="1570"/>
      <c r="E592" s="1570"/>
      <c r="F592" s="1570"/>
      <c r="G592" s="224"/>
      <c r="H592" s="224"/>
    </row>
    <row r="593" spans="1:8" s="223" customFormat="1">
      <c r="A593" s="1570"/>
      <c r="B593" s="1570"/>
      <c r="C593" s="1570"/>
      <c r="D593" s="1570"/>
      <c r="E593" s="1570"/>
      <c r="F593" s="1570"/>
      <c r="G593" s="224"/>
      <c r="H593" s="224"/>
    </row>
    <row r="594" spans="1:8" s="223" customFormat="1">
      <c r="A594" s="1570"/>
      <c r="B594" s="1570"/>
      <c r="C594" s="1570"/>
      <c r="D594" s="1570"/>
      <c r="E594" s="1570"/>
      <c r="F594" s="1570"/>
      <c r="G594" s="224"/>
      <c r="H594" s="224"/>
    </row>
    <row r="595" spans="1:8" s="223" customFormat="1">
      <c r="A595" s="1570"/>
      <c r="B595" s="1570"/>
      <c r="C595" s="1570"/>
      <c r="D595" s="1570"/>
      <c r="E595" s="1570"/>
      <c r="F595" s="1570"/>
      <c r="G595" s="224"/>
      <c r="H595" s="224"/>
    </row>
    <row r="596" spans="1:8" s="223" customFormat="1" ht="3.75" customHeight="1">
      <c r="A596" s="1570"/>
      <c r="B596" s="1570"/>
      <c r="C596" s="1570"/>
      <c r="D596" s="1570"/>
      <c r="E596" s="1570"/>
      <c r="F596" s="1570"/>
      <c r="G596" s="224"/>
      <c r="H596" s="224"/>
    </row>
    <row r="597" spans="1:8" s="223" customFormat="1" hidden="1">
      <c r="A597" s="1570"/>
      <c r="B597" s="1570"/>
      <c r="C597" s="1570"/>
      <c r="D597" s="1570"/>
      <c r="E597" s="1570"/>
      <c r="F597" s="1570"/>
      <c r="G597" s="224"/>
      <c r="H597" s="224"/>
    </row>
    <row r="598" spans="1:8">
      <c r="A598" s="215"/>
      <c r="B598" s="217"/>
      <c r="C598" s="216"/>
      <c r="D598" s="216"/>
      <c r="E598" s="215"/>
      <c r="F598" s="215"/>
    </row>
    <row r="599" spans="1:8" s="228" customFormat="1" ht="15">
      <c r="A599" s="233"/>
      <c r="B599" s="232" t="s">
        <v>731</v>
      </c>
      <c r="C599" s="263"/>
      <c r="D599" s="337"/>
      <c r="E599" s="230"/>
      <c r="F599" s="230"/>
      <c r="G599" s="229"/>
      <c r="H599" s="229"/>
    </row>
    <row r="600" spans="1:8" s="223" customFormat="1">
      <c r="A600" s="215"/>
      <c r="B600" s="225"/>
      <c r="C600" s="254"/>
      <c r="D600" s="237"/>
      <c r="E600" s="215"/>
      <c r="F600" s="215"/>
      <c r="G600" s="224"/>
      <c r="H600" s="224"/>
    </row>
    <row r="601" spans="1:8" s="223" customFormat="1">
      <c r="A601" s="1570" t="s">
        <v>730</v>
      </c>
      <c r="B601" s="1570"/>
      <c r="C601" s="1570"/>
      <c r="D601" s="1570"/>
      <c r="E601" s="1570"/>
      <c r="F601" s="1570"/>
      <c r="G601" s="224"/>
      <c r="H601" s="224"/>
    </row>
    <row r="602" spans="1:8" s="223" customFormat="1">
      <c r="A602" s="1570"/>
      <c r="B602" s="1570"/>
      <c r="C602" s="1570"/>
      <c r="D602" s="1570"/>
      <c r="E602" s="1570"/>
      <c r="F602" s="1570"/>
      <c r="G602" s="224"/>
      <c r="H602" s="224"/>
    </row>
    <row r="603" spans="1:8" s="223" customFormat="1">
      <c r="A603" s="1570"/>
      <c r="B603" s="1570"/>
      <c r="C603" s="1570"/>
      <c r="D603" s="1570"/>
      <c r="E603" s="1570"/>
      <c r="F603" s="1570"/>
      <c r="G603" s="224"/>
      <c r="H603" s="224"/>
    </row>
    <row r="604" spans="1:8" s="223" customFormat="1">
      <c r="A604" s="1570"/>
      <c r="B604" s="1570"/>
      <c r="C604" s="1570"/>
      <c r="D604" s="1570"/>
      <c r="E604" s="1570"/>
      <c r="F604" s="1570"/>
      <c r="G604" s="224"/>
      <c r="H604" s="224"/>
    </row>
    <row r="605" spans="1:8" s="223" customFormat="1">
      <c r="A605" s="1570"/>
      <c r="B605" s="1570"/>
      <c r="C605" s="1570"/>
      <c r="D605" s="1570"/>
      <c r="E605" s="1570"/>
      <c r="F605" s="1570"/>
      <c r="G605" s="224"/>
      <c r="H605" s="224"/>
    </row>
    <row r="606" spans="1:8" s="223" customFormat="1" ht="11.25" customHeight="1">
      <c r="A606" s="1570"/>
      <c r="B606" s="1570"/>
      <c r="C606" s="1570"/>
      <c r="D606" s="1570"/>
      <c r="E606" s="1570"/>
      <c r="F606" s="1570"/>
      <c r="G606" s="224"/>
      <c r="H606" s="224"/>
    </row>
    <row r="607" spans="1:8" s="223" customFormat="1" ht="12.75" customHeight="1">
      <c r="A607" s="944"/>
      <c r="B607" s="944"/>
      <c r="C607" s="944"/>
      <c r="D607" s="944"/>
      <c r="E607" s="944"/>
      <c r="F607" s="944"/>
      <c r="G607" s="224"/>
      <c r="H607" s="224"/>
    </row>
    <row r="608" spans="1:8" s="223" customFormat="1" ht="24.75" customHeight="1">
      <c r="A608" s="1572" t="s">
        <v>3330</v>
      </c>
      <c r="B608" s="1572"/>
      <c r="C608" s="1572"/>
      <c r="D608" s="1572"/>
      <c r="E608" s="1572"/>
      <c r="F608" s="1572"/>
      <c r="G608" s="224"/>
      <c r="H608" s="224"/>
    </row>
    <row r="609" spans="1:8" s="223" customFormat="1">
      <c r="A609" s="277"/>
      <c r="B609" s="222"/>
      <c r="C609" s="332"/>
      <c r="D609" s="331"/>
      <c r="E609" s="277"/>
      <c r="F609" s="277"/>
      <c r="G609" s="224"/>
      <c r="H609" s="224"/>
    </row>
    <row r="610" spans="1:8" s="223" customFormat="1">
      <c r="A610" s="1570" t="s">
        <v>390</v>
      </c>
      <c r="B610" s="1570"/>
      <c r="C610" s="1570"/>
      <c r="D610" s="1570"/>
      <c r="E610" s="1570"/>
      <c r="F610" s="1570"/>
      <c r="G610" s="224"/>
      <c r="H610" s="224"/>
    </row>
    <row r="611" spans="1:8" s="223" customFormat="1">
      <c r="A611" s="1570"/>
      <c r="B611" s="1570"/>
      <c r="C611" s="1570"/>
      <c r="D611" s="1570"/>
      <c r="E611" s="1570"/>
      <c r="F611" s="1570"/>
      <c r="G611" s="224"/>
      <c r="H611" s="224"/>
    </row>
    <row r="612" spans="1:8" s="223" customFormat="1">
      <c r="A612" s="321"/>
      <c r="B612" s="225"/>
      <c r="C612" s="332"/>
      <c r="D612" s="331"/>
      <c r="E612" s="275"/>
      <c r="F612" s="275"/>
      <c r="G612" s="224"/>
      <c r="H612" s="224"/>
    </row>
    <row r="613" spans="1:8" s="223" customFormat="1">
      <c r="A613" s="1570" t="s">
        <v>729</v>
      </c>
      <c r="B613" s="1570"/>
      <c r="C613" s="1570"/>
      <c r="D613" s="1570"/>
      <c r="E613" s="1570"/>
      <c r="F613" s="1570"/>
      <c r="G613" s="224"/>
      <c r="H613" s="224"/>
    </row>
    <row r="614" spans="1:8" s="223" customFormat="1">
      <c r="A614" s="1570"/>
      <c r="B614" s="1570"/>
      <c r="C614" s="1570"/>
      <c r="D614" s="1570"/>
      <c r="E614" s="1570"/>
      <c r="F614" s="1570"/>
      <c r="G614" s="224"/>
      <c r="H614" s="224"/>
    </row>
    <row r="615" spans="1:8" s="223" customFormat="1">
      <c r="A615" s="321"/>
      <c r="B615" s="225"/>
      <c r="C615" s="332"/>
      <c r="D615" s="331"/>
      <c r="E615" s="275"/>
      <c r="F615" s="275"/>
      <c r="G615" s="224"/>
      <c r="H615" s="224"/>
    </row>
    <row r="616" spans="1:8" s="223" customFormat="1">
      <c r="A616" s="1570" t="s">
        <v>728</v>
      </c>
      <c r="B616" s="1570"/>
      <c r="C616" s="1570"/>
      <c r="D616" s="1570"/>
      <c r="E616" s="1570"/>
      <c r="F616" s="1570"/>
      <c r="G616" s="224"/>
      <c r="H616" s="224"/>
    </row>
    <row r="617" spans="1:8" s="223" customFormat="1">
      <c r="A617" s="1570"/>
      <c r="B617" s="1570"/>
      <c r="C617" s="1570"/>
      <c r="D617" s="1570"/>
      <c r="E617" s="1570"/>
      <c r="F617" s="1570"/>
      <c r="G617" s="224"/>
      <c r="H617" s="224"/>
    </row>
    <row r="618" spans="1:8" s="223" customFormat="1">
      <c r="A618" s="321"/>
      <c r="B618" s="225"/>
      <c r="C618" s="332"/>
      <c r="D618" s="331"/>
      <c r="E618" s="275"/>
      <c r="F618" s="275"/>
      <c r="G618" s="224"/>
      <c r="H618" s="224"/>
    </row>
    <row r="619" spans="1:8" s="223" customFormat="1">
      <c r="A619" s="1570" t="s">
        <v>620</v>
      </c>
      <c r="B619" s="1570"/>
      <c r="C619" s="1570"/>
      <c r="D619" s="1570"/>
      <c r="E619" s="1570"/>
      <c r="F619" s="1570"/>
      <c r="G619" s="224"/>
      <c r="H619" s="224"/>
    </row>
    <row r="620" spans="1:8" s="223" customFormat="1">
      <c r="A620" s="1570"/>
      <c r="B620" s="1570"/>
      <c r="C620" s="1570"/>
      <c r="D620" s="1570"/>
      <c r="E620" s="1570"/>
      <c r="F620" s="1570"/>
      <c r="G620" s="224"/>
      <c r="H620" s="224"/>
    </row>
    <row r="621" spans="1:8" s="223" customFormat="1">
      <c r="A621" s="1570"/>
      <c r="B621" s="1570"/>
      <c r="C621" s="1570"/>
      <c r="D621" s="1570"/>
      <c r="E621" s="1570"/>
      <c r="F621" s="1570"/>
      <c r="G621" s="224"/>
      <c r="H621" s="224"/>
    </row>
    <row r="622" spans="1:8" s="223" customFormat="1" ht="2.25" customHeight="1">
      <c r="A622" s="1570"/>
      <c r="B622" s="1570"/>
      <c r="C622" s="1570"/>
      <c r="D622" s="1570"/>
      <c r="E622" s="1570"/>
      <c r="F622" s="1570"/>
      <c r="G622" s="224"/>
      <c r="H622" s="224"/>
    </row>
    <row r="623" spans="1:8">
      <c r="A623" s="1570"/>
      <c r="B623" s="1570"/>
      <c r="C623" s="1570"/>
      <c r="D623" s="1570"/>
      <c r="E623" s="1570"/>
      <c r="F623" s="1570"/>
    </row>
    <row r="624" spans="1:8" s="326" customFormat="1" ht="14.25">
      <c r="A624" s="215"/>
      <c r="B624" s="217"/>
      <c r="C624" s="216"/>
      <c r="D624" s="216"/>
      <c r="E624" s="215"/>
      <c r="F624" s="215"/>
      <c r="G624" s="327"/>
      <c r="H624" s="327"/>
    </row>
    <row r="625" spans="1:6" ht="15">
      <c r="A625" s="233"/>
      <c r="B625" s="232" t="s">
        <v>727</v>
      </c>
      <c r="C625" s="263"/>
      <c r="D625" s="263"/>
      <c r="E625" s="336"/>
      <c r="F625" s="242"/>
    </row>
    <row r="626" spans="1:6">
      <c r="A626" s="215"/>
      <c r="B626" s="225"/>
      <c r="C626" s="254"/>
      <c r="D626" s="254"/>
      <c r="E626" s="335"/>
      <c r="F626" s="334"/>
    </row>
    <row r="627" spans="1:6">
      <c r="A627" s="1574" t="s">
        <v>601</v>
      </c>
      <c r="B627" s="1574"/>
      <c r="C627" s="1574"/>
      <c r="D627" s="1574"/>
      <c r="E627" s="1574"/>
      <c r="F627" s="1574"/>
    </row>
    <row r="628" spans="1:6">
      <c r="A628" s="1574"/>
      <c r="B628" s="1574"/>
      <c r="C628" s="1574"/>
      <c r="D628" s="1574"/>
      <c r="E628" s="1574"/>
      <c r="F628" s="1574"/>
    </row>
    <row r="629" spans="1:6">
      <c r="A629" s="1574"/>
      <c r="B629" s="1574"/>
      <c r="C629" s="1574"/>
      <c r="D629" s="1574"/>
      <c r="E629" s="1574"/>
      <c r="F629" s="1574"/>
    </row>
    <row r="630" spans="1:6">
      <c r="A630" s="1574"/>
      <c r="B630" s="1574"/>
      <c r="C630" s="1574"/>
      <c r="D630" s="1574"/>
      <c r="E630" s="1574"/>
      <c r="F630" s="1574"/>
    </row>
    <row r="631" spans="1:6">
      <c r="A631" s="1574"/>
      <c r="B631" s="1574"/>
      <c r="C631" s="1574"/>
      <c r="D631" s="1574"/>
      <c r="E631" s="1574"/>
      <c r="F631" s="1574"/>
    </row>
    <row r="632" spans="1:6">
      <c r="A632" s="1574"/>
      <c r="B632" s="1574"/>
      <c r="C632" s="1574"/>
      <c r="D632" s="1574"/>
      <c r="E632" s="1574"/>
      <c r="F632" s="1574"/>
    </row>
    <row r="633" spans="1:6">
      <c r="A633" s="222"/>
      <c r="B633" s="222"/>
      <c r="C633" s="236"/>
      <c r="D633" s="236"/>
      <c r="E633" s="222"/>
      <c r="F633" s="222"/>
    </row>
    <row r="634" spans="1:6">
      <c r="A634" s="1575" t="s">
        <v>600</v>
      </c>
      <c r="B634" s="1576"/>
      <c r="C634" s="1576"/>
      <c r="D634" s="1576"/>
      <c r="E634" s="1576"/>
      <c r="F634" s="1576"/>
    </row>
    <row r="635" spans="1:6">
      <c r="A635" s="1576"/>
      <c r="B635" s="1576"/>
      <c r="C635" s="1576"/>
      <c r="D635" s="1576"/>
      <c r="E635" s="1576"/>
      <c r="F635" s="1576"/>
    </row>
    <row r="636" spans="1:6">
      <c r="A636" s="1576"/>
      <c r="B636" s="1576"/>
      <c r="C636" s="1576"/>
      <c r="D636" s="1576"/>
      <c r="E636" s="1576"/>
      <c r="F636" s="1576"/>
    </row>
    <row r="637" spans="1:6">
      <c r="A637" s="1576"/>
      <c r="B637" s="1576"/>
      <c r="C637" s="1576"/>
      <c r="D637" s="1576"/>
      <c r="E637" s="1576"/>
      <c r="F637" s="1576"/>
    </row>
    <row r="638" spans="1:6" ht="6" customHeight="1">
      <c r="A638" s="1576"/>
      <c r="B638" s="1576"/>
      <c r="C638" s="1576"/>
      <c r="D638" s="1576"/>
      <c r="E638" s="1576"/>
      <c r="F638" s="1576"/>
    </row>
    <row r="639" spans="1:6" hidden="1">
      <c r="A639" s="1576"/>
      <c r="B639" s="1576"/>
      <c r="C639" s="1576"/>
      <c r="D639" s="1576"/>
      <c r="E639" s="1576"/>
      <c r="F639" s="1576"/>
    </row>
    <row r="640" spans="1:6">
      <c r="A640" s="1576"/>
      <c r="B640" s="1576"/>
      <c r="C640" s="1576"/>
      <c r="D640" s="1576"/>
      <c r="E640" s="1576"/>
      <c r="F640" s="1576"/>
    </row>
    <row r="641" spans="1:6">
      <c r="A641" s="222"/>
      <c r="B641" s="222"/>
      <c r="C641" s="236"/>
      <c r="D641" s="236"/>
      <c r="E641" s="222"/>
      <c r="F641" s="222"/>
    </row>
    <row r="642" spans="1:6">
      <c r="A642" s="1574" t="s">
        <v>726</v>
      </c>
      <c r="B642" s="1574"/>
      <c r="C642" s="1574"/>
      <c r="D642" s="1574"/>
      <c r="E642" s="1574"/>
      <c r="F642" s="1574"/>
    </row>
    <row r="643" spans="1:6">
      <c r="A643" s="1574"/>
      <c r="B643" s="1574"/>
      <c r="C643" s="1574"/>
      <c r="D643" s="1574"/>
      <c r="E643" s="1574"/>
      <c r="F643" s="1574"/>
    </row>
    <row r="644" spans="1:6">
      <c r="A644" s="1574"/>
      <c r="B644" s="1574"/>
      <c r="C644" s="1574"/>
      <c r="D644" s="1574"/>
      <c r="E644" s="1574"/>
      <c r="F644" s="1574"/>
    </row>
    <row r="645" spans="1:6">
      <c r="A645" s="1574"/>
      <c r="B645" s="1574"/>
      <c r="C645" s="1574"/>
      <c r="D645" s="1574"/>
      <c r="E645" s="1574"/>
      <c r="F645" s="1574"/>
    </row>
    <row r="646" spans="1:6">
      <c r="A646" s="222"/>
      <c r="B646" s="222"/>
      <c r="C646" s="236"/>
      <c r="D646" s="236"/>
      <c r="E646" s="222"/>
      <c r="F646" s="222"/>
    </row>
    <row r="647" spans="1:6">
      <c r="A647" s="1574" t="s">
        <v>725</v>
      </c>
      <c r="B647" s="1574"/>
      <c r="C647" s="1574"/>
      <c r="D647" s="1574"/>
      <c r="E647" s="1574"/>
      <c r="F647" s="1574"/>
    </row>
    <row r="648" spans="1:6">
      <c r="A648" s="1574"/>
      <c r="B648" s="1574"/>
      <c r="C648" s="1574"/>
      <c r="D648" s="1574"/>
      <c r="E648" s="1574"/>
      <c r="F648" s="1574"/>
    </row>
    <row r="649" spans="1:6">
      <c r="A649" s="245"/>
      <c r="B649" s="222"/>
      <c r="C649" s="236"/>
      <c r="D649" s="236"/>
      <c r="E649" s="222"/>
      <c r="F649" s="222"/>
    </row>
    <row r="650" spans="1:6">
      <c r="A650" s="1574" t="s">
        <v>724</v>
      </c>
      <c r="B650" s="1574"/>
      <c r="C650" s="1574"/>
      <c r="D650" s="1574"/>
      <c r="E650" s="1574"/>
      <c r="F650" s="1574"/>
    </row>
    <row r="651" spans="1:6">
      <c r="A651" s="1574"/>
      <c r="B651" s="1574"/>
      <c r="C651" s="1574"/>
      <c r="D651" s="1574"/>
      <c r="E651" s="1574"/>
      <c r="F651" s="1574"/>
    </row>
    <row r="652" spans="1:6" ht="27.75" customHeight="1">
      <c r="A652" s="1574"/>
      <c r="B652" s="1574"/>
      <c r="C652" s="1574"/>
      <c r="D652" s="1574"/>
      <c r="E652" s="1574"/>
      <c r="F652" s="1574"/>
    </row>
    <row r="653" spans="1:6">
      <c r="A653" s="1574" t="s">
        <v>620</v>
      </c>
      <c r="B653" s="1574"/>
      <c r="C653" s="1574"/>
      <c r="D653" s="1574"/>
      <c r="E653" s="1574"/>
      <c r="F653" s="1574"/>
    </row>
    <row r="654" spans="1:6">
      <c r="A654" s="1574"/>
      <c r="B654" s="1574"/>
      <c r="C654" s="1574"/>
      <c r="D654" s="1574"/>
      <c r="E654" s="1574"/>
      <c r="F654" s="1574"/>
    </row>
    <row r="655" spans="1:6">
      <c r="A655" s="1574"/>
      <c r="B655" s="1574"/>
      <c r="C655" s="1574"/>
      <c r="D655" s="1574"/>
      <c r="E655" s="1574"/>
      <c r="F655" s="1574"/>
    </row>
    <row r="656" spans="1:6" ht="14.25" customHeight="1">
      <c r="A656" s="1574"/>
      <c r="B656" s="1574"/>
      <c r="C656" s="1574"/>
      <c r="D656" s="1574"/>
      <c r="E656" s="1574"/>
      <c r="F656" s="1574"/>
    </row>
    <row r="657" spans="1:8" ht="3.75" customHeight="1">
      <c r="A657" s="1574"/>
      <c r="B657" s="1574"/>
      <c r="C657" s="1574"/>
      <c r="D657" s="1574"/>
      <c r="E657" s="1574"/>
      <c r="F657" s="1574"/>
    </row>
    <row r="658" spans="1:8">
      <c r="A658" s="222"/>
      <c r="B658" s="222"/>
      <c r="C658" s="236"/>
      <c r="D658" s="236"/>
      <c r="E658" s="222"/>
      <c r="F658" s="222"/>
    </row>
    <row r="659" spans="1:8">
      <c r="A659" s="1574" t="s">
        <v>723</v>
      </c>
      <c r="B659" s="1574"/>
      <c r="C659" s="1574"/>
      <c r="D659" s="1574"/>
      <c r="E659" s="1574"/>
      <c r="F659" s="1574"/>
    </row>
    <row r="660" spans="1:8">
      <c r="A660" s="1574"/>
      <c r="B660" s="1574"/>
      <c r="C660" s="1574"/>
      <c r="D660" s="1574"/>
      <c r="E660" s="1574"/>
      <c r="F660" s="1574"/>
    </row>
    <row r="661" spans="1:8">
      <c r="A661" s="290"/>
      <c r="B661" s="295"/>
      <c r="C661" s="291"/>
      <c r="D661" s="291"/>
      <c r="E661" s="333"/>
      <c r="F661" s="329"/>
    </row>
    <row r="662" spans="1:8">
      <c r="A662" s="1574" t="s">
        <v>711</v>
      </c>
      <c r="B662" s="1574"/>
      <c r="C662" s="1574"/>
      <c r="D662" s="1574"/>
      <c r="E662" s="1574"/>
      <c r="F662" s="1574"/>
    </row>
    <row r="663" spans="1:8">
      <c r="A663" s="1574"/>
      <c r="B663" s="1574"/>
      <c r="C663" s="1574"/>
      <c r="D663" s="1574"/>
      <c r="E663" s="1574"/>
      <c r="F663" s="1574"/>
    </row>
    <row r="664" spans="1:8">
      <c r="A664" s="1574"/>
      <c r="B664" s="1574"/>
      <c r="C664" s="1574"/>
      <c r="D664" s="1574"/>
      <c r="E664" s="1574"/>
      <c r="F664" s="1574"/>
    </row>
    <row r="665" spans="1:8">
      <c r="A665" s="222"/>
      <c r="B665" s="222"/>
      <c r="C665" s="266"/>
      <c r="D665" s="236"/>
      <c r="E665" s="330"/>
      <c r="F665" s="329"/>
    </row>
    <row r="666" spans="1:8">
      <c r="A666" s="1574" t="s">
        <v>722</v>
      </c>
      <c r="B666" s="1574"/>
      <c r="C666" s="1574"/>
      <c r="D666" s="1574"/>
      <c r="E666" s="1574"/>
      <c r="F666" s="1574"/>
    </row>
    <row r="667" spans="1:8">
      <c r="A667" s="1574"/>
      <c r="B667" s="1574"/>
      <c r="C667" s="1574"/>
      <c r="D667" s="1574"/>
      <c r="E667" s="1574"/>
      <c r="F667" s="1574"/>
    </row>
    <row r="668" spans="1:8" s="228" customFormat="1" ht="14.25">
      <c r="A668" s="215"/>
      <c r="B668" s="217"/>
      <c r="C668" s="216"/>
      <c r="D668" s="216"/>
      <c r="E668" s="215"/>
      <c r="F668" s="215"/>
      <c r="G668" s="229"/>
      <c r="H668" s="229"/>
    </row>
    <row r="669" spans="1:8" s="223" customFormat="1" ht="15">
      <c r="A669" s="233"/>
      <c r="B669" s="232" t="s">
        <v>721</v>
      </c>
      <c r="C669" s="263"/>
      <c r="D669" s="263"/>
      <c r="E669" s="230"/>
      <c r="F669" s="230"/>
      <c r="G669" s="224"/>
      <c r="H669" s="224"/>
    </row>
    <row r="670" spans="1:8" s="223" customFormat="1" ht="12.75" customHeight="1">
      <c r="A670" s="325"/>
      <c r="B670" s="261"/>
      <c r="C670" s="254"/>
      <c r="D670" s="254"/>
      <c r="E670" s="215"/>
      <c r="F670" s="215"/>
      <c r="G670" s="224"/>
      <c r="H670" s="224"/>
    </row>
    <row r="671" spans="1:8" s="223" customFormat="1" ht="14.25" customHeight="1">
      <c r="A671" s="1577" t="s">
        <v>720</v>
      </c>
      <c r="B671" s="1577"/>
      <c r="C671" s="1577"/>
      <c r="D671" s="1577"/>
      <c r="E671" s="1577"/>
      <c r="F671" s="1577"/>
      <c r="G671" s="224"/>
      <c r="H671" s="224"/>
    </row>
    <row r="672" spans="1:8" s="223" customFormat="1">
      <c r="A672" s="277"/>
      <c r="B672" s="277"/>
      <c r="C672" s="277"/>
      <c r="D672" s="277"/>
      <c r="E672" s="277"/>
      <c r="F672" s="277"/>
      <c r="G672" s="224"/>
      <c r="H672" s="224"/>
    </row>
    <row r="673" spans="1:8" s="223" customFormat="1">
      <c r="A673" s="1570" t="s">
        <v>707</v>
      </c>
      <c r="B673" s="1570"/>
      <c r="C673" s="1570"/>
      <c r="D673" s="1570"/>
      <c r="E673" s="1570"/>
      <c r="F673" s="1570"/>
      <c r="G673" s="224"/>
      <c r="H673" s="224"/>
    </row>
    <row r="674" spans="1:8" s="223" customFormat="1" ht="4.5" customHeight="1">
      <c r="A674" s="1570"/>
      <c r="B674" s="1570"/>
      <c r="C674" s="1570"/>
      <c r="D674" s="1570"/>
      <c r="E674" s="1570"/>
      <c r="F674" s="1570"/>
      <c r="G674" s="224"/>
      <c r="H674" s="224"/>
    </row>
    <row r="675" spans="1:8" s="223" customFormat="1">
      <c r="A675" s="1570"/>
      <c r="B675" s="1570"/>
      <c r="C675" s="1570"/>
      <c r="D675" s="1570"/>
      <c r="E675" s="1570"/>
      <c r="F675" s="1570"/>
      <c r="G675" s="224"/>
      <c r="H675" s="224"/>
    </row>
    <row r="676" spans="1:8" s="223" customFormat="1">
      <c r="A676" s="273"/>
      <c r="B676" s="222"/>
      <c r="C676" s="274"/>
      <c r="D676" s="274"/>
      <c r="E676" s="273"/>
      <c r="F676" s="273"/>
      <c r="G676" s="224"/>
      <c r="H676" s="224"/>
    </row>
    <row r="677" spans="1:8" s="223" customFormat="1">
      <c r="A677" s="1570" t="s">
        <v>719</v>
      </c>
      <c r="B677" s="1570"/>
      <c r="C677" s="1570"/>
      <c r="D677" s="1570"/>
      <c r="E677" s="1570"/>
      <c r="F677" s="1570"/>
      <c r="G677" s="224"/>
      <c r="H677" s="224"/>
    </row>
    <row r="678" spans="1:8" s="223" customFormat="1">
      <c r="A678" s="1570"/>
      <c r="B678" s="1570"/>
      <c r="C678" s="1570"/>
      <c r="D678" s="1570"/>
      <c r="E678" s="1570"/>
      <c r="F678" s="1570"/>
      <c r="G678" s="224"/>
      <c r="H678" s="224"/>
    </row>
    <row r="679" spans="1:8" s="223" customFormat="1">
      <c r="A679" s="1570"/>
      <c r="B679" s="1570"/>
      <c r="C679" s="1570"/>
      <c r="D679" s="1570"/>
      <c r="E679" s="1570"/>
      <c r="F679" s="1570"/>
      <c r="G679" s="224"/>
      <c r="H679" s="224"/>
    </row>
    <row r="680" spans="1:8" s="223" customFormat="1">
      <c r="A680" s="1570"/>
      <c r="B680" s="1570"/>
      <c r="C680" s="1570"/>
      <c r="D680" s="1570"/>
      <c r="E680" s="1570"/>
      <c r="F680" s="1570"/>
      <c r="G680" s="224"/>
      <c r="H680" s="224"/>
    </row>
    <row r="681" spans="1:8" s="223" customFormat="1" ht="2.25" customHeight="1">
      <c r="A681" s="1570"/>
      <c r="B681" s="1570"/>
      <c r="C681" s="1570"/>
      <c r="D681" s="1570"/>
      <c r="E681" s="1570"/>
      <c r="F681" s="1570"/>
      <c r="G681" s="224"/>
      <c r="H681" s="224"/>
    </row>
    <row r="682" spans="1:8" s="223" customFormat="1">
      <c r="A682" s="1570"/>
      <c r="B682" s="1570"/>
      <c r="C682" s="1570"/>
      <c r="D682" s="1570"/>
      <c r="E682" s="1570"/>
      <c r="F682" s="1570"/>
      <c r="G682" s="224"/>
      <c r="H682" s="224"/>
    </row>
    <row r="683" spans="1:8" s="223" customFormat="1">
      <c r="A683" s="321"/>
      <c r="B683" s="225"/>
      <c r="C683" s="332"/>
      <c r="D683" s="282"/>
      <c r="E683" s="321"/>
      <c r="F683" s="321"/>
      <c r="G683" s="224"/>
      <c r="H683" s="224"/>
    </row>
    <row r="684" spans="1:8" s="223" customFormat="1">
      <c r="A684" s="1570" t="s">
        <v>718</v>
      </c>
      <c r="B684" s="1570"/>
      <c r="C684" s="1570"/>
      <c r="D684" s="1570"/>
      <c r="E684" s="1570"/>
      <c r="F684" s="1570"/>
      <c r="G684" s="224"/>
      <c r="H684" s="224"/>
    </row>
    <row r="685" spans="1:8" s="223" customFormat="1">
      <c r="A685" s="1570"/>
      <c r="B685" s="1570"/>
      <c r="C685" s="1570"/>
      <c r="D685" s="1570"/>
      <c r="E685" s="1570"/>
      <c r="F685" s="1570"/>
      <c r="G685" s="224"/>
      <c r="H685" s="224"/>
    </row>
    <row r="686" spans="1:8" s="223" customFormat="1">
      <c r="A686" s="1570"/>
      <c r="B686" s="1570"/>
      <c r="C686" s="1570"/>
      <c r="D686" s="1570"/>
      <c r="E686" s="1570"/>
      <c r="F686" s="1570"/>
      <c r="G686" s="224"/>
      <c r="H686" s="224"/>
    </row>
    <row r="687" spans="1:8" s="223" customFormat="1" ht="5.25" customHeight="1">
      <c r="A687" s="1570"/>
      <c r="B687" s="1570"/>
      <c r="C687" s="1570"/>
      <c r="D687" s="1570"/>
      <c r="E687" s="1570"/>
      <c r="F687" s="1570"/>
      <c r="G687" s="224"/>
      <c r="H687" s="224"/>
    </row>
    <row r="688" spans="1:8" s="223" customFormat="1">
      <c r="A688" s="1570"/>
      <c r="B688" s="1570"/>
      <c r="C688" s="1570"/>
      <c r="D688" s="1570"/>
      <c r="E688" s="1570"/>
      <c r="F688" s="1570"/>
      <c r="G688" s="224"/>
      <c r="H688" s="224"/>
    </row>
    <row r="689" spans="1:8" s="223" customFormat="1">
      <c r="A689" s="321"/>
      <c r="B689" s="222"/>
      <c r="C689" s="282"/>
      <c r="D689" s="282"/>
      <c r="E689" s="321"/>
      <c r="F689" s="321"/>
      <c r="G689" s="224"/>
      <c r="H689" s="224"/>
    </row>
    <row r="690" spans="1:8" s="223" customFormat="1">
      <c r="A690" s="1570" t="s">
        <v>717</v>
      </c>
      <c r="B690" s="1570"/>
      <c r="C690" s="1570"/>
      <c r="D690" s="1570"/>
      <c r="E690" s="1570"/>
      <c r="F690" s="1570"/>
      <c r="G690" s="224"/>
      <c r="H690" s="224"/>
    </row>
    <row r="691" spans="1:8" s="223" customFormat="1">
      <c r="A691" s="1570"/>
      <c r="B691" s="1570"/>
      <c r="C691" s="1570"/>
      <c r="D691" s="1570"/>
      <c r="E691" s="1570"/>
      <c r="F691" s="1570"/>
      <c r="G691" s="224"/>
      <c r="H691" s="224"/>
    </row>
    <row r="692" spans="1:8" s="223" customFormat="1">
      <c r="A692" s="1570"/>
      <c r="B692" s="1570"/>
      <c r="C692" s="1570"/>
      <c r="D692" s="1570"/>
      <c r="E692" s="1570"/>
      <c r="F692" s="1570"/>
      <c r="G692" s="224"/>
      <c r="H692" s="224"/>
    </row>
    <row r="693" spans="1:8" s="223" customFormat="1">
      <c r="A693" s="1570"/>
      <c r="B693" s="1570"/>
      <c r="C693" s="1570"/>
      <c r="D693" s="1570"/>
      <c r="E693" s="1570"/>
      <c r="F693" s="1570"/>
      <c r="G693" s="224"/>
      <c r="H693" s="224"/>
    </row>
    <row r="694" spans="1:8" s="223" customFormat="1">
      <c r="A694" s="321"/>
      <c r="B694" s="225"/>
      <c r="C694" s="332"/>
      <c r="D694" s="332"/>
      <c r="E694" s="321"/>
      <c r="F694" s="321"/>
      <c r="G694" s="224"/>
      <c r="H694" s="224"/>
    </row>
    <row r="695" spans="1:8" s="223" customFormat="1">
      <c r="A695" s="1570" t="s">
        <v>716</v>
      </c>
      <c r="B695" s="1570"/>
      <c r="C695" s="1570"/>
      <c r="D695" s="1570"/>
      <c r="E695" s="1570"/>
      <c r="F695" s="1570"/>
      <c r="G695" s="224"/>
      <c r="H695" s="224"/>
    </row>
    <row r="696" spans="1:8" s="223" customFormat="1">
      <c r="A696" s="1570"/>
      <c r="B696" s="1570"/>
      <c r="C696" s="1570"/>
      <c r="D696" s="1570"/>
      <c r="E696" s="1570"/>
      <c r="F696" s="1570"/>
      <c r="G696" s="224"/>
      <c r="H696" s="224"/>
    </row>
    <row r="697" spans="1:8" s="223" customFormat="1">
      <c r="A697" s="1570"/>
      <c r="B697" s="1570"/>
      <c r="C697" s="1570"/>
      <c r="D697" s="1570"/>
      <c r="E697" s="1570"/>
      <c r="F697" s="1570"/>
      <c r="G697" s="224"/>
      <c r="H697" s="224"/>
    </row>
    <row r="698" spans="1:8" s="223" customFormat="1">
      <c r="A698" s="321"/>
      <c r="B698" s="225"/>
      <c r="C698" s="332"/>
      <c r="D698" s="332"/>
      <c r="E698" s="321"/>
      <c r="F698" s="321"/>
      <c r="G698" s="224"/>
      <c r="H698" s="224"/>
    </row>
    <row r="699" spans="1:8" s="223" customFormat="1">
      <c r="A699" s="1570" t="s">
        <v>715</v>
      </c>
      <c r="B699" s="1570"/>
      <c r="C699" s="1570"/>
      <c r="D699" s="1570"/>
      <c r="E699" s="1570"/>
      <c r="F699" s="1570"/>
      <c r="G699" s="224"/>
      <c r="H699" s="224"/>
    </row>
    <row r="700" spans="1:8" s="223" customFormat="1">
      <c r="A700" s="1570"/>
      <c r="B700" s="1570"/>
      <c r="C700" s="1570"/>
      <c r="D700" s="1570"/>
      <c r="E700" s="1570"/>
      <c r="F700" s="1570"/>
      <c r="G700" s="224"/>
      <c r="H700" s="224"/>
    </row>
    <row r="701" spans="1:8" s="223" customFormat="1">
      <c r="A701" s="1570"/>
      <c r="B701" s="1570"/>
      <c r="C701" s="1570"/>
      <c r="D701" s="1570"/>
      <c r="E701" s="1570"/>
      <c r="F701" s="1570"/>
      <c r="G701" s="224"/>
      <c r="H701" s="224"/>
    </row>
    <row r="702" spans="1:8" s="223" customFormat="1" ht="4.5" customHeight="1">
      <c r="A702" s="1570"/>
      <c r="B702" s="1570"/>
      <c r="C702" s="1570"/>
      <c r="D702" s="1570"/>
      <c r="E702" s="1570"/>
      <c r="F702" s="1570"/>
      <c r="G702" s="224"/>
      <c r="H702" s="224"/>
    </row>
    <row r="703" spans="1:8" s="223" customFormat="1">
      <c r="A703" s="1570"/>
      <c r="B703" s="1570"/>
      <c r="C703" s="1570"/>
      <c r="D703" s="1570"/>
      <c r="E703" s="1570"/>
      <c r="F703" s="1570"/>
      <c r="G703" s="224"/>
      <c r="H703" s="224"/>
    </row>
    <row r="704" spans="1:8" s="223" customFormat="1">
      <c r="A704" s="321"/>
      <c r="B704" s="225"/>
      <c r="C704" s="332"/>
      <c r="D704" s="331"/>
      <c r="E704" s="321"/>
      <c r="F704" s="321"/>
      <c r="G704" s="224"/>
      <c r="H704" s="224"/>
    </row>
    <row r="705" spans="1:8" s="223" customFormat="1" ht="3.75" customHeight="1">
      <c r="A705" s="1570" t="s">
        <v>714</v>
      </c>
      <c r="B705" s="1570"/>
      <c r="C705" s="1570"/>
      <c r="D705" s="1570"/>
      <c r="E705" s="1570"/>
      <c r="F705" s="1570"/>
      <c r="G705" s="224"/>
      <c r="H705" s="224"/>
    </row>
    <row r="706" spans="1:8" s="223" customFormat="1">
      <c r="A706" s="1570"/>
      <c r="B706" s="1570"/>
      <c r="C706" s="1570"/>
      <c r="D706" s="1570"/>
      <c r="E706" s="1570"/>
      <c r="F706" s="1570"/>
      <c r="G706" s="224"/>
      <c r="H706" s="224"/>
    </row>
    <row r="707" spans="1:8" s="223" customFormat="1">
      <c r="A707" s="321"/>
      <c r="B707" s="225"/>
      <c r="C707" s="332"/>
      <c r="D707" s="331"/>
      <c r="E707" s="321"/>
      <c r="F707" s="321"/>
      <c r="G707" s="224"/>
      <c r="H707" s="224"/>
    </row>
    <row r="708" spans="1:8" s="223" customFormat="1">
      <c r="A708" s="1570" t="s">
        <v>713</v>
      </c>
      <c r="B708" s="1570"/>
      <c r="C708" s="1570"/>
      <c r="D708" s="1570"/>
      <c r="E708" s="1570"/>
      <c r="F708" s="1570"/>
      <c r="G708" s="224"/>
      <c r="H708" s="224"/>
    </row>
    <row r="709" spans="1:8" s="223" customFormat="1">
      <c r="A709" s="1570"/>
      <c r="B709" s="1570"/>
      <c r="C709" s="1570"/>
      <c r="D709" s="1570"/>
      <c r="E709" s="1570"/>
      <c r="F709" s="1570"/>
      <c r="G709" s="224"/>
      <c r="H709" s="224"/>
    </row>
    <row r="710" spans="1:8" s="223" customFormat="1">
      <c r="A710" s="1570"/>
      <c r="B710" s="1570"/>
      <c r="C710" s="1570"/>
      <c r="D710" s="1570"/>
      <c r="E710" s="1570"/>
      <c r="F710" s="1570"/>
      <c r="G710" s="224"/>
      <c r="H710" s="224"/>
    </row>
    <row r="711" spans="1:8" s="223" customFormat="1" ht="5.25" customHeight="1">
      <c r="A711" s="1570"/>
      <c r="B711" s="1570"/>
      <c r="C711" s="1570"/>
      <c r="D711" s="1570"/>
      <c r="E711" s="1570"/>
      <c r="F711" s="1570"/>
      <c r="G711" s="224"/>
      <c r="H711" s="224"/>
    </row>
    <row r="712" spans="1:8" s="223" customFormat="1">
      <c r="A712" s="1570"/>
      <c r="B712" s="1570"/>
      <c r="C712" s="1570"/>
      <c r="D712" s="1570"/>
      <c r="E712" s="1570"/>
      <c r="F712" s="1570"/>
      <c r="G712" s="224"/>
      <c r="H712" s="224"/>
    </row>
    <row r="713" spans="1:8" s="223" customFormat="1">
      <c r="A713" s="273"/>
      <c r="B713" s="222"/>
      <c r="C713" s="274"/>
      <c r="D713" s="274"/>
      <c r="E713" s="273"/>
      <c r="F713" s="273"/>
      <c r="G713" s="224"/>
      <c r="H713" s="224"/>
    </row>
    <row r="714" spans="1:8" s="223" customFormat="1">
      <c r="A714" s="1570" t="s">
        <v>700</v>
      </c>
      <c r="B714" s="1570"/>
      <c r="C714" s="1570"/>
      <c r="D714" s="1570"/>
      <c r="E714" s="1570"/>
      <c r="F714" s="1570"/>
      <c r="G714" s="224"/>
      <c r="H714" s="224"/>
    </row>
    <row r="715" spans="1:8" s="223" customFormat="1">
      <c r="A715" s="1570"/>
      <c r="B715" s="1570"/>
      <c r="C715" s="1570"/>
      <c r="D715" s="1570"/>
      <c r="E715" s="1570"/>
      <c r="F715" s="1570"/>
      <c r="G715" s="224"/>
      <c r="H715" s="224"/>
    </row>
    <row r="716" spans="1:8" s="223" customFormat="1">
      <c r="A716" s="273"/>
      <c r="B716" s="222"/>
      <c r="C716" s="274"/>
      <c r="D716" s="274"/>
      <c r="E716" s="273"/>
      <c r="F716" s="273"/>
      <c r="G716" s="224"/>
      <c r="H716" s="224"/>
    </row>
    <row r="717" spans="1:8">
      <c r="A717" s="1577" t="s">
        <v>712</v>
      </c>
      <c r="B717" s="1577"/>
      <c r="C717" s="1577"/>
      <c r="D717" s="1577"/>
      <c r="E717" s="1577"/>
      <c r="F717" s="1577"/>
    </row>
    <row r="718" spans="1:8">
      <c r="A718" s="215"/>
      <c r="B718" s="217"/>
      <c r="C718" s="216"/>
      <c r="D718" s="216"/>
      <c r="E718" s="215"/>
      <c r="F718" s="215"/>
    </row>
    <row r="719" spans="1:8">
      <c r="A719" s="1574" t="s">
        <v>711</v>
      </c>
      <c r="B719" s="1574"/>
      <c r="C719" s="1574"/>
      <c r="D719" s="1574"/>
      <c r="E719" s="1574"/>
      <c r="F719" s="1574"/>
    </row>
    <row r="720" spans="1:8">
      <c r="A720" s="1574"/>
      <c r="B720" s="1574"/>
      <c r="C720" s="1574"/>
      <c r="D720" s="1574"/>
      <c r="E720" s="1574"/>
      <c r="F720" s="1574"/>
    </row>
    <row r="721" spans="1:8">
      <c r="A721" s="1574"/>
      <c r="B721" s="1574"/>
      <c r="C721" s="1574"/>
      <c r="D721" s="1574"/>
      <c r="E721" s="1574"/>
      <c r="F721" s="1574"/>
    </row>
    <row r="722" spans="1:8">
      <c r="A722" s="222"/>
      <c r="B722" s="222"/>
      <c r="C722" s="266"/>
      <c r="D722" s="236"/>
      <c r="E722" s="330"/>
      <c r="F722" s="329"/>
    </row>
    <row r="723" spans="1:8">
      <c r="A723" s="1570" t="s">
        <v>710</v>
      </c>
      <c r="B723" s="1570"/>
      <c r="C723" s="1570"/>
      <c r="D723" s="1570"/>
      <c r="E723" s="1570"/>
      <c r="F723" s="1570"/>
    </row>
    <row r="724" spans="1:8">
      <c r="A724" s="1570"/>
      <c r="B724" s="1570"/>
      <c r="C724" s="1570"/>
      <c r="D724" s="1570"/>
      <c r="E724" s="1570"/>
      <c r="F724" s="1570"/>
    </row>
    <row r="725" spans="1:8" s="326" customFormat="1" ht="14.25">
      <c r="A725" s="273"/>
      <c r="B725" s="222"/>
      <c r="C725" s="274"/>
      <c r="D725" s="274"/>
      <c r="E725" s="273"/>
      <c r="F725" s="273"/>
      <c r="G725" s="327"/>
      <c r="H725" s="327"/>
    </row>
    <row r="726" spans="1:8" ht="15">
      <c r="A726" s="233"/>
      <c r="B726" s="264" t="s">
        <v>709</v>
      </c>
      <c r="C726" s="231"/>
      <c r="D726" s="328"/>
      <c r="E726" s="230"/>
      <c r="F726" s="230"/>
    </row>
    <row r="727" spans="1:8">
      <c r="A727" s="325"/>
      <c r="B727" s="324"/>
      <c r="C727" s="216"/>
      <c r="D727" s="280"/>
      <c r="E727" s="215"/>
      <c r="F727" s="215"/>
    </row>
    <row r="728" spans="1:8">
      <c r="A728" s="1570" t="s">
        <v>708</v>
      </c>
      <c r="B728" s="1570"/>
      <c r="C728" s="1570"/>
      <c r="D728" s="1570"/>
      <c r="E728" s="1570"/>
      <c r="F728" s="1570"/>
    </row>
    <row r="729" spans="1:8" ht="10.5" customHeight="1">
      <c r="A729" s="1570"/>
      <c r="B729" s="1570"/>
      <c r="C729" s="1570"/>
      <c r="D729" s="1570"/>
      <c r="E729" s="1570"/>
      <c r="F729" s="1570"/>
    </row>
    <row r="730" spans="1:8">
      <c r="A730" s="1570"/>
      <c r="B730" s="1570"/>
      <c r="C730" s="1570"/>
      <c r="D730" s="1570"/>
      <c r="E730" s="1570"/>
      <c r="F730" s="1570"/>
    </row>
    <row r="731" spans="1:8">
      <c r="A731" s="281"/>
      <c r="B731" s="323"/>
      <c r="C731" s="216"/>
      <c r="D731" s="322"/>
      <c r="E731" s="220"/>
      <c r="F731" s="220"/>
    </row>
    <row r="732" spans="1:8">
      <c r="A732" s="1570" t="s">
        <v>707</v>
      </c>
      <c r="B732" s="1570"/>
      <c r="C732" s="1570"/>
      <c r="D732" s="1570"/>
      <c r="E732" s="1570"/>
      <c r="F732" s="1570"/>
    </row>
    <row r="733" spans="1:8">
      <c r="A733" s="1570"/>
      <c r="B733" s="1570"/>
      <c r="C733" s="1570"/>
      <c r="D733" s="1570"/>
      <c r="E733" s="1570"/>
      <c r="F733" s="1570"/>
    </row>
    <row r="734" spans="1:8">
      <c r="A734" s="1570"/>
      <c r="B734" s="1570"/>
      <c r="C734" s="1570"/>
      <c r="D734" s="1570"/>
      <c r="E734" s="1570"/>
      <c r="F734" s="1570"/>
    </row>
    <row r="735" spans="1:8">
      <c r="A735" s="1570" t="s">
        <v>706</v>
      </c>
      <c r="B735" s="1570"/>
      <c r="C735" s="1570"/>
      <c r="D735" s="1570"/>
      <c r="E735" s="1570"/>
      <c r="F735" s="1570"/>
    </row>
    <row r="736" spans="1:8">
      <c r="A736" s="1570"/>
      <c r="B736" s="1570"/>
      <c r="C736" s="1570"/>
      <c r="D736" s="1570"/>
      <c r="E736" s="1570"/>
      <c r="F736" s="1570"/>
    </row>
    <row r="737" spans="1:6">
      <c r="A737" s="1570"/>
      <c r="B737" s="1570"/>
      <c r="C737" s="1570"/>
      <c r="D737" s="1570"/>
      <c r="E737" s="1570"/>
      <c r="F737" s="1570"/>
    </row>
    <row r="738" spans="1:6">
      <c r="A738" s="1570"/>
      <c r="B738" s="1570"/>
      <c r="C738" s="1570"/>
      <c r="D738" s="1570"/>
      <c r="E738" s="1570"/>
      <c r="F738" s="1570"/>
    </row>
    <row r="739" spans="1:6" ht="6.75" customHeight="1">
      <c r="A739" s="1570"/>
      <c r="B739" s="1570"/>
      <c r="C739" s="1570"/>
      <c r="D739" s="1570"/>
      <c r="E739" s="1570"/>
      <c r="F739" s="1570"/>
    </row>
    <row r="740" spans="1:6">
      <c r="A740" s="1570"/>
      <c r="B740" s="1570"/>
      <c r="C740" s="1570"/>
      <c r="D740" s="1570"/>
      <c r="E740" s="1570"/>
      <c r="F740" s="1570"/>
    </row>
    <row r="741" spans="1:6">
      <c r="A741" s="321"/>
      <c r="B741" s="217"/>
      <c r="C741" s="276"/>
      <c r="D741" s="320"/>
      <c r="E741" s="321"/>
      <c r="F741" s="321"/>
    </row>
    <row r="742" spans="1:6">
      <c r="A742" s="1570" t="s">
        <v>705</v>
      </c>
      <c r="B742" s="1570"/>
      <c r="C742" s="1570"/>
      <c r="D742" s="1570"/>
      <c r="E742" s="1570"/>
      <c r="F742" s="1570"/>
    </row>
    <row r="743" spans="1:6">
      <c r="A743" s="1570"/>
      <c r="B743" s="1570"/>
      <c r="C743" s="1570"/>
      <c r="D743" s="1570"/>
      <c r="E743" s="1570"/>
      <c r="F743" s="1570"/>
    </row>
    <row r="744" spans="1:6">
      <c r="A744" s="1570"/>
      <c r="B744" s="1570"/>
      <c r="C744" s="1570"/>
      <c r="D744" s="1570"/>
      <c r="E744" s="1570"/>
      <c r="F744" s="1570"/>
    </row>
    <row r="745" spans="1:6">
      <c r="A745" s="1570"/>
      <c r="B745" s="1570"/>
      <c r="C745" s="1570"/>
      <c r="D745" s="1570"/>
      <c r="E745" s="1570"/>
      <c r="F745" s="1570"/>
    </row>
    <row r="746" spans="1:6">
      <c r="A746" s="321"/>
      <c r="B746" s="217"/>
      <c r="C746" s="276"/>
      <c r="D746" s="279"/>
      <c r="E746" s="321"/>
      <c r="F746" s="321"/>
    </row>
    <row r="747" spans="1:6">
      <c r="A747" s="1570" t="s">
        <v>704</v>
      </c>
      <c r="B747" s="1570"/>
      <c r="C747" s="1570"/>
      <c r="D747" s="1570"/>
      <c r="E747" s="1570"/>
      <c r="F747" s="1570"/>
    </row>
    <row r="748" spans="1:6">
      <c r="A748" s="1570"/>
      <c r="B748" s="1570"/>
      <c r="C748" s="1570"/>
      <c r="D748" s="1570"/>
      <c r="E748" s="1570"/>
      <c r="F748" s="1570"/>
    </row>
    <row r="749" spans="1:6">
      <c r="A749" s="1570"/>
      <c r="B749" s="1570"/>
      <c r="C749" s="1570"/>
      <c r="D749" s="1570"/>
      <c r="E749" s="1570"/>
      <c r="F749" s="1570"/>
    </row>
    <row r="750" spans="1:6">
      <c r="A750" s="321"/>
      <c r="B750" s="217"/>
      <c r="C750" s="276"/>
      <c r="D750" s="279"/>
      <c r="E750" s="321"/>
      <c r="F750" s="321"/>
    </row>
    <row r="751" spans="1:6">
      <c r="A751" s="1570" t="s">
        <v>703</v>
      </c>
      <c r="B751" s="1570"/>
      <c r="C751" s="1570"/>
      <c r="D751" s="1570"/>
      <c r="E751" s="1570"/>
      <c r="F751" s="1570"/>
    </row>
    <row r="752" spans="1:6">
      <c r="A752" s="1570"/>
      <c r="B752" s="1570"/>
      <c r="C752" s="1570"/>
      <c r="D752" s="1570"/>
      <c r="E752" s="1570"/>
      <c r="F752" s="1570"/>
    </row>
    <row r="753" spans="1:8">
      <c r="A753" s="1570"/>
      <c r="B753" s="1570"/>
      <c r="C753" s="1570"/>
      <c r="D753" s="1570"/>
      <c r="E753" s="1570"/>
      <c r="F753" s="1570"/>
    </row>
    <row r="754" spans="1:8" ht="5.25" customHeight="1">
      <c r="A754" s="1570"/>
      <c r="B754" s="1570"/>
      <c r="C754" s="1570"/>
      <c r="D754" s="1570"/>
      <c r="E754" s="1570"/>
      <c r="F754" s="1570"/>
    </row>
    <row r="755" spans="1:8">
      <c r="A755" s="1570"/>
      <c r="B755" s="1570"/>
      <c r="C755" s="1570"/>
      <c r="D755" s="1570"/>
      <c r="E755" s="1570"/>
      <c r="F755" s="1570"/>
    </row>
    <row r="756" spans="1:8">
      <c r="A756" s="321"/>
      <c r="B756" s="217"/>
      <c r="C756" s="276"/>
      <c r="D756" s="279"/>
      <c r="E756" s="321"/>
      <c r="F756" s="321"/>
    </row>
    <row r="757" spans="1:8" ht="7.5" customHeight="1">
      <c r="A757" s="1570" t="s">
        <v>702</v>
      </c>
      <c r="B757" s="1570"/>
      <c r="C757" s="1570"/>
      <c r="D757" s="1570"/>
      <c r="E757" s="1570"/>
      <c r="F757" s="1570"/>
    </row>
    <row r="758" spans="1:8">
      <c r="A758" s="1570"/>
      <c r="B758" s="1570"/>
      <c r="C758" s="1570"/>
      <c r="D758" s="1570"/>
      <c r="E758" s="1570"/>
      <c r="F758" s="1570"/>
    </row>
    <row r="759" spans="1:8">
      <c r="A759" s="321"/>
      <c r="B759" s="217"/>
      <c r="C759" s="276"/>
      <c r="D759" s="279"/>
      <c r="E759" s="321"/>
      <c r="F759" s="321"/>
    </row>
    <row r="760" spans="1:8">
      <c r="A760" s="1570" t="s">
        <v>701</v>
      </c>
      <c r="B760" s="1570"/>
      <c r="C760" s="1570"/>
      <c r="D760" s="1570"/>
      <c r="E760" s="1570"/>
      <c r="F760" s="1570"/>
    </row>
    <row r="761" spans="1:8">
      <c r="A761" s="1570"/>
      <c r="B761" s="1570"/>
      <c r="C761" s="1570"/>
      <c r="D761" s="1570"/>
      <c r="E761" s="1570"/>
      <c r="F761" s="1570"/>
    </row>
    <row r="762" spans="1:8">
      <c r="A762" s="1570"/>
      <c r="B762" s="1570"/>
      <c r="C762" s="1570"/>
      <c r="D762" s="1570"/>
      <c r="E762" s="1570"/>
      <c r="F762" s="1570"/>
    </row>
    <row r="763" spans="1:8" ht="7.5" customHeight="1">
      <c r="A763" s="1570"/>
      <c r="B763" s="1570"/>
      <c r="C763" s="1570"/>
      <c r="D763" s="1570"/>
      <c r="E763" s="1570"/>
      <c r="F763" s="1570"/>
    </row>
    <row r="764" spans="1:8">
      <c r="A764" s="1570"/>
      <c r="B764" s="1570"/>
      <c r="C764" s="1570"/>
      <c r="D764" s="1570"/>
      <c r="E764" s="1570"/>
      <c r="F764" s="1570"/>
    </row>
    <row r="765" spans="1:8">
      <c r="A765" s="273"/>
      <c r="B765" s="222"/>
      <c r="C765" s="274"/>
      <c r="D765" s="320"/>
      <c r="E765" s="273"/>
      <c r="F765" s="273"/>
    </row>
    <row r="766" spans="1:8">
      <c r="A766" s="1570" t="s">
        <v>700</v>
      </c>
      <c r="B766" s="1570"/>
      <c r="C766" s="1570"/>
      <c r="D766" s="1570"/>
      <c r="E766" s="1570"/>
      <c r="F766" s="1570"/>
    </row>
    <row r="767" spans="1:8">
      <c r="A767" s="1570"/>
      <c r="B767" s="1570"/>
      <c r="C767" s="1570"/>
      <c r="D767" s="1570"/>
      <c r="E767" s="1570"/>
      <c r="F767" s="1570"/>
    </row>
    <row r="768" spans="1:8" s="228" customFormat="1" ht="14.25">
      <c r="A768" s="215"/>
      <c r="B768" s="217"/>
      <c r="C768" s="216"/>
      <c r="D768" s="216"/>
      <c r="E768" s="215"/>
      <c r="F768" s="215"/>
      <c r="G768" s="229"/>
      <c r="H768" s="229"/>
    </row>
    <row r="769" spans="1:8" s="223" customFormat="1" ht="15">
      <c r="A769" s="265"/>
      <c r="B769" s="319" t="s">
        <v>699</v>
      </c>
      <c r="C769" s="263"/>
      <c r="D769" s="263"/>
      <c r="E769" s="230"/>
      <c r="F769" s="230"/>
      <c r="G769" s="224"/>
      <c r="H769" s="224"/>
    </row>
    <row r="770" spans="1:8" s="223" customFormat="1">
      <c r="A770" s="262"/>
      <c r="B770" s="318"/>
      <c r="C770" s="254"/>
      <c r="D770" s="254"/>
      <c r="E770" s="215"/>
      <c r="F770" s="215"/>
      <c r="G770" s="224"/>
      <c r="H770" s="224"/>
    </row>
    <row r="771" spans="1:8" s="223" customFormat="1">
      <c r="A771" s="1574" t="s">
        <v>636</v>
      </c>
      <c r="B771" s="1574"/>
      <c r="C771" s="1574"/>
      <c r="D771" s="1574"/>
      <c r="E771" s="1574"/>
      <c r="F771" s="1574"/>
      <c r="G771" s="224"/>
      <c r="H771" s="224"/>
    </row>
    <row r="772" spans="1:8" s="223" customFormat="1">
      <c r="A772" s="1574"/>
      <c r="B772" s="1574"/>
      <c r="C772" s="1574"/>
      <c r="D772" s="1574"/>
      <c r="E772" s="1574"/>
      <c r="F772" s="1574"/>
      <c r="G772" s="224"/>
      <c r="H772" s="224"/>
    </row>
    <row r="773" spans="1:8" s="223" customFormat="1">
      <c r="A773" s="222"/>
      <c r="B773" s="222"/>
      <c r="C773" s="236"/>
      <c r="D773" s="236"/>
      <c r="E773" s="222"/>
      <c r="F773" s="222"/>
      <c r="G773" s="224"/>
      <c r="H773" s="224"/>
    </row>
    <row r="774" spans="1:8" s="223" customFormat="1" ht="5.25" customHeight="1">
      <c r="A774" s="1574" t="s">
        <v>635</v>
      </c>
      <c r="B774" s="1574"/>
      <c r="C774" s="1574"/>
      <c r="D774" s="1574"/>
      <c r="E774" s="1574"/>
      <c r="F774" s="1574"/>
      <c r="G774" s="224"/>
      <c r="H774" s="224"/>
    </row>
    <row r="775" spans="1:8" s="223" customFormat="1">
      <c r="A775" s="1574"/>
      <c r="B775" s="1574"/>
      <c r="C775" s="1574"/>
      <c r="D775" s="1574"/>
      <c r="E775" s="1574"/>
      <c r="F775" s="1574"/>
      <c r="G775" s="224"/>
      <c r="H775" s="224"/>
    </row>
    <row r="776" spans="1:8" s="223" customFormat="1">
      <c r="A776" s="245"/>
      <c r="B776" s="225"/>
      <c r="C776" s="284"/>
      <c r="D776" s="284"/>
      <c r="E776" s="283"/>
      <c r="F776" s="283"/>
      <c r="G776" s="224"/>
      <c r="H776" s="224"/>
    </row>
    <row r="777" spans="1:8" s="223" customFormat="1">
      <c r="A777" s="1574" t="s">
        <v>698</v>
      </c>
      <c r="B777" s="1574"/>
      <c r="C777" s="1574"/>
      <c r="D777" s="1574"/>
      <c r="E777" s="1574"/>
      <c r="F777" s="1574"/>
      <c r="G777" s="224"/>
      <c r="H777" s="224"/>
    </row>
    <row r="778" spans="1:8" s="223" customFormat="1">
      <c r="A778" s="1574"/>
      <c r="B778" s="1574"/>
      <c r="C778" s="1574"/>
      <c r="D778" s="1574"/>
      <c r="E778" s="1574"/>
      <c r="F778" s="1574"/>
      <c r="G778" s="224"/>
      <c r="H778" s="224"/>
    </row>
    <row r="779" spans="1:8" s="223" customFormat="1">
      <c r="A779" s="1574"/>
      <c r="B779" s="1574"/>
      <c r="C779" s="1574"/>
      <c r="D779" s="1574"/>
      <c r="E779" s="1574"/>
      <c r="F779" s="1574"/>
      <c r="G779" s="224"/>
      <c r="H779" s="224"/>
    </row>
    <row r="780" spans="1:8" s="223" customFormat="1">
      <c r="A780" s="1574"/>
      <c r="B780" s="1574"/>
      <c r="C780" s="1574"/>
      <c r="D780" s="1574"/>
      <c r="E780" s="1574"/>
      <c r="F780" s="1574"/>
      <c r="G780" s="224"/>
      <c r="H780" s="224"/>
    </row>
    <row r="781" spans="1:8" s="223" customFormat="1">
      <c r="A781" s="1574"/>
      <c r="B781" s="1574"/>
      <c r="C781" s="1574"/>
      <c r="D781" s="1574"/>
      <c r="E781" s="1574"/>
      <c r="F781" s="1574"/>
      <c r="G781" s="224"/>
      <c r="H781" s="224"/>
    </row>
    <row r="782" spans="1:8" s="223" customFormat="1">
      <c r="A782" s="1574"/>
      <c r="B782" s="1574"/>
      <c r="C782" s="1574"/>
      <c r="D782" s="1574"/>
      <c r="E782" s="1574"/>
      <c r="F782" s="1574"/>
      <c r="G782" s="224"/>
      <c r="H782" s="224"/>
    </row>
    <row r="783" spans="1:8" s="223" customFormat="1" ht="7.5" customHeight="1">
      <c r="A783" s="1574"/>
      <c r="B783" s="1574"/>
      <c r="C783" s="1574"/>
      <c r="D783" s="1574"/>
      <c r="E783" s="1574"/>
      <c r="F783" s="1574"/>
      <c r="G783" s="224"/>
      <c r="H783" s="224"/>
    </row>
    <row r="784" spans="1:8" s="223" customFormat="1" hidden="1">
      <c r="A784" s="1574"/>
      <c r="B784" s="1574"/>
      <c r="C784" s="1574"/>
      <c r="D784" s="1574"/>
      <c r="E784" s="1574"/>
      <c r="F784" s="1574"/>
      <c r="G784" s="224"/>
      <c r="H784" s="224"/>
    </row>
    <row r="785" spans="1:8" s="223" customFormat="1">
      <c r="A785" s="1574"/>
      <c r="B785" s="1574"/>
      <c r="C785" s="1574"/>
      <c r="D785" s="1574"/>
      <c r="E785" s="1574"/>
      <c r="F785" s="1574"/>
      <c r="G785" s="224"/>
      <c r="H785" s="224"/>
    </row>
    <row r="786" spans="1:8" s="223" customFormat="1">
      <c r="A786" s="222"/>
      <c r="B786" s="222"/>
      <c r="C786" s="266"/>
      <c r="D786" s="266"/>
      <c r="E786" s="222"/>
      <c r="F786" s="222"/>
      <c r="G786" s="224"/>
      <c r="H786" s="224"/>
    </row>
    <row r="787" spans="1:8" s="223" customFormat="1">
      <c r="A787" s="1578" t="s">
        <v>603</v>
      </c>
      <c r="B787" s="1578"/>
      <c r="C787" s="1578"/>
      <c r="D787" s="1578"/>
      <c r="E787" s="1578"/>
      <c r="F787" s="1578"/>
      <c r="G787" s="224"/>
      <c r="H787" s="224"/>
    </row>
    <row r="788" spans="1:8" s="223" customFormat="1">
      <c r="A788" s="302"/>
      <c r="B788" s="304"/>
      <c r="C788" s="303"/>
      <c r="D788" s="303"/>
      <c r="E788" s="302"/>
      <c r="F788" s="302"/>
      <c r="G788" s="224"/>
      <c r="H788" s="224"/>
    </row>
    <row r="789" spans="1:8" s="223" customFormat="1">
      <c r="A789" s="301" t="s">
        <v>697</v>
      </c>
      <c r="B789" s="225"/>
      <c r="C789" s="238"/>
      <c r="D789" s="237"/>
      <c r="E789" s="317"/>
      <c r="F789" s="317"/>
      <c r="G789" s="224"/>
      <c r="H789" s="224"/>
    </row>
    <row r="790" spans="1:8" s="223" customFormat="1">
      <c r="A790" s="246"/>
      <c r="B790" s="225"/>
      <c r="C790" s="238"/>
      <c r="D790" s="237"/>
      <c r="E790" s="317"/>
      <c r="F790" s="317"/>
      <c r="G790" s="224"/>
      <c r="H790" s="224"/>
    </row>
    <row r="791" spans="1:8" s="223" customFormat="1">
      <c r="A791" s="1574" t="s">
        <v>696</v>
      </c>
      <c r="B791" s="1574"/>
      <c r="C791" s="1574"/>
      <c r="D791" s="1574"/>
      <c r="E791" s="1574"/>
      <c r="F791" s="1574"/>
      <c r="G791" s="224"/>
      <c r="H791" s="224"/>
    </row>
    <row r="792" spans="1:8" s="223" customFormat="1">
      <c r="A792" s="1574"/>
      <c r="B792" s="1574"/>
      <c r="C792" s="1574"/>
      <c r="D792" s="1574"/>
      <c r="E792" s="1574"/>
      <c r="F792" s="1574"/>
      <c r="G792" s="224"/>
      <c r="H792" s="224"/>
    </row>
    <row r="793" spans="1:8" s="223" customFormat="1">
      <c r="A793" s="1574"/>
      <c r="B793" s="1574"/>
      <c r="C793" s="1574"/>
      <c r="D793" s="1574"/>
      <c r="E793" s="1574"/>
      <c r="F793" s="1574"/>
      <c r="G793" s="224"/>
      <c r="H793" s="224"/>
    </row>
    <row r="794" spans="1:8" s="223" customFormat="1">
      <c r="A794" s="222"/>
      <c r="B794" s="222"/>
      <c r="C794" s="236"/>
      <c r="D794" s="236"/>
      <c r="E794" s="222"/>
      <c r="F794" s="222"/>
      <c r="G794" s="224"/>
      <c r="H794" s="224"/>
    </row>
    <row r="795" spans="1:8" s="223" customFormat="1">
      <c r="A795" s="1574" t="s">
        <v>695</v>
      </c>
      <c r="B795" s="1574"/>
      <c r="C795" s="1574"/>
      <c r="D795" s="1574"/>
      <c r="E795" s="1574"/>
      <c r="F795" s="1574"/>
      <c r="G795" s="224"/>
      <c r="H795" s="224"/>
    </row>
    <row r="796" spans="1:8" s="223" customFormat="1">
      <c r="A796" s="1574"/>
      <c r="B796" s="1574"/>
      <c r="C796" s="1574"/>
      <c r="D796" s="1574"/>
      <c r="E796" s="1574"/>
      <c r="F796" s="1574"/>
      <c r="G796" s="224"/>
      <c r="H796" s="224"/>
    </row>
    <row r="797" spans="1:8" s="223" customFormat="1">
      <c r="A797" s="302"/>
      <c r="B797" s="222"/>
      <c r="C797" s="291"/>
      <c r="D797" s="291"/>
      <c r="E797" s="245"/>
      <c r="F797" s="245"/>
      <c r="G797" s="224"/>
      <c r="H797" s="224"/>
    </row>
    <row r="798" spans="1:8" s="223" customFormat="1">
      <c r="A798" s="1579" t="s">
        <v>3446</v>
      </c>
      <c r="B798" s="1579"/>
      <c r="C798" s="1579"/>
      <c r="D798" s="1579"/>
      <c r="E798" s="1579"/>
      <c r="F798" s="1579"/>
      <c r="G798" s="224"/>
      <c r="H798" s="224"/>
    </row>
    <row r="799" spans="1:8" s="223" customFormat="1">
      <c r="A799" s="1579"/>
      <c r="B799" s="1579"/>
      <c r="C799" s="1579"/>
      <c r="D799" s="1579"/>
      <c r="E799" s="1579"/>
      <c r="F799" s="1579"/>
      <c r="G799" s="224"/>
      <c r="H799" s="224"/>
    </row>
    <row r="800" spans="1:8" s="223" customFormat="1">
      <c r="A800" s="1579"/>
      <c r="B800" s="1579"/>
      <c r="C800" s="1579"/>
      <c r="D800" s="1579"/>
      <c r="E800" s="1579"/>
      <c r="F800" s="1579"/>
      <c r="G800" s="224"/>
      <c r="H800" s="224"/>
    </row>
    <row r="801" spans="1:8" s="223" customFormat="1">
      <c r="A801" s="245"/>
      <c r="B801" s="222"/>
      <c r="C801" s="291"/>
      <c r="D801" s="291"/>
      <c r="E801" s="245"/>
      <c r="F801" s="245"/>
      <c r="G801" s="224"/>
      <c r="H801" s="224"/>
    </row>
    <row r="802" spans="1:8" s="223" customFormat="1">
      <c r="A802" s="1579" t="s">
        <v>3445</v>
      </c>
      <c r="B802" s="1579"/>
      <c r="C802" s="1579"/>
      <c r="D802" s="1579"/>
      <c r="E802" s="1579"/>
      <c r="F802" s="1579"/>
      <c r="G802" s="224"/>
      <c r="H802" s="224"/>
    </row>
    <row r="803" spans="1:8" s="223" customFormat="1">
      <c r="A803" s="1579"/>
      <c r="B803" s="1579"/>
      <c r="C803" s="1579"/>
      <c r="D803" s="1579"/>
      <c r="E803" s="1579"/>
      <c r="F803" s="1579"/>
      <c r="G803" s="224"/>
      <c r="H803" s="224"/>
    </row>
    <row r="804" spans="1:8" s="223" customFormat="1">
      <c r="A804" s="1579"/>
      <c r="B804" s="1579"/>
      <c r="C804" s="1579"/>
      <c r="D804" s="1579"/>
      <c r="E804" s="1579"/>
      <c r="F804" s="1579"/>
      <c r="G804" s="224"/>
      <c r="H804" s="224"/>
    </row>
    <row r="805" spans="1:8" s="223" customFormat="1">
      <c r="A805" s="246"/>
      <c r="B805" s="225"/>
      <c r="C805" s="238"/>
      <c r="D805" s="237"/>
      <c r="E805" s="317"/>
      <c r="F805" s="317"/>
      <c r="G805" s="224"/>
      <c r="H805" s="224"/>
    </row>
    <row r="806" spans="1:8" s="223" customFormat="1">
      <c r="A806" s="1574" t="s">
        <v>694</v>
      </c>
      <c r="B806" s="1574"/>
      <c r="C806" s="1574"/>
      <c r="D806" s="1574"/>
      <c r="E806" s="1574"/>
      <c r="F806" s="1574"/>
      <c r="G806" s="224"/>
      <c r="H806" s="224"/>
    </row>
    <row r="807" spans="1:8" s="223" customFormat="1">
      <c r="A807" s="1574"/>
      <c r="B807" s="1574"/>
      <c r="C807" s="1574"/>
      <c r="D807" s="1574"/>
      <c r="E807" s="1574"/>
      <c r="F807" s="1574"/>
      <c r="G807" s="224"/>
      <c r="H807" s="224"/>
    </row>
    <row r="808" spans="1:8" s="223" customFormat="1">
      <c r="A808" s="245"/>
      <c r="B808" s="222"/>
      <c r="C808" s="291"/>
      <c r="D808" s="291"/>
      <c r="E808" s="245"/>
      <c r="F808" s="245"/>
      <c r="G808" s="224"/>
      <c r="H808" s="224"/>
    </row>
    <row r="809" spans="1:8" s="223" customFormat="1">
      <c r="A809" s="1574" t="s">
        <v>693</v>
      </c>
      <c r="B809" s="1574"/>
      <c r="C809" s="1574"/>
      <c r="D809" s="1574"/>
      <c r="E809" s="1574"/>
      <c r="F809" s="1574"/>
      <c r="G809" s="224"/>
      <c r="H809" s="224"/>
    </row>
    <row r="810" spans="1:8" s="223" customFormat="1">
      <c r="A810" s="1574"/>
      <c r="B810" s="1574"/>
      <c r="C810" s="1574"/>
      <c r="D810" s="1574"/>
      <c r="E810" s="1574"/>
      <c r="F810" s="1574"/>
      <c r="G810" s="224"/>
      <c r="H810" s="224"/>
    </row>
    <row r="811" spans="1:8" s="223" customFormat="1">
      <c r="A811" s="222"/>
      <c r="B811" s="222"/>
      <c r="C811" s="236"/>
      <c r="D811" s="236"/>
      <c r="E811" s="222"/>
      <c r="F811" s="222"/>
      <c r="G811" s="224"/>
      <c r="H811" s="224"/>
    </row>
    <row r="812" spans="1:8" s="223" customFormat="1">
      <c r="A812" s="1574" t="s">
        <v>692</v>
      </c>
      <c r="B812" s="1574"/>
      <c r="C812" s="1574"/>
      <c r="D812" s="1574"/>
      <c r="E812" s="1574"/>
      <c r="F812" s="1574"/>
      <c r="G812" s="224"/>
      <c r="H812" s="224"/>
    </row>
    <row r="813" spans="1:8" s="223" customFormat="1">
      <c r="A813" s="1574"/>
      <c r="B813" s="1574"/>
      <c r="C813" s="1574"/>
      <c r="D813" s="1574"/>
      <c r="E813" s="1574"/>
      <c r="F813" s="1574"/>
      <c r="G813" s="224"/>
      <c r="H813" s="224"/>
    </row>
    <row r="814" spans="1:8" s="223" customFormat="1">
      <c r="A814" s="1574"/>
      <c r="B814" s="1574"/>
      <c r="C814" s="1574"/>
      <c r="D814" s="1574"/>
      <c r="E814" s="1574"/>
      <c r="F814" s="1574"/>
      <c r="G814" s="224"/>
      <c r="H814" s="224"/>
    </row>
    <row r="815" spans="1:8" s="223" customFormat="1">
      <c r="A815" s="1574"/>
      <c r="B815" s="1574"/>
      <c r="C815" s="1574"/>
      <c r="D815" s="1574"/>
      <c r="E815" s="1574"/>
      <c r="F815" s="1574"/>
      <c r="G815" s="224"/>
      <c r="H815" s="224"/>
    </row>
    <row r="816" spans="1:8" s="223" customFormat="1">
      <c r="A816" s="222"/>
      <c r="B816" s="222"/>
      <c r="C816" s="236"/>
      <c r="D816" s="236"/>
      <c r="E816" s="222"/>
      <c r="F816" s="222"/>
      <c r="G816" s="224"/>
      <c r="H816" s="224"/>
    </row>
    <row r="817" spans="1:8" s="223" customFormat="1">
      <c r="A817" s="1574" t="s">
        <v>691</v>
      </c>
      <c r="B817" s="1574"/>
      <c r="C817" s="1574"/>
      <c r="D817" s="1574"/>
      <c r="E817" s="1574"/>
      <c r="F817" s="1574"/>
      <c r="G817" s="224"/>
      <c r="H817" s="224"/>
    </row>
    <row r="818" spans="1:8" s="223" customFormat="1">
      <c r="A818" s="1574"/>
      <c r="B818" s="1574"/>
      <c r="C818" s="1574"/>
      <c r="D818" s="1574"/>
      <c r="E818" s="1574"/>
      <c r="F818" s="1574"/>
      <c r="G818" s="224"/>
      <c r="H818" s="224"/>
    </row>
    <row r="819" spans="1:8" s="223" customFormat="1">
      <c r="A819" s="1574"/>
      <c r="B819" s="1574"/>
      <c r="C819" s="1574"/>
      <c r="D819" s="1574"/>
      <c r="E819" s="1574"/>
      <c r="F819" s="1574"/>
      <c r="G819" s="224"/>
      <c r="H819" s="224"/>
    </row>
    <row r="820" spans="1:8" s="223" customFormat="1">
      <c r="A820" s="222"/>
      <c r="B820" s="222"/>
      <c r="C820" s="236"/>
      <c r="D820" s="236"/>
      <c r="E820" s="222"/>
      <c r="F820" s="222"/>
      <c r="G820" s="224"/>
      <c r="H820" s="224"/>
    </row>
    <row r="821" spans="1:8" s="223" customFormat="1">
      <c r="A821" s="1574" t="s">
        <v>690</v>
      </c>
      <c r="B821" s="1574"/>
      <c r="C821" s="1574"/>
      <c r="D821" s="1574"/>
      <c r="E821" s="1574"/>
      <c r="F821" s="1574"/>
      <c r="G821" s="224"/>
      <c r="H821" s="224"/>
    </row>
    <row r="822" spans="1:8" s="223" customFormat="1">
      <c r="A822" s="1574"/>
      <c r="B822" s="1574"/>
      <c r="C822" s="1574"/>
      <c r="D822" s="1574"/>
      <c r="E822" s="1574"/>
      <c r="F822" s="1574"/>
      <c r="G822" s="224"/>
      <c r="H822" s="224"/>
    </row>
    <row r="823" spans="1:8" s="223" customFormat="1">
      <c r="A823" s="1574" t="s">
        <v>689</v>
      </c>
      <c r="B823" s="1574"/>
      <c r="C823" s="1574"/>
      <c r="D823" s="1574"/>
      <c r="E823" s="1574"/>
      <c r="F823" s="1574"/>
      <c r="G823" s="224"/>
      <c r="H823" s="224"/>
    </row>
    <row r="824" spans="1:8" s="223" customFormat="1">
      <c r="A824" s="1574"/>
      <c r="B824" s="1574"/>
      <c r="C824" s="1574"/>
      <c r="D824" s="1574"/>
      <c r="E824" s="1574"/>
      <c r="F824" s="1574"/>
      <c r="G824" s="224"/>
      <c r="H824" s="224"/>
    </row>
    <row r="825" spans="1:8" s="223" customFormat="1">
      <c r="A825" s="222"/>
      <c r="B825" s="222"/>
      <c r="C825" s="236"/>
      <c r="D825" s="236"/>
      <c r="E825" s="222"/>
      <c r="F825" s="222"/>
      <c r="G825" s="224"/>
      <c r="H825" s="224"/>
    </row>
    <row r="826" spans="1:8" s="223" customFormat="1">
      <c r="A826" s="1574" t="s">
        <v>688</v>
      </c>
      <c r="B826" s="1574"/>
      <c r="C826" s="1574"/>
      <c r="D826" s="1574"/>
      <c r="E826" s="1574"/>
      <c r="F826" s="1574"/>
      <c r="G826" s="224"/>
      <c r="H826" s="224"/>
    </row>
    <row r="827" spans="1:8" s="223" customFormat="1">
      <c r="A827" s="1574"/>
      <c r="B827" s="1574"/>
      <c r="C827" s="1574"/>
      <c r="D827" s="1574"/>
      <c r="E827" s="1574"/>
      <c r="F827" s="1574"/>
      <c r="G827" s="224"/>
      <c r="H827" s="224"/>
    </row>
    <row r="828" spans="1:8" s="223" customFormat="1">
      <c r="A828" s="1574"/>
      <c r="B828" s="1574"/>
      <c r="C828" s="1574"/>
      <c r="D828" s="1574"/>
      <c r="E828" s="1574"/>
      <c r="F828" s="1574"/>
      <c r="G828" s="224"/>
      <c r="H828" s="224"/>
    </row>
    <row r="829" spans="1:8" s="223" customFormat="1">
      <c r="A829" s="1574"/>
      <c r="B829" s="1574"/>
      <c r="C829" s="1574"/>
      <c r="D829" s="1574"/>
      <c r="E829" s="1574"/>
      <c r="F829" s="1574"/>
      <c r="G829" s="224"/>
      <c r="H829" s="224"/>
    </row>
    <row r="830" spans="1:8" s="223" customFormat="1">
      <c r="A830" s="302"/>
      <c r="B830" s="304"/>
      <c r="C830" s="303"/>
      <c r="D830" s="303"/>
      <c r="E830" s="302"/>
      <c r="F830" s="302"/>
      <c r="G830" s="224"/>
      <c r="H830" s="224"/>
    </row>
    <row r="831" spans="1:8" s="223" customFormat="1">
      <c r="A831" s="257" t="s">
        <v>687</v>
      </c>
      <c r="B831" s="293"/>
      <c r="C831" s="291"/>
      <c r="D831" s="258"/>
      <c r="E831" s="316"/>
      <c r="F831" s="316"/>
      <c r="G831" s="224"/>
      <c r="H831" s="224"/>
    </row>
    <row r="832" spans="1:8" s="223" customFormat="1">
      <c r="A832" s="257" t="s">
        <v>615</v>
      </c>
      <c r="B832" s="293"/>
      <c r="C832" s="291"/>
      <c r="D832" s="258"/>
      <c r="E832" s="316"/>
      <c r="F832" s="316"/>
      <c r="G832" s="224"/>
      <c r="H832" s="224"/>
    </row>
    <row r="833" spans="1:8" s="223" customFormat="1">
      <c r="A833" s="257" t="s">
        <v>614</v>
      </c>
      <c r="B833" s="293"/>
      <c r="C833" s="291"/>
      <c r="D833" s="258"/>
      <c r="E833" s="316"/>
      <c r="F833" s="316"/>
      <c r="G833" s="224"/>
      <c r="H833" s="224"/>
    </row>
    <row r="834" spans="1:8" s="223" customFormat="1">
      <c r="A834" s="257" t="s">
        <v>613</v>
      </c>
      <c r="B834" s="293"/>
      <c r="C834" s="291"/>
      <c r="D834" s="258"/>
      <c r="E834" s="316"/>
      <c r="F834" s="316"/>
      <c r="G834" s="224"/>
      <c r="H834" s="224"/>
    </row>
    <row r="835" spans="1:8" s="223" customFormat="1">
      <c r="A835" s="1583" t="s">
        <v>686</v>
      </c>
      <c r="B835" s="1583"/>
      <c r="C835" s="1583"/>
      <c r="D835" s="1583"/>
      <c r="E835" s="1583"/>
      <c r="F835" s="1583"/>
      <c r="G835" s="224"/>
      <c r="H835" s="224"/>
    </row>
    <row r="836" spans="1:8" s="223" customFormat="1">
      <c r="A836" s="1583"/>
      <c r="B836" s="1583"/>
      <c r="C836" s="1583"/>
      <c r="D836" s="1583"/>
      <c r="E836" s="1583"/>
      <c r="F836" s="1583"/>
      <c r="G836" s="224"/>
      <c r="H836" s="224"/>
    </row>
    <row r="837" spans="1:8" s="223" customFormat="1">
      <c r="A837" s="257" t="s">
        <v>685</v>
      </c>
      <c r="B837" s="293"/>
      <c r="C837" s="291"/>
      <c r="D837" s="258"/>
      <c r="E837" s="316"/>
      <c r="F837" s="316"/>
      <c r="G837" s="224"/>
      <c r="H837" s="224"/>
    </row>
    <row r="838" spans="1:8" s="223" customFormat="1">
      <c r="A838" s="1583" t="s">
        <v>684</v>
      </c>
      <c r="B838" s="1583"/>
      <c r="C838" s="1583"/>
      <c r="D838" s="1583"/>
      <c r="E838" s="1583"/>
      <c r="F838" s="1583"/>
      <c r="G838" s="224"/>
      <c r="H838" s="224"/>
    </row>
    <row r="839" spans="1:8" s="223" customFormat="1">
      <c r="A839" s="1583"/>
      <c r="B839" s="1583"/>
      <c r="C839" s="1583"/>
      <c r="D839" s="1583"/>
      <c r="E839" s="1583"/>
      <c r="F839" s="1583"/>
      <c r="G839" s="224"/>
      <c r="H839" s="224"/>
    </row>
    <row r="840" spans="1:8" s="223" customFormat="1">
      <c r="A840" s="257" t="s">
        <v>683</v>
      </c>
      <c r="B840" s="293"/>
      <c r="C840" s="291"/>
      <c r="D840" s="291"/>
      <c r="E840" s="316"/>
      <c r="F840" s="316"/>
      <c r="G840" s="224"/>
      <c r="H840" s="224"/>
    </row>
    <row r="841" spans="1:8" s="223" customFormat="1">
      <c r="A841" s="1583" t="s">
        <v>682</v>
      </c>
      <c r="B841" s="1583"/>
      <c r="C841" s="1583"/>
      <c r="D841" s="1583"/>
      <c r="E841" s="1583"/>
      <c r="F841" s="1583"/>
      <c r="G841" s="224"/>
      <c r="H841" s="224"/>
    </row>
    <row r="842" spans="1:8" s="223" customFormat="1">
      <c r="A842" s="1583"/>
      <c r="B842" s="1583"/>
      <c r="C842" s="1583"/>
      <c r="D842" s="1583"/>
      <c r="E842" s="1583"/>
      <c r="F842" s="1583"/>
      <c r="G842" s="224"/>
      <c r="H842" s="224"/>
    </row>
    <row r="843" spans="1:8" s="223" customFormat="1">
      <c r="A843" s="257" t="s">
        <v>681</v>
      </c>
      <c r="B843" s="293"/>
      <c r="C843" s="260"/>
      <c r="D843" s="260"/>
      <c r="E843" s="259"/>
      <c r="F843" s="259"/>
      <c r="G843" s="224"/>
      <c r="H843" s="224"/>
    </row>
    <row r="844" spans="1:8" s="223" customFormat="1">
      <c r="A844" s="257" t="s">
        <v>609</v>
      </c>
      <c r="B844" s="293"/>
      <c r="C844" s="291"/>
      <c r="D844" s="258"/>
      <c r="E844" s="316"/>
      <c r="F844" s="316"/>
      <c r="G844" s="224"/>
      <c r="H844" s="224"/>
    </row>
    <row r="845" spans="1:8" s="223" customFormat="1">
      <c r="A845" s="1583" t="s">
        <v>605</v>
      </c>
      <c r="B845" s="1583"/>
      <c r="C845" s="1583"/>
      <c r="D845" s="1583"/>
      <c r="E845" s="1583"/>
      <c r="F845" s="1583"/>
      <c r="G845" s="224"/>
      <c r="H845" s="224"/>
    </row>
    <row r="846" spans="1:8" s="223" customFormat="1">
      <c r="A846" s="1583"/>
      <c r="B846" s="1583"/>
      <c r="C846" s="1583"/>
      <c r="D846" s="1583"/>
      <c r="E846" s="1583"/>
      <c r="F846" s="1583"/>
      <c r="G846" s="224"/>
      <c r="H846" s="224"/>
    </row>
    <row r="847" spans="1:8" s="223" customFormat="1">
      <c r="A847" s="257"/>
      <c r="B847" s="293"/>
      <c r="C847" s="291"/>
      <c r="D847" s="258"/>
      <c r="E847" s="316"/>
      <c r="F847" s="316"/>
      <c r="G847" s="224"/>
      <c r="H847" s="224"/>
    </row>
    <row r="848" spans="1:8" s="223" customFormat="1">
      <c r="A848" s="1574" t="s">
        <v>604</v>
      </c>
      <c r="B848" s="1574"/>
      <c r="C848" s="1574"/>
      <c r="D848" s="1574"/>
      <c r="E848" s="1574"/>
      <c r="F848" s="1574"/>
      <c r="G848" s="224"/>
      <c r="H848" s="224"/>
    </row>
    <row r="849" spans="1:8" s="223" customFormat="1">
      <c r="A849" s="1574"/>
      <c r="B849" s="1574"/>
      <c r="C849" s="1574"/>
      <c r="D849" s="1574"/>
      <c r="E849" s="1574"/>
      <c r="F849" s="1574"/>
      <c r="G849" s="224"/>
      <c r="H849" s="224"/>
    </row>
    <row r="850" spans="1:8" s="223" customFormat="1">
      <c r="A850" s="1574"/>
      <c r="B850" s="1574"/>
      <c r="C850" s="1574"/>
      <c r="D850" s="1574"/>
      <c r="E850" s="1574"/>
      <c r="F850" s="1574"/>
      <c r="G850" s="224"/>
      <c r="H850" s="224"/>
    </row>
    <row r="851" spans="1:8" s="223" customFormat="1">
      <c r="A851" s="1574"/>
      <c r="B851" s="1574"/>
      <c r="C851" s="1574"/>
      <c r="D851" s="1574"/>
      <c r="E851" s="1574"/>
      <c r="F851" s="1574"/>
      <c r="G851" s="224"/>
      <c r="H851" s="224"/>
    </row>
    <row r="852" spans="1:8" s="223" customFormat="1">
      <c r="A852" s="302"/>
      <c r="B852" s="304"/>
      <c r="C852" s="303"/>
      <c r="D852" s="303"/>
      <c r="E852" s="302"/>
      <c r="F852" s="302"/>
      <c r="G852" s="224"/>
      <c r="H852" s="224"/>
    </row>
    <row r="853" spans="1:8" s="223" customFormat="1">
      <c r="A853" s="1578" t="s">
        <v>680</v>
      </c>
      <c r="B853" s="1578"/>
      <c r="C853" s="284"/>
      <c r="D853" s="284"/>
      <c r="E853" s="283"/>
      <c r="F853" s="283"/>
      <c r="G853" s="224"/>
      <c r="H853" s="224"/>
    </row>
    <row r="854" spans="1:8" s="223" customFormat="1">
      <c r="A854" s="302"/>
      <c r="B854" s="225"/>
      <c r="C854" s="284"/>
      <c r="D854" s="284"/>
      <c r="E854" s="283"/>
      <c r="F854" s="283"/>
      <c r="G854" s="224"/>
      <c r="H854" s="224"/>
    </row>
    <row r="855" spans="1:8" s="223" customFormat="1">
      <c r="A855" s="1574" t="s">
        <v>679</v>
      </c>
      <c r="B855" s="1574"/>
      <c r="C855" s="1574"/>
      <c r="D855" s="1574"/>
      <c r="E855" s="1574"/>
      <c r="F855" s="1574"/>
      <c r="G855" s="224"/>
      <c r="H855" s="224"/>
    </row>
    <row r="856" spans="1:8" s="223" customFormat="1">
      <c r="A856" s="1574"/>
      <c r="B856" s="1574"/>
      <c r="C856" s="1574"/>
      <c r="D856" s="1574"/>
      <c r="E856" s="1574"/>
      <c r="F856" s="1574"/>
      <c r="G856" s="224"/>
      <c r="H856" s="224"/>
    </row>
    <row r="857" spans="1:8" s="223" customFormat="1">
      <c r="A857" s="222"/>
      <c r="B857" s="225"/>
      <c r="C857" s="238"/>
      <c r="D857" s="238"/>
      <c r="E857" s="225"/>
      <c r="F857" s="225"/>
      <c r="G857" s="224"/>
      <c r="H857" s="224"/>
    </row>
    <row r="858" spans="1:8" s="223" customFormat="1">
      <c r="A858" s="1574" t="s">
        <v>678</v>
      </c>
      <c r="B858" s="1574"/>
      <c r="C858" s="1574"/>
      <c r="D858" s="1574"/>
      <c r="E858" s="1574"/>
      <c r="F858" s="1574"/>
      <c r="G858" s="224"/>
      <c r="H858" s="224"/>
    </row>
    <row r="859" spans="1:8" s="223" customFormat="1">
      <c r="A859" s="1574"/>
      <c r="B859" s="1574"/>
      <c r="C859" s="1574"/>
      <c r="D859" s="1574"/>
      <c r="E859" s="1574"/>
      <c r="F859" s="1574"/>
      <c r="G859" s="224"/>
      <c r="H859" s="224"/>
    </row>
    <row r="860" spans="1:8" s="223" customFormat="1">
      <c r="A860" s="245"/>
      <c r="B860" s="225"/>
      <c r="C860" s="284"/>
      <c r="D860" s="284"/>
      <c r="E860" s="283"/>
      <c r="F860" s="283"/>
      <c r="G860" s="224"/>
      <c r="H860" s="224"/>
    </row>
    <row r="861" spans="1:8" s="223" customFormat="1">
      <c r="A861" s="1578" t="s">
        <v>677</v>
      </c>
      <c r="B861" s="1578"/>
      <c r="C861" s="284"/>
      <c r="D861" s="284"/>
      <c r="E861" s="283"/>
      <c r="F861" s="283"/>
      <c r="G861" s="224"/>
      <c r="H861" s="224"/>
    </row>
    <row r="862" spans="1:8" s="223" customFormat="1">
      <c r="A862" s="1580" t="s">
        <v>676</v>
      </c>
      <c r="B862" s="1580"/>
      <c r="C862" s="1580"/>
      <c r="D862" s="1580"/>
      <c r="E862" s="1580"/>
      <c r="F862" s="1580"/>
      <c r="G862" s="224"/>
      <c r="H862" s="224"/>
    </row>
    <row r="863" spans="1:8" s="223" customFormat="1">
      <c r="A863" s="1580"/>
      <c r="B863" s="1580"/>
      <c r="C863" s="1580"/>
      <c r="D863" s="1580"/>
      <c r="E863" s="1580"/>
      <c r="F863" s="1580"/>
      <c r="G863" s="224"/>
      <c r="H863" s="224"/>
    </row>
    <row r="864" spans="1:8" s="223" customFormat="1">
      <c r="A864" s="1581"/>
      <c r="B864" s="1581"/>
      <c r="C864" s="1581"/>
      <c r="D864" s="1581"/>
      <c r="E864" s="1581"/>
      <c r="F864" s="1581"/>
      <c r="G864" s="224"/>
      <c r="H864" s="224"/>
    </row>
    <row r="865" spans="1:8" s="223" customFormat="1">
      <c r="A865" s="309"/>
      <c r="B865" s="308"/>
      <c r="C865" s="307"/>
      <c r="D865" s="306"/>
      <c r="E865" s="305"/>
      <c r="F865" s="305"/>
      <c r="G865" s="224"/>
      <c r="H865" s="224"/>
    </row>
    <row r="866" spans="1:8" s="223" customFormat="1">
      <c r="A866" s="315" t="s">
        <v>675</v>
      </c>
      <c r="B866" s="308"/>
      <c r="C866" s="307"/>
      <c r="D866" s="306"/>
      <c r="E866" s="305"/>
      <c r="F866" s="305"/>
      <c r="G866" s="224"/>
      <c r="H866" s="224"/>
    </row>
    <row r="867" spans="1:8" s="223" customFormat="1">
      <c r="A867" s="314" t="s">
        <v>674</v>
      </c>
      <c r="B867" s="308"/>
      <c r="C867" s="313">
        <v>61</v>
      </c>
      <c r="D867" s="306" t="s">
        <v>671</v>
      </c>
      <c r="E867" s="305"/>
      <c r="F867" s="305"/>
      <c r="G867" s="224"/>
      <c r="H867" s="224"/>
    </row>
    <row r="868" spans="1:8" s="223" customFormat="1">
      <c r="A868" s="314" t="s">
        <v>673</v>
      </c>
      <c r="B868" s="308"/>
      <c r="C868" s="313">
        <v>22</v>
      </c>
      <c r="D868" s="306" t="s">
        <v>671</v>
      </c>
      <c r="E868" s="305"/>
      <c r="F868" s="305"/>
      <c r="G868" s="224"/>
      <c r="H868" s="224"/>
    </row>
    <row r="869" spans="1:8" s="223" customFormat="1">
      <c r="A869" s="314" t="s">
        <v>672</v>
      </c>
      <c r="B869" s="308"/>
      <c r="C869" s="313">
        <v>32</v>
      </c>
      <c r="D869" s="306" t="s">
        <v>671</v>
      </c>
      <c r="E869" s="305"/>
      <c r="F869" s="305"/>
      <c r="G869" s="224"/>
      <c r="H869" s="224"/>
    </row>
    <row r="870" spans="1:8" s="298" customFormat="1">
      <c r="A870" s="314" t="s">
        <v>670</v>
      </c>
      <c r="B870" s="308"/>
      <c r="C870" s="313">
        <v>0.46</v>
      </c>
      <c r="D870" s="306"/>
      <c r="E870" s="305"/>
      <c r="F870" s="305"/>
      <c r="G870" s="299"/>
      <c r="H870" s="299"/>
    </row>
    <row r="871" spans="1:8" s="223" customFormat="1">
      <c r="A871" s="312" t="s">
        <v>669</v>
      </c>
      <c r="B871" s="311"/>
      <c r="C871" s="1582" t="s">
        <v>664</v>
      </c>
      <c r="D871" s="1582"/>
      <c r="E871" s="1582"/>
      <c r="F871" s="310"/>
      <c r="G871" s="224"/>
      <c r="H871" s="224"/>
    </row>
    <row r="872" spans="1:8" s="223" customFormat="1">
      <c r="A872" s="309"/>
      <c r="B872" s="308"/>
      <c r="C872" s="307"/>
      <c r="D872" s="306"/>
      <c r="E872" s="305"/>
      <c r="F872" s="305"/>
      <c r="G872" s="224"/>
      <c r="H872" s="224"/>
    </row>
    <row r="873" spans="1:8" s="223" customFormat="1">
      <c r="A873" s="1574" t="s">
        <v>668</v>
      </c>
      <c r="B873" s="1574"/>
      <c r="C873" s="1574"/>
      <c r="D873" s="1574"/>
      <c r="E873" s="1574"/>
      <c r="F873" s="1574"/>
      <c r="G873" s="224"/>
      <c r="H873" s="224"/>
    </row>
    <row r="874" spans="1:8" s="223" customFormat="1">
      <c r="A874" s="1574"/>
      <c r="B874" s="1574"/>
      <c r="C874" s="1574"/>
      <c r="D874" s="1574"/>
      <c r="E874" s="1574"/>
      <c r="F874" s="1574"/>
      <c r="G874" s="224"/>
      <c r="H874" s="224"/>
    </row>
    <row r="875" spans="1:8" s="223" customFormat="1">
      <c r="A875" s="1574"/>
      <c r="B875" s="1574"/>
      <c r="C875" s="1574"/>
      <c r="D875" s="1574"/>
      <c r="E875" s="1574"/>
      <c r="F875" s="1574"/>
      <c r="G875" s="224"/>
      <c r="H875" s="224"/>
    </row>
    <row r="876" spans="1:8" s="223" customFormat="1">
      <c r="A876" s="1574"/>
      <c r="B876" s="1574"/>
      <c r="C876" s="1574"/>
      <c r="D876" s="1574"/>
      <c r="E876" s="1574"/>
      <c r="F876" s="1574"/>
      <c r="G876" s="224"/>
      <c r="H876" s="224"/>
    </row>
    <row r="877" spans="1:8" s="223" customFormat="1">
      <c r="A877" s="1574"/>
      <c r="B877" s="1574"/>
      <c r="C877" s="1574"/>
      <c r="D877" s="1574"/>
      <c r="E877" s="1574"/>
      <c r="F877" s="1574"/>
      <c r="G877" s="224"/>
      <c r="H877" s="224"/>
    </row>
    <row r="878" spans="1:8" s="223" customFormat="1">
      <c r="A878" s="302"/>
      <c r="B878" s="304"/>
      <c r="C878" s="303"/>
      <c r="D878" s="303"/>
      <c r="E878" s="302"/>
      <c r="F878" s="302"/>
      <c r="G878" s="224"/>
      <c r="H878" s="224"/>
    </row>
    <row r="879" spans="1:8" s="223" customFormat="1">
      <c r="A879" s="1578" t="s">
        <v>667</v>
      </c>
      <c r="B879" s="1578"/>
      <c r="C879" s="236"/>
      <c r="D879" s="236"/>
      <c r="E879" s="222"/>
      <c r="F879" s="222"/>
      <c r="G879" s="224"/>
      <c r="H879" s="224"/>
    </row>
    <row r="880" spans="1:8" s="223" customFormat="1">
      <c r="A880" s="1584" t="s">
        <v>666</v>
      </c>
      <c r="B880" s="1584"/>
      <c r="C880" s="1584"/>
      <c r="D880" s="1584"/>
      <c r="E880" s="1584"/>
      <c r="F880" s="1584"/>
      <c r="G880" s="224"/>
      <c r="H880" s="224"/>
    </row>
    <row r="881" spans="1:8" s="298" customFormat="1" ht="16.5" customHeight="1">
      <c r="A881" s="287"/>
      <c r="B881" s="297"/>
      <c r="C881" s="296"/>
      <c r="D881" s="296"/>
      <c r="E881" s="287"/>
      <c r="F881" s="287"/>
      <c r="G881" s="299"/>
      <c r="H881" s="299"/>
    </row>
    <row r="882" spans="1:8" s="223" customFormat="1">
      <c r="A882" s="301" t="s">
        <v>665</v>
      </c>
      <c r="B882" s="261"/>
      <c r="C882" s="1582" t="s">
        <v>664</v>
      </c>
      <c r="D882" s="1582"/>
      <c r="E882" s="1582"/>
      <c r="F882" s="300"/>
      <c r="G882" s="224"/>
      <c r="H882" s="224"/>
    </row>
    <row r="883" spans="1:8" s="223" customFormat="1">
      <c r="A883" s="287"/>
      <c r="B883" s="297"/>
      <c r="C883" s="296"/>
      <c r="D883" s="296"/>
      <c r="E883" s="287"/>
      <c r="F883" s="287"/>
      <c r="G883" s="224"/>
      <c r="H883" s="224"/>
    </row>
    <row r="884" spans="1:8" s="223" customFormat="1">
      <c r="A884" s="1578" t="s">
        <v>663</v>
      </c>
      <c r="B884" s="1578"/>
      <c r="C884" s="236"/>
      <c r="D884" s="236"/>
      <c r="E884" s="222"/>
      <c r="F884" s="222"/>
      <c r="G884" s="224"/>
      <c r="H884" s="224"/>
    </row>
    <row r="885" spans="1:8" s="223" customFormat="1">
      <c r="A885" s="222"/>
      <c r="B885" s="222"/>
      <c r="C885" s="236"/>
      <c r="D885" s="236"/>
      <c r="E885" s="222"/>
      <c r="F885" s="222"/>
      <c r="G885" s="224"/>
      <c r="H885" s="224"/>
    </row>
    <row r="886" spans="1:8" s="223" customFormat="1">
      <c r="A886" s="1584" t="s">
        <v>662</v>
      </c>
      <c r="B886" s="1584"/>
      <c r="C886" s="1584"/>
      <c r="D886" s="1584"/>
      <c r="E886" s="1584"/>
      <c r="F886" s="1584"/>
      <c r="G886" s="224"/>
      <c r="H886" s="224"/>
    </row>
    <row r="887" spans="1:8" s="223" customFormat="1">
      <c r="A887" s="283"/>
      <c r="B887" s="225"/>
      <c r="C887" s="284"/>
      <c r="D887" s="284"/>
      <c r="E887" s="283"/>
      <c r="F887" s="283"/>
      <c r="G887" s="224"/>
      <c r="H887" s="224"/>
    </row>
    <row r="888" spans="1:8" s="223" customFormat="1">
      <c r="A888" s="1574" t="s">
        <v>661</v>
      </c>
      <c r="B888" s="1574"/>
      <c r="C888" s="1574"/>
      <c r="D888" s="1574"/>
      <c r="E888" s="1574"/>
      <c r="F888" s="1574"/>
      <c r="G888" s="224"/>
      <c r="H888" s="224"/>
    </row>
    <row r="889" spans="1:8" s="223" customFormat="1">
      <c r="A889" s="1574"/>
      <c r="B889" s="1574"/>
      <c r="C889" s="1574"/>
      <c r="D889" s="1574"/>
      <c r="E889" s="1574"/>
      <c r="F889" s="1574"/>
      <c r="G889" s="224"/>
      <c r="H889" s="224"/>
    </row>
    <row r="890" spans="1:8" s="223" customFormat="1">
      <c r="A890" s="1574"/>
      <c r="B890" s="1574"/>
      <c r="C890" s="1574"/>
      <c r="D890" s="1574"/>
      <c r="E890" s="1574"/>
      <c r="F890" s="1574"/>
      <c r="G890" s="224"/>
      <c r="H890" s="224"/>
    </row>
    <row r="891" spans="1:8" s="223" customFormat="1">
      <c r="A891" s="222"/>
      <c r="B891" s="222"/>
      <c r="C891" s="236"/>
      <c r="D891" s="236"/>
      <c r="E891" s="222"/>
      <c r="F891" s="222"/>
      <c r="G891" s="224"/>
      <c r="H891" s="224"/>
    </row>
    <row r="892" spans="1:8" s="223" customFormat="1">
      <c r="A892" s="1574" t="s">
        <v>660</v>
      </c>
      <c r="B892" s="1574"/>
      <c r="C892" s="1574"/>
      <c r="D892" s="1574"/>
      <c r="E892" s="1574"/>
      <c r="F892" s="1574"/>
      <c r="G892" s="224"/>
      <c r="H892" s="224"/>
    </row>
    <row r="893" spans="1:8" s="223" customFormat="1">
      <c r="A893" s="1574"/>
      <c r="B893" s="1574"/>
      <c r="C893" s="1574"/>
      <c r="D893" s="1574"/>
      <c r="E893" s="1574"/>
      <c r="F893" s="1574"/>
      <c r="G893" s="224"/>
      <c r="H893" s="224"/>
    </row>
    <row r="894" spans="1:8" s="223" customFormat="1">
      <c r="A894" s="1574"/>
      <c r="B894" s="1574"/>
      <c r="C894" s="1574"/>
      <c r="D894" s="1574"/>
      <c r="E894" s="1574"/>
      <c r="F894" s="1574"/>
      <c r="G894" s="224"/>
      <c r="H894" s="224"/>
    </row>
    <row r="895" spans="1:8" s="223" customFormat="1">
      <c r="A895" s="222"/>
      <c r="B895" s="222"/>
      <c r="C895" s="236"/>
      <c r="D895" s="236"/>
      <c r="E895" s="222"/>
      <c r="F895" s="222"/>
      <c r="G895" s="224"/>
      <c r="H895" s="224"/>
    </row>
    <row r="896" spans="1:8" s="223" customFormat="1">
      <c r="A896" s="1578" t="s">
        <v>659</v>
      </c>
      <c r="B896" s="1578"/>
      <c r="C896" s="291"/>
      <c r="D896" s="291"/>
      <c r="E896" s="290"/>
      <c r="F896" s="290"/>
      <c r="G896" s="224"/>
      <c r="H896" s="224"/>
    </row>
    <row r="897" spans="1:8" s="223" customFormat="1">
      <c r="A897" s="290"/>
      <c r="B897" s="295"/>
      <c r="C897" s="291"/>
      <c r="D897" s="291"/>
      <c r="E897" s="290"/>
      <c r="F897" s="290"/>
      <c r="G897" s="224"/>
      <c r="H897" s="224"/>
    </row>
    <row r="898" spans="1:8" s="223" customFormat="1">
      <c r="A898" s="1574" t="s">
        <v>658</v>
      </c>
      <c r="B898" s="1574"/>
      <c r="C898" s="1574"/>
      <c r="D898" s="1574"/>
      <c r="E898" s="1574"/>
      <c r="F898" s="1574"/>
      <c r="G898" s="224"/>
      <c r="H898" s="224"/>
    </row>
    <row r="899" spans="1:8" s="223" customFormat="1">
      <c r="A899" s="1574"/>
      <c r="B899" s="1574"/>
      <c r="C899" s="1574"/>
      <c r="D899" s="1574"/>
      <c r="E899" s="1574"/>
      <c r="F899" s="1574"/>
      <c r="G899" s="224"/>
      <c r="H899" s="224"/>
    </row>
    <row r="900" spans="1:8" s="223" customFormat="1">
      <c r="A900" s="222"/>
      <c r="B900" s="222"/>
      <c r="C900" s="266"/>
      <c r="D900" s="266"/>
      <c r="E900" s="222"/>
      <c r="F900" s="222"/>
      <c r="G900" s="224"/>
      <c r="H900" s="224"/>
    </row>
    <row r="901" spans="1:8" s="223" customFormat="1">
      <c r="A901" s="1574" t="s">
        <v>657</v>
      </c>
      <c r="B901" s="1574"/>
      <c r="C901" s="1574"/>
      <c r="D901" s="1574"/>
      <c r="E901" s="1574"/>
      <c r="F901" s="1574"/>
      <c r="G901" s="224"/>
      <c r="H901" s="224"/>
    </row>
    <row r="902" spans="1:8" s="223" customFormat="1">
      <c r="A902" s="1574"/>
      <c r="B902" s="1574"/>
      <c r="C902" s="1574"/>
      <c r="D902" s="1574"/>
      <c r="E902" s="1574"/>
      <c r="F902" s="1574"/>
      <c r="G902" s="224"/>
      <c r="H902" s="224"/>
    </row>
    <row r="903" spans="1:8" s="223" customFormat="1">
      <c r="A903" s="1574"/>
      <c r="B903" s="1574"/>
      <c r="C903" s="1574"/>
      <c r="D903" s="1574"/>
      <c r="E903" s="1574"/>
      <c r="F903" s="1574"/>
      <c r="G903" s="224"/>
      <c r="H903" s="224"/>
    </row>
    <row r="904" spans="1:8" s="223" customFormat="1">
      <c r="A904" s="1574"/>
      <c r="B904" s="1574"/>
      <c r="C904" s="1574"/>
      <c r="D904" s="1574"/>
      <c r="E904" s="1574"/>
      <c r="F904" s="1574"/>
      <c r="G904" s="224"/>
      <c r="H904" s="224"/>
    </row>
    <row r="905" spans="1:8" s="223" customFormat="1">
      <c r="A905" s="222"/>
      <c r="B905" s="222"/>
      <c r="C905" s="266"/>
      <c r="D905" s="266"/>
      <c r="E905" s="222"/>
      <c r="F905" s="222"/>
      <c r="G905" s="224"/>
      <c r="H905" s="224"/>
    </row>
    <row r="906" spans="1:8" s="223" customFormat="1">
      <c r="A906" s="1574" t="s">
        <v>656</v>
      </c>
      <c r="B906" s="1574"/>
      <c r="C906" s="1574"/>
      <c r="D906" s="1574"/>
      <c r="E906" s="1574"/>
      <c r="F906" s="1574"/>
      <c r="G906" s="224"/>
      <c r="H906" s="224"/>
    </row>
    <row r="907" spans="1:8" s="223" customFormat="1">
      <c r="A907" s="1574"/>
      <c r="B907" s="1574"/>
      <c r="C907" s="1574"/>
      <c r="D907" s="1574"/>
      <c r="E907" s="1574"/>
      <c r="F907" s="1574"/>
      <c r="G907" s="224"/>
      <c r="H907" s="224"/>
    </row>
    <row r="908" spans="1:8" s="223" customFormat="1">
      <c r="A908" s="1574"/>
      <c r="B908" s="1574"/>
      <c r="C908" s="1574"/>
      <c r="D908" s="1574"/>
      <c r="E908" s="1574"/>
      <c r="F908" s="1574"/>
      <c r="G908" s="224"/>
      <c r="H908" s="224"/>
    </row>
    <row r="909" spans="1:8" s="223" customFormat="1">
      <c r="A909" s="222"/>
      <c r="B909" s="222"/>
      <c r="C909" s="236"/>
      <c r="D909" s="236"/>
      <c r="E909" s="222"/>
      <c r="F909" s="222"/>
      <c r="G909" s="224"/>
      <c r="H909" s="224"/>
    </row>
    <row r="910" spans="1:8" s="223" customFormat="1">
      <c r="A910" s="1574" t="s">
        <v>655</v>
      </c>
      <c r="B910" s="1574"/>
      <c r="C910" s="1574"/>
      <c r="D910" s="1574"/>
      <c r="E910" s="1574"/>
      <c r="F910" s="1574"/>
      <c r="G910" s="224"/>
      <c r="H910" s="224"/>
    </row>
    <row r="911" spans="1:8" s="223" customFormat="1">
      <c r="A911" s="1574"/>
      <c r="B911" s="1574"/>
      <c r="C911" s="1574"/>
      <c r="D911" s="1574"/>
      <c r="E911" s="1574"/>
      <c r="F911" s="1574"/>
      <c r="G911" s="224"/>
      <c r="H911" s="224"/>
    </row>
    <row r="912" spans="1:8" s="223" customFormat="1">
      <c r="A912" s="1574"/>
      <c r="B912" s="1574"/>
      <c r="C912" s="1574"/>
      <c r="D912" s="1574"/>
      <c r="E912" s="1574"/>
      <c r="F912" s="1574"/>
      <c r="G912" s="224"/>
      <c r="H912" s="224"/>
    </row>
    <row r="913" spans="1:8" s="223" customFormat="1">
      <c r="A913" s="1574"/>
      <c r="B913" s="1574"/>
      <c r="C913" s="1574"/>
      <c r="D913" s="1574"/>
      <c r="E913" s="1574"/>
      <c r="F913" s="1574"/>
      <c r="G913" s="224"/>
      <c r="H913" s="224"/>
    </row>
    <row r="914" spans="1:8" s="223" customFormat="1">
      <c r="A914" s="222"/>
      <c r="B914" s="222"/>
      <c r="C914" s="266"/>
      <c r="D914" s="266"/>
      <c r="E914" s="222"/>
      <c r="F914" s="222"/>
      <c r="G914" s="224"/>
      <c r="H914" s="224"/>
    </row>
    <row r="915" spans="1:8" s="223" customFormat="1">
      <c r="A915" s="1574" t="s">
        <v>654</v>
      </c>
      <c r="B915" s="1574"/>
      <c r="C915" s="1574"/>
      <c r="D915" s="1574"/>
      <c r="E915" s="1574"/>
      <c r="F915" s="1574"/>
      <c r="G915" s="224"/>
      <c r="H915" s="224"/>
    </row>
    <row r="916" spans="1:8" s="223" customFormat="1">
      <c r="A916" s="1574"/>
      <c r="B916" s="1574"/>
      <c r="C916" s="1574"/>
      <c r="D916" s="1574"/>
      <c r="E916" s="1574"/>
      <c r="F916" s="1574"/>
      <c r="G916" s="224"/>
      <c r="H916" s="224"/>
    </row>
    <row r="917" spans="1:8" s="223" customFormat="1">
      <c r="A917" s="1574"/>
      <c r="B917" s="1574"/>
      <c r="C917" s="1574"/>
      <c r="D917" s="1574"/>
      <c r="E917" s="1574"/>
      <c r="F917" s="1574"/>
      <c r="G917" s="224"/>
      <c r="H917" s="224"/>
    </row>
    <row r="918" spans="1:8" s="223" customFormat="1">
      <c r="A918" s="1574"/>
      <c r="B918" s="1574"/>
      <c r="C918" s="1574"/>
      <c r="D918" s="1574"/>
      <c r="E918" s="1574"/>
      <c r="F918" s="1574"/>
      <c r="G918" s="224"/>
      <c r="H918" s="224"/>
    </row>
    <row r="919" spans="1:8" s="223" customFormat="1">
      <c r="A919" s="222"/>
      <c r="B919" s="222"/>
      <c r="C919" s="236"/>
      <c r="D919" s="236"/>
      <c r="E919" s="222"/>
      <c r="F919" s="222"/>
      <c r="G919" s="224"/>
      <c r="H919" s="224"/>
    </row>
    <row r="920" spans="1:8" s="223" customFormat="1">
      <c r="A920" s="1574" t="s">
        <v>653</v>
      </c>
      <c r="B920" s="1574"/>
      <c r="C920" s="1574"/>
      <c r="D920" s="1574"/>
      <c r="E920" s="1574"/>
      <c r="F920" s="1574"/>
      <c r="G920" s="224"/>
      <c r="H920" s="224"/>
    </row>
    <row r="921" spans="1:8" s="223" customFormat="1">
      <c r="A921" s="1574"/>
      <c r="B921" s="1574"/>
      <c r="C921" s="1574"/>
      <c r="D921" s="1574"/>
      <c r="E921" s="1574"/>
      <c r="F921" s="1574"/>
      <c r="G921" s="224"/>
      <c r="H921" s="224"/>
    </row>
    <row r="922" spans="1:8" s="223" customFormat="1">
      <c r="A922" s="293"/>
      <c r="B922" s="222"/>
      <c r="C922" s="236"/>
      <c r="D922" s="236"/>
      <c r="E922" s="293"/>
      <c r="F922" s="293"/>
      <c r="G922" s="224"/>
      <c r="H922" s="224"/>
    </row>
    <row r="923" spans="1:8" s="223" customFormat="1">
      <c r="A923" s="294" t="s">
        <v>652</v>
      </c>
      <c r="B923" s="222"/>
      <c r="C923" s="236"/>
      <c r="D923" s="236"/>
      <c r="E923" s="293"/>
      <c r="F923" s="293"/>
      <c r="G923" s="224"/>
      <c r="H923" s="224"/>
    </row>
    <row r="924" spans="1:8" s="223" customFormat="1">
      <c r="A924" s="293"/>
      <c r="B924" s="222"/>
      <c r="C924" s="236"/>
      <c r="D924" s="236"/>
      <c r="E924" s="293"/>
      <c r="F924" s="293"/>
      <c r="G924" s="224"/>
      <c r="H924" s="224"/>
    </row>
    <row r="925" spans="1:8" s="223" customFormat="1">
      <c r="A925" s="1574" t="s">
        <v>651</v>
      </c>
      <c r="B925" s="1574"/>
      <c r="C925" s="1574"/>
      <c r="D925" s="1574"/>
      <c r="E925" s="1574"/>
      <c r="F925" s="1574"/>
      <c r="G925" s="224"/>
      <c r="H925" s="224"/>
    </row>
    <row r="926" spans="1:8" s="288" customFormat="1">
      <c r="A926" s="222"/>
      <c r="B926" s="222"/>
      <c r="C926" s="236"/>
      <c r="D926" s="236"/>
      <c r="E926" s="222"/>
      <c r="F926" s="222"/>
      <c r="G926" s="289"/>
      <c r="H926" s="289"/>
    </row>
    <row r="927" spans="1:8" s="223" customFormat="1">
      <c r="A927" s="292" t="s">
        <v>650</v>
      </c>
      <c r="B927" s="222"/>
      <c r="C927" s="291"/>
      <c r="D927" s="291"/>
      <c r="E927" s="290"/>
      <c r="F927" s="290"/>
      <c r="G927" s="224"/>
      <c r="H927" s="224"/>
    </row>
    <row r="928" spans="1:8" s="223" customFormat="1">
      <c r="A928" s="287"/>
      <c r="B928" s="225"/>
      <c r="C928" s="284"/>
      <c r="D928" s="284"/>
      <c r="E928" s="246"/>
      <c r="F928" s="246"/>
      <c r="G928" s="224"/>
      <c r="H928" s="224"/>
    </row>
    <row r="929" spans="1:8" s="223" customFormat="1">
      <c r="A929" s="1574" t="s">
        <v>633</v>
      </c>
      <c r="B929" s="1574"/>
      <c r="C929" s="1574"/>
      <c r="D929" s="1574"/>
      <c r="E929" s="1574"/>
      <c r="F929" s="1574"/>
      <c r="G929" s="224"/>
      <c r="H929" s="224"/>
    </row>
    <row r="930" spans="1:8" s="223" customFormat="1">
      <c r="A930" s="1574"/>
      <c r="B930" s="1574"/>
      <c r="C930" s="1574"/>
      <c r="D930" s="1574"/>
      <c r="E930" s="1574"/>
      <c r="F930" s="1574"/>
      <c r="G930" s="224"/>
      <c r="H930" s="224"/>
    </row>
    <row r="931" spans="1:8" s="223" customFormat="1">
      <c r="A931" s="1574"/>
      <c r="B931" s="1574"/>
      <c r="C931" s="1574"/>
      <c r="D931" s="1574"/>
      <c r="E931" s="1574"/>
      <c r="F931" s="1574"/>
      <c r="G931" s="224"/>
      <c r="H931" s="224"/>
    </row>
    <row r="932" spans="1:8" s="223" customFormat="1">
      <c r="A932" s="1574"/>
      <c r="B932" s="1574"/>
      <c r="C932" s="1574"/>
      <c r="D932" s="1574"/>
      <c r="E932" s="1574"/>
      <c r="F932" s="1574"/>
      <c r="G932" s="224"/>
      <c r="H932" s="224"/>
    </row>
    <row r="933" spans="1:8" s="223" customFormat="1">
      <c r="A933" s="287"/>
      <c r="B933" s="225"/>
      <c r="C933" s="284"/>
      <c r="D933" s="284"/>
      <c r="E933" s="246"/>
      <c r="F933" s="246"/>
      <c r="G933" s="224"/>
      <c r="H933" s="224"/>
    </row>
    <row r="934" spans="1:8" s="223" customFormat="1">
      <c r="A934" s="1574" t="s">
        <v>604</v>
      </c>
      <c r="B934" s="1586"/>
      <c r="C934" s="1586"/>
      <c r="D934" s="1586"/>
      <c r="E934" s="1586"/>
      <c r="F934" s="1586"/>
      <c r="G934" s="224"/>
      <c r="H934" s="224"/>
    </row>
    <row r="935" spans="1:8" s="223" customFormat="1">
      <c r="A935" s="1586"/>
      <c r="B935" s="1586"/>
      <c r="C935" s="1586"/>
      <c r="D935" s="1586"/>
      <c r="E935" s="1586"/>
      <c r="F935" s="1586"/>
      <c r="G935" s="224"/>
      <c r="H935" s="224"/>
    </row>
    <row r="936" spans="1:8" s="223" customFormat="1">
      <c r="A936" s="1586"/>
      <c r="B936" s="1586"/>
      <c r="C936" s="1586"/>
      <c r="D936" s="1586"/>
      <c r="E936" s="1586"/>
      <c r="F936" s="1586"/>
      <c r="G936" s="224"/>
      <c r="H936" s="224"/>
    </row>
    <row r="937" spans="1:8">
      <c r="A937" s="689"/>
      <c r="B937" s="689"/>
      <c r="C937" s="689"/>
      <c r="D937" s="689"/>
      <c r="E937" s="689"/>
      <c r="F937" s="689"/>
    </row>
    <row r="938" spans="1:8" ht="15">
      <c r="A938" s="286"/>
      <c r="B938" s="232" t="s">
        <v>467</v>
      </c>
      <c r="C938" s="244"/>
      <c r="D938" s="244"/>
      <c r="E938" s="251"/>
      <c r="F938" s="251"/>
    </row>
    <row r="939" spans="1:8">
      <c r="A939" s="285"/>
      <c r="B939" s="261"/>
      <c r="C939" s="284"/>
      <c r="D939" s="284"/>
      <c r="E939" s="246"/>
      <c r="F939" s="246"/>
    </row>
    <row r="940" spans="1:8">
      <c r="A940" s="1574" t="s">
        <v>637</v>
      </c>
      <c r="B940" s="1574"/>
      <c r="C940" s="1574"/>
      <c r="D940" s="1574"/>
      <c r="E940" s="1574"/>
      <c r="F940" s="1574"/>
    </row>
    <row r="941" spans="1:8">
      <c r="A941" s="1574"/>
      <c r="B941" s="1574"/>
      <c r="C941" s="1574"/>
      <c r="D941" s="1574"/>
      <c r="E941" s="1574"/>
      <c r="F941" s="1574"/>
    </row>
    <row r="942" spans="1:8">
      <c r="A942" s="245"/>
      <c r="B942" s="225"/>
      <c r="C942" s="284"/>
      <c r="D942" s="284"/>
      <c r="E942" s="283"/>
      <c r="F942" s="283"/>
    </row>
    <row r="943" spans="1:8">
      <c r="A943" s="1574" t="s">
        <v>636</v>
      </c>
      <c r="B943" s="1574"/>
      <c r="C943" s="1574"/>
      <c r="D943" s="1574"/>
      <c r="E943" s="1574"/>
      <c r="F943" s="1574"/>
    </row>
    <row r="944" spans="1:8">
      <c r="A944" s="1574"/>
      <c r="B944" s="1574"/>
      <c r="C944" s="1574"/>
      <c r="D944" s="1574"/>
      <c r="E944" s="1574"/>
      <c r="F944" s="1574"/>
    </row>
    <row r="945" spans="1:6">
      <c r="A945" s="1574"/>
      <c r="B945" s="1574"/>
      <c r="C945" s="1574"/>
      <c r="D945" s="1574"/>
      <c r="E945" s="1574"/>
      <c r="F945" s="1574"/>
    </row>
    <row r="946" spans="1:6">
      <c r="A946" s="245"/>
      <c r="B946" s="225"/>
      <c r="C946" s="284"/>
      <c r="D946" s="284"/>
      <c r="E946" s="283"/>
      <c r="F946" s="283"/>
    </row>
    <row r="947" spans="1:6">
      <c r="A947" s="1574" t="s">
        <v>635</v>
      </c>
      <c r="B947" s="1574"/>
      <c r="C947" s="1574"/>
      <c r="D947" s="1574"/>
      <c r="E947" s="1574"/>
      <c r="F947" s="1574"/>
    </row>
    <row r="948" spans="1:6">
      <c r="A948" s="1574"/>
      <c r="B948" s="1574"/>
      <c r="C948" s="1574"/>
      <c r="D948" s="1574"/>
      <c r="E948" s="1574"/>
      <c r="F948" s="1574"/>
    </row>
    <row r="949" spans="1:6">
      <c r="A949" s="245"/>
      <c r="B949" s="225"/>
      <c r="C949" s="284"/>
      <c r="D949" s="284"/>
      <c r="E949" s="283"/>
      <c r="F949" s="283"/>
    </row>
    <row r="950" spans="1:6">
      <c r="A950" s="1574" t="s">
        <v>649</v>
      </c>
      <c r="B950" s="1574"/>
      <c r="C950" s="1574"/>
      <c r="D950" s="1574"/>
      <c r="E950" s="1574"/>
      <c r="F950" s="1574"/>
    </row>
    <row r="951" spans="1:6">
      <c r="A951" s="1574"/>
      <c r="B951" s="1574"/>
      <c r="C951" s="1574"/>
      <c r="D951" s="1574"/>
      <c r="E951" s="1574"/>
      <c r="F951" s="1574"/>
    </row>
    <row r="952" spans="1:6">
      <c r="A952" s="1574"/>
      <c r="B952" s="1574"/>
      <c r="C952" s="1574"/>
      <c r="D952" s="1574"/>
      <c r="E952" s="1574"/>
      <c r="F952" s="1574"/>
    </row>
    <row r="953" spans="1:6">
      <c r="A953" s="1574"/>
      <c r="B953" s="1574"/>
      <c r="C953" s="1574"/>
      <c r="D953" s="1574"/>
      <c r="E953" s="1574"/>
      <c r="F953" s="1574"/>
    </row>
    <row r="954" spans="1:6">
      <c r="A954" s="1574"/>
      <c r="B954" s="1574"/>
      <c r="C954" s="1574"/>
      <c r="D954" s="1574"/>
      <c r="E954" s="1574"/>
      <c r="F954" s="1574"/>
    </row>
    <row r="955" spans="1:6">
      <c r="A955" s="1574"/>
      <c r="B955" s="1574"/>
      <c r="C955" s="1574"/>
      <c r="D955" s="1574"/>
      <c r="E955" s="1574"/>
      <c r="F955" s="1574"/>
    </row>
    <row r="956" spans="1:6">
      <c r="A956" s="1574"/>
      <c r="B956" s="1574"/>
      <c r="C956" s="1574"/>
      <c r="D956" s="1574"/>
      <c r="E956" s="1574"/>
      <c r="F956" s="1574"/>
    </row>
    <row r="957" spans="1:6">
      <c r="A957" s="1574"/>
      <c r="B957" s="1574"/>
      <c r="C957" s="1574"/>
      <c r="D957" s="1574"/>
      <c r="E957" s="1574"/>
      <c r="F957" s="1574"/>
    </row>
    <row r="958" spans="1:6">
      <c r="A958" s="1574"/>
      <c r="B958" s="1574"/>
      <c r="C958" s="1574"/>
      <c r="D958" s="1574"/>
      <c r="E958" s="1574"/>
      <c r="F958" s="1574"/>
    </row>
    <row r="959" spans="1:6">
      <c r="A959" s="1574"/>
      <c r="B959" s="1574"/>
      <c r="C959" s="1574"/>
      <c r="D959" s="1574"/>
      <c r="E959" s="1574"/>
      <c r="F959" s="1574"/>
    </row>
    <row r="960" spans="1:6">
      <c r="A960" s="245"/>
      <c r="B960" s="225"/>
      <c r="C960" s="284"/>
      <c r="D960" s="284"/>
      <c r="E960" s="283"/>
      <c r="F960" s="283"/>
    </row>
    <row r="961" spans="1:6">
      <c r="A961" s="1578" t="s">
        <v>603</v>
      </c>
      <c r="B961" s="1578"/>
      <c r="C961" s="1578"/>
      <c r="D961" s="1578"/>
      <c r="E961" s="1578"/>
      <c r="F961" s="1578"/>
    </row>
    <row r="962" spans="1:6">
      <c r="A962" s="245"/>
      <c r="B962" s="225"/>
      <c r="C962" s="284"/>
      <c r="D962" s="284"/>
      <c r="E962" s="283"/>
      <c r="F962" s="283"/>
    </row>
    <row r="963" spans="1:6">
      <c r="A963" s="248" t="s">
        <v>648</v>
      </c>
      <c r="B963" s="225"/>
      <c r="C963" s="284"/>
      <c r="D963" s="284"/>
      <c r="E963" s="246"/>
      <c r="F963" s="246"/>
    </row>
    <row r="964" spans="1:6">
      <c r="A964" s="245"/>
      <c r="B964" s="225"/>
      <c r="C964" s="284"/>
      <c r="D964" s="284"/>
      <c r="E964" s="283"/>
      <c r="F964" s="283"/>
    </row>
    <row r="965" spans="1:6">
      <c r="A965" s="1574" t="s">
        <v>647</v>
      </c>
      <c r="B965" s="1574"/>
      <c r="C965" s="1574"/>
      <c r="D965" s="1574"/>
      <c r="E965" s="1574"/>
      <c r="F965" s="1574"/>
    </row>
    <row r="966" spans="1:6">
      <c r="A966" s="1574"/>
      <c r="B966" s="1574"/>
      <c r="C966" s="1574"/>
      <c r="D966" s="1574"/>
      <c r="E966" s="1574"/>
      <c r="F966" s="1574"/>
    </row>
    <row r="967" spans="1:6">
      <c r="A967" s="1574"/>
      <c r="B967" s="1574"/>
      <c r="C967" s="1574"/>
      <c r="D967" s="1574"/>
      <c r="E967" s="1574"/>
      <c r="F967" s="1574"/>
    </row>
    <row r="968" spans="1:6">
      <c r="A968" s="1574"/>
      <c r="B968" s="1574"/>
      <c r="C968" s="1574"/>
      <c r="D968" s="1574"/>
      <c r="E968" s="1574"/>
      <c r="F968" s="1574"/>
    </row>
    <row r="969" spans="1:6">
      <c r="A969" s="1574"/>
      <c r="B969" s="1574"/>
      <c r="C969" s="1574"/>
      <c r="D969" s="1574"/>
      <c r="E969" s="1574"/>
      <c r="F969" s="1574"/>
    </row>
    <row r="970" spans="1:6">
      <c r="A970" s="245"/>
      <c r="B970" s="225"/>
      <c r="C970" s="284"/>
      <c r="D970" s="284"/>
      <c r="E970" s="283"/>
      <c r="F970" s="283"/>
    </row>
    <row r="971" spans="1:6">
      <c r="A971" s="1585" t="s">
        <v>646</v>
      </c>
      <c r="B971" s="1585"/>
      <c r="C971" s="1585"/>
      <c r="D971" s="1585"/>
      <c r="E971" s="1585"/>
      <c r="F971" s="1585"/>
    </row>
    <row r="972" spans="1:6">
      <c r="A972" s="245"/>
      <c r="B972" s="225"/>
      <c r="C972" s="284"/>
      <c r="D972" s="284"/>
      <c r="E972" s="283"/>
      <c r="F972" s="283"/>
    </row>
    <row r="973" spans="1:6">
      <c r="A973" s="1585" t="s">
        <v>645</v>
      </c>
      <c r="B973" s="1585"/>
      <c r="C973" s="1585"/>
      <c r="D973" s="1585"/>
      <c r="E973" s="1585"/>
      <c r="F973" s="1585"/>
    </row>
    <row r="974" spans="1:6">
      <c r="A974" s="245"/>
      <c r="B974" s="225"/>
      <c r="C974" s="284"/>
      <c r="D974" s="284"/>
      <c r="E974" s="283"/>
      <c r="F974" s="283"/>
    </row>
    <row r="975" spans="1:6">
      <c r="A975" s="1574" t="s">
        <v>644</v>
      </c>
      <c r="B975" s="1574"/>
      <c r="C975" s="1574"/>
      <c r="D975" s="1574"/>
      <c r="E975" s="1574"/>
      <c r="F975" s="1574"/>
    </row>
    <row r="976" spans="1:6">
      <c r="A976" s="1574"/>
      <c r="B976" s="1574"/>
      <c r="C976" s="1574"/>
      <c r="D976" s="1574"/>
      <c r="E976" s="1574"/>
      <c r="F976" s="1574"/>
    </row>
    <row r="977" spans="1:6">
      <c r="A977" s="1574"/>
      <c r="B977" s="1574"/>
      <c r="C977" s="1574"/>
      <c r="D977" s="1574"/>
      <c r="E977" s="1574"/>
      <c r="F977" s="1574"/>
    </row>
    <row r="978" spans="1:6" ht="10.5" customHeight="1">
      <c r="A978" s="1574"/>
      <c r="B978" s="1574"/>
      <c r="C978" s="1574"/>
      <c r="D978" s="1574"/>
      <c r="E978" s="1574"/>
      <c r="F978" s="1574"/>
    </row>
    <row r="979" spans="1:6">
      <c r="A979" s="245"/>
      <c r="B979" s="225"/>
      <c r="C979" s="284"/>
      <c r="D979" s="284"/>
      <c r="E979" s="283"/>
      <c r="F979" s="283"/>
    </row>
    <row r="980" spans="1:6">
      <c r="A980" s="1596" t="s">
        <v>3444</v>
      </c>
      <c r="B980" s="1597"/>
      <c r="C980" s="1597"/>
      <c r="D980" s="1597"/>
      <c r="E980" s="1597"/>
      <c r="F980" s="1597"/>
    </row>
    <row r="981" spans="1:6">
      <c r="A981" s="1597"/>
      <c r="B981" s="1597"/>
      <c r="C981" s="1597"/>
      <c r="D981" s="1597"/>
      <c r="E981" s="1597"/>
      <c r="F981" s="1597"/>
    </row>
    <row r="982" spans="1:6">
      <c r="A982" s="1597"/>
      <c r="B982" s="1597"/>
      <c r="C982" s="1597"/>
      <c r="D982" s="1597"/>
      <c r="E982" s="1597"/>
      <c r="F982" s="1597"/>
    </row>
    <row r="983" spans="1:6">
      <c r="A983" s="1597"/>
      <c r="B983" s="1597"/>
      <c r="C983" s="1597"/>
      <c r="D983" s="1597"/>
      <c r="E983" s="1597"/>
      <c r="F983" s="1597"/>
    </row>
    <row r="984" spans="1:6">
      <c r="A984" s="245"/>
      <c r="B984" s="225"/>
      <c r="C984" s="284"/>
      <c r="D984" s="284"/>
      <c r="E984" s="283"/>
      <c r="F984" s="283"/>
    </row>
    <row r="985" spans="1:6">
      <c r="A985" s="1585" t="s">
        <v>643</v>
      </c>
      <c r="B985" s="1585"/>
      <c r="C985" s="1585"/>
      <c r="D985" s="1585"/>
      <c r="E985" s="1585"/>
      <c r="F985" s="1585"/>
    </row>
    <row r="986" spans="1:6">
      <c r="A986" s="1574" t="s">
        <v>642</v>
      </c>
      <c r="B986" s="1574"/>
      <c r="C986" s="1574"/>
      <c r="D986" s="1574"/>
      <c r="E986" s="1574"/>
      <c r="F986" s="1574"/>
    </row>
    <row r="987" spans="1:6">
      <c r="A987" s="1574"/>
      <c r="B987" s="1574"/>
      <c r="C987" s="1574"/>
      <c r="D987" s="1574"/>
      <c r="E987" s="1574"/>
      <c r="F987" s="1574"/>
    </row>
    <row r="988" spans="1:6">
      <c r="A988" s="1574"/>
      <c r="B988" s="1574"/>
      <c r="C988" s="1574"/>
      <c r="D988" s="1574"/>
      <c r="E988" s="1574"/>
      <c r="F988" s="1574"/>
    </row>
    <row r="989" spans="1:6">
      <c r="A989" s="1574" t="s">
        <v>641</v>
      </c>
      <c r="B989" s="1574"/>
      <c r="C989" s="1574"/>
      <c r="D989" s="1574"/>
      <c r="E989" s="1574"/>
      <c r="F989" s="1574"/>
    </row>
    <row r="990" spans="1:6">
      <c r="A990" s="1574"/>
      <c r="B990" s="1574"/>
      <c r="C990" s="1574"/>
      <c r="D990" s="1574"/>
      <c r="E990" s="1574"/>
      <c r="F990" s="1574"/>
    </row>
    <row r="991" spans="1:6">
      <c r="A991" s="1574"/>
      <c r="B991" s="1574"/>
      <c r="C991" s="1574"/>
      <c r="D991" s="1574"/>
      <c r="E991" s="1574"/>
      <c r="F991" s="1574"/>
    </row>
    <row r="992" spans="1:6">
      <c r="A992" s="283"/>
      <c r="B992" s="225"/>
      <c r="C992" s="284"/>
      <c r="D992" s="284"/>
      <c r="E992" s="283"/>
      <c r="F992" s="283"/>
    </row>
    <row r="993" spans="1:8">
      <c r="A993" s="1585" t="s">
        <v>640</v>
      </c>
      <c r="B993" s="1585"/>
      <c r="C993" s="1585"/>
      <c r="D993" s="1585"/>
      <c r="E993" s="1585"/>
      <c r="F993" s="1585"/>
    </row>
    <row r="994" spans="1:8">
      <c r="A994" s="283"/>
      <c r="B994" s="225"/>
      <c r="C994" s="284"/>
      <c r="D994" s="284"/>
      <c r="E994" s="283"/>
      <c r="F994" s="283"/>
    </row>
    <row r="995" spans="1:8">
      <c r="A995" s="1574" t="s">
        <v>639</v>
      </c>
      <c r="B995" s="1574"/>
      <c r="C995" s="1574"/>
      <c r="D995" s="1574"/>
      <c r="E995" s="1574"/>
      <c r="F995" s="1574"/>
    </row>
    <row r="996" spans="1:8">
      <c r="A996" s="1574"/>
      <c r="B996" s="1574"/>
      <c r="C996" s="1574"/>
      <c r="D996" s="1574"/>
      <c r="E996" s="1574"/>
      <c r="F996" s="1574"/>
    </row>
    <row r="997" spans="1:8" s="228" customFormat="1" ht="14.25">
      <c r="A997" s="222"/>
      <c r="B997" s="222"/>
      <c r="C997" s="236"/>
      <c r="D997" s="236"/>
      <c r="E997" s="222"/>
      <c r="F997" s="222"/>
      <c r="G997" s="229"/>
      <c r="H997" s="229"/>
    </row>
    <row r="998" spans="1:8" s="223" customFormat="1" ht="15">
      <c r="A998" s="265"/>
      <c r="B998" s="232" t="s">
        <v>638</v>
      </c>
      <c r="C998" s="263"/>
      <c r="D998" s="263"/>
      <c r="E998" s="230"/>
      <c r="F998" s="230"/>
      <c r="G998" s="224"/>
      <c r="H998" s="224"/>
    </row>
    <row r="999" spans="1:8" s="223" customFormat="1">
      <c r="A999" s="262"/>
      <c r="B999" s="261"/>
      <c r="C999" s="254"/>
      <c r="D999" s="254"/>
      <c r="E999" s="215"/>
      <c r="F999" s="215"/>
      <c r="G999" s="224"/>
      <c r="H999" s="224"/>
    </row>
    <row r="1000" spans="1:8" s="223" customFormat="1">
      <c r="A1000" s="1570" t="s">
        <v>637</v>
      </c>
      <c r="B1000" s="1570"/>
      <c r="C1000" s="1570"/>
      <c r="D1000" s="1570"/>
      <c r="E1000" s="1570"/>
      <c r="F1000" s="1570"/>
      <c r="G1000" s="224"/>
      <c r="H1000" s="224"/>
    </row>
    <row r="1001" spans="1:8" s="223" customFormat="1">
      <c r="A1001" s="1570"/>
      <c r="B1001" s="1570"/>
      <c r="C1001" s="1570"/>
      <c r="D1001" s="1570"/>
      <c r="E1001" s="1570"/>
      <c r="F1001" s="1570"/>
      <c r="G1001" s="224"/>
      <c r="H1001" s="224"/>
    </row>
    <row r="1002" spans="1:8" s="223" customFormat="1">
      <c r="A1002" s="281"/>
      <c r="B1002" s="225"/>
      <c r="C1002" s="254"/>
      <c r="D1002" s="254"/>
      <c r="E1002" s="215"/>
      <c r="F1002" s="215"/>
      <c r="G1002" s="224"/>
      <c r="H1002" s="224"/>
    </row>
    <row r="1003" spans="1:8" s="223" customFormat="1">
      <c r="A1003" s="1570" t="s">
        <v>636</v>
      </c>
      <c r="B1003" s="1570"/>
      <c r="C1003" s="1570"/>
      <c r="D1003" s="1570"/>
      <c r="E1003" s="1570"/>
      <c r="F1003" s="1570"/>
      <c r="G1003" s="224"/>
      <c r="H1003" s="224"/>
    </row>
    <row r="1004" spans="1:8" s="223" customFormat="1">
      <c r="A1004" s="1570"/>
      <c r="B1004" s="1570"/>
      <c r="C1004" s="1570"/>
      <c r="D1004" s="1570"/>
      <c r="E1004" s="1570"/>
      <c r="F1004" s="1570"/>
      <c r="G1004" s="224"/>
      <c r="H1004" s="224"/>
    </row>
    <row r="1005" spans="1:8" s="223" customFormat="1">
      <c r="A1005" s="1570"/>
      <c r="B1005" s="1570"/>
      <c r="C1005" s="1570"/>
      <c r="D1005" s="1570"/>
      <c r="E1005" s="1570"/>
      <c r="F1005" s="1570"/>
      <c r="G1005" s="224"/>
      <c r="H1005" s="224"/>
    </row>
    <row r="1006" spans="1:8" s="223" customFormat="1">
      <c r="A1006" s="281"/>
      <c r="B1006" s="225"/>
      <c r="C1006" s="254"/>
      <c r="D1006" s="254"/>
      <c r="E1006" s="215"/>
      <c r="F1006" s="215"/>
      <c r="G1006" s="224"/>
      <c r="H1006" s="224"/>
    </row>
    <row r="1007" spans="1:8" s="223" customFormat="1">
      <c r="A1007" s="1570" t="s">
        <v>635</v>
      </c>
      <c r="B1007" s="1570"/>
      <c r="C1007" s="1570"/>
      <c r="D1007" s="1570"/>
      <c r="E1007" s="1570"/>
      <c r="F1007" s="1570"/>
      <c r="G1007" s="224"/>
      <c r="H1007" s="224"/>
    </row>
    <row r="1008" spans="1:8" s="223" customFormat="1">
      <c r="A1008" s="1570"/>
      <c r="B1008" s="1570"/>
      <c r="C1008" s="1570"/>
      <c r="D1008" s="1570"/>
      <c r="E1008" s="1570"/>
      <c r="F1008" s="1570"/>
      <c r="G1008" s="224"/>
      <c r="H1008" s="224"/>
    </row>
    <row r="1009" spans="1:8" s="223" customFormat="1">
      <c r="A1009" s="281"/>
      <c r="B1009" s="225"/>
      <c r="C1009" s="254"/>
      <c r="D1009" s="254"/>
      <c r="E1009" s="215"/>
      <c r="F1009" s="215"/>
      <c r="G1009" s="224"/>
      <c r="H1009" s="224"/>
    </row>
    <row r="1010" spans="1:8" s="223" customFormat="1">
      <c r="A1010" s="1570" t="s">
        <v>634</v>
      </c>
      <c r="B1010" s="1570"/>
      <c r="C1010" s="1570"/>
      <c r="D1010" s="1570"/>
      <c r="E1010" s="1570"/>
      <c r="F1010" s="1570"/>
      <c r="G1010" s="224"/>
      <c r="H1010" s="224"/>
    </row>
    <row r="1011" spans="1:8" s="223" customFormat="1">
      <c r="A1011" s="1570"/>
      <c r="B1011" s="1570"/>
      <c r="C1011" s="1570"/>
      <c r="D1011" s="1570"/>
      <c r="E1011" s="1570"/>
      <c r="F1011" s="1570"/>
      <c r="G1011" s="224"/>
      <c r="H1011" s="224"/>
    </row>
    <row r="1012" spans="1:8" s="223" customFormat="1">
      <c r="A1012" s="1570"/>
      <c r="B1012" s="1570"/>
      <c r="C1012" s="1570"/>
      <c r="D1012" s="1570"/>
      <c r="E1012" s="1570"/>
      <c r="F1012" s="1570"/>
      <c r="G1012" s="224"/>
      <c r="H1012" s="224"/>
    </row>
    <row r="1013" spans="1:8" s="223" customFormat="1">
      <c r="A1013" s="1570"/>
      <c r="B1013" s="1570"/>
      <c r="C1013" s="1570"/>
      <c r="D1013" s="1570"/>
      <c r="E1013" s="1570"/>
      <c r="F1013" s="1570"/>
      <c r="G1013" s="224"/>
      <c r="H1013" s="224"/>
    </row>
    <row r="1014" spans="1:8" s="223" customFormat="1">
      <c r="A1014" s="1570"/>
      <c r="B1014" s="1570"/>
      <c r="C1014" s="1570"/>
      <c r="D1014" s="1570"/>
      <c r="E1014" s="1570"/>
      <c r="F1014" s="1570"/>
      <c r="G1014" s="224"/>
      <c r="H1014" s="224"/>
    </row>
    <row r="1015" spans="1:8" s="223" customFormat="1">
      <c r="A1015" s="1570"/>
      <c r="B1015" s="1570"/>
      <c r="C1015" s="1570"/>
      <c r="D1015" s="1570"/>
      <c r="E1015" s="1570"/>
      <c r="F1015" s="1570"/>
      <c r="G1015" s="224"/>
      <c r="H1015" s="224"/>
    </row>
    <row r="1016" spans="1:8" s="223" customFormat="1">
      <c r="A1016" s="1570"/>
      <c r="B1016" s="1570"/>
      <c r="C1016" s="1570"/>
      <c r="D1016" s="1570"/>
      <c r="E1016" s="1570"/>
      <c r="F1016" s="1570"/>
      <c r="G1016" s="224"/>
      <c r="H1016" s="224"/>
    </row>
    <row r="1017" spans="1:8" s="223" customFormat="1">
      <c r="A1017" s="1570"/>
      <c r="B1017" s="1570"/>
      <c r="C1017" s="1570"/>
      <c r="D1017" s="1570"/>
      <c r="E1017" s="1570"/>
      <c r="F1017" s="1570"/>
      <c r="G1017" s="224"/>
      <c r="H1017" s="224"/>
    </row>
    <row r="1018" spans="1:8" s="223" customFormat="1" ht="1.5" customHeight="1">
      <c r="A1018" s="1570"/>
      <c r="B1018" s="1570"/>
      <c r="C1018" s="1570"/>
      <c r="D1018" s="1570"/>
      <c r="E1018" s="1570"/>
      <c r="F1018" s="1570"/>
      <c r="G1018" s="224"/>
      <c r="H1018" s="224"/>
    </row>
    <row r="1019" spans="1:8" s="223" customFormat="1" hidden="1">
      <c r="A1019" s="1570"/>
      <c r="B1019" s="1570"/>
      <c r="C1019" s="1570"/>
      <c r="D1019" s="1570"/>
      <c r="E1019" s="1570"/>
      <c r="F1019" s="1570"/>
      <c r="G1019" s="224"/>
      <c r="H1019" s="224"/>
    </row>
    <row r="1020" spans="1:8" s="223" customFormat="1">
      <c r="A1020" s="1570"/>
      <c r="B1020" s="1570"/>
      <c r="C1020" s="1570"/>
      <c r="D1020" s="1570"/>
      <c r="E1020" s="1570"/>
      <c r="F1020" s="1570"/>
      <c r="G1020" s="224"/>
      <c r="H1020" s="224"/>
    </row>
    <row r="1021" spans="1:8" s="223" customFormat="1">
      <c r="A1021" s="277"/>
      <c r="B1021" s="222"/>
      <c r="C1021" s="282"/>
      <c r="D1021" s="282"/>
      <c r="E1021" s="277"/>
      <c r="F1021" s="277"/>
      <c r="G1021" s="224"/>
      <c r="H1021" s="224"/>
    </row>
    <row r="1022" spans="1:8" s="223" customFormat="1">
      <c r="A1022" s="227" t="s">
        <v>603</v>
      </c>
      <c r="B1022" s="225"/>
      <c r="C1022" s="254"/>
      <c r="D1022" s="254"/>
      <c r="E1022" s="215"/>
      <c r="F1022" s="215"/>
      <c r="G1022" s="224"/>
      <c r="H1022" s="224"/>
    </row>
    <row r="1023" spans="1:8" s="223" customFormat="1">
      <c r="A1023" s="281"/>
      <c r="B1023" s="225"/>
      <c r="C1023" s="254"/>
      <c r="D1023" s="254"/>
      <c r="E1023" s="215"/>
      <c r="F1023" s="215"/>
      <c r="G1023" s="224"/>
      <c r="H1023" s="224"/>
    </row>
    <row r="1024" spans="1:8" s="223" customFormat="1">
      <c r="A1024" s="1570" t="s">
        <v>633</v>
      </c>
      <c r="B1024" s="1570"/>
      <c r="C1024" s="1570"/>
      <c r="D1024" s="1570"/>
      <c r="E1024" s="1570"/>
      <c r="F1024" s="1570"/>
      <c r="G1024" s="224"/>
      <c r="H1024" s="224"/>
    </row>
    <row r="1025" spans="1:8" s="223" customFormat="1">
      <c r="A1025" s="1570"/>
      <c r="B1025" s="1570"/>
      <c r="C1025" s="1570"/>
      <c r="D1025" s="1570"/>
      <c r="E1025" s="1570"/>
      <c r="F1025" s="1570"/>
      <c r="G1025" s="224"/>
      <c r="H1025" s="224"/>
    </row>
    <row r="1026" spans="1:8" s="223" customFormat="1">
      <c r="A1026" s="1570"/>
      <c r="B1026" s="1570"/>
      <c r="C1026" s="1570"/>
      <c r="D1026" s="1570"/>
      <c r="E1026" s="1570"/>
      <c r="F1026" s="1570"/>
      <c r="G1026" s="224"/>
      <c r="H1026" s="224"/>
    </row>
    <row r="1027" spans="1:8" s="223" customFormat="1">
      <c r="A1027" s="1570"/>
      <c r="B1027" s="1570"/>
      <c r="C1027" s="1570"/>
      <c r="D1027" s="1570"/>
      <c r="E1027" s="1570"/>
      <c r="F1027" s="1570"/>
      <c r="G1027" s="224"/>
      <c r="H1027" s="224"/>
    </row>
    <row r="1028" spans="1:8" s="223" customFormat="1">
      <c r="A1028" s="944"/>
      <c r="B1028" s="944"/>
      <c r="C1028" s="944"/>
      <c r="D1028" s="944"/>
      <c r="E1028" s="944"/>
      <c r="F1028" s="944"/>
      <c r="G1028" s="224"/>
      <c r="H1028" s="224"/>
    </row>
    <row r="1029" spans="1:8" s="223" customFormat="1">
      <c r="A1029" s="1572" t="s">
        <v>3331</v>
      </c>
      <c r="B1029" s="1572"/>
      <c r="C1029" s="1572"/>
      <c r="D1029" s="1572"/>
      <c r="E1029" s="1572"/>
      <c r="F1029" s="1572"/>
      <c r="G1029" s="224"/>
      <c r="H1029" s="224"/>
    </row>
    <row r="1030" spans="1:8" s="223" customFormat="1">
      <c r="A1030" s="281"/>
      <c r="B1030" s="225"/>
      <c r="C1030" s="254"/>
      <c r="D1030" s="254"/>
      <c r="E1030" s="215"/>
      <c r="F1030" s="215"/>
      <c r="G1030" s="224"/>
      <c r="H1030" s="224"/>
    </row>
    <row r="1031" spans="1:8" s="223" customFormat="1">
      <c r="A1031" s="1570" t="s">
        <v>604</v>
      </c>
      <c r="B1031" s="1587"/>
      <c r="C1031" s="1587"/>
      <c r="D1031" s="1587"/>
      <c r="E1031" s="1587"/>
      <c r="F1031" s="1587"/>
      <c r="G1031" s="224"/>
      <c r="H1031" s="224"/>
    </row>
    <row r="1032" spans="1:8" s="223" customFormat="1">
      <c r="A1032" s="1587"/>
      <c r="B1032" s="1587"/>
      <c r="C1032" s="1587"/>
      <c r="D1032" s="1587"/>
      <c r="E1032" s="1587"/>
      <c r="F1032" s="1587"/>
      <c r="G1032" s="224"/>
      <c r="H1032" s="224"/>
    </row>
    <row r="1033" spans="1:8" s="223" customFormat="1">
      <c r="A1033" s="1587"/>
      <c r="B1033" s="1587"/>
      <c r="C1033" s="1587"/>
      <c r="D1033" s="1587"/>
      <c r="E1033" s="1587"/>
      <c r="F1033" s="1587"/>
      <c r="G1033" s="224"/>
      <c r="H1033" s="224"/>
    </row>
    <row r="1034" spans="1:8">
      <c r="A1034" s="1587"/>
      <c r="B1034" s="1587"/>
      <c r="C1034" s="1587"/>
      <c r="D1034" s="1587"/>
      <c r="E1034" s="1587"/>
      <c r="F1034" s="1587"/>
    </row>
    <row r="1035" spans="1:8" s="228" customFormat="1" ht="14.25">
      <c r="A1035" s="215"/>
      <c r="B1035" s="217"/>
      <c r="C1035" s="216"/>
      <c r="D1035" s="216"/>
      <c r="E1035" s="215"/>
      <c r="F1035" s="215"/>
      <c r="G1035" s="229"/>
      <c r="H1035" s="229"/>
    </row>
    <row r="1036" spans="1:8" s="223" customFormat="1" ht="15">
      <c r="A1036" s="233"/>
      <c r="B1036" s="1588" t="s">
        <v>632</v>
      </c>
      <c r="C1036" s="1588"/>
      <c r="D1036" s="1588"/>
      <c r="E1036" s="230"/>
      <c r="F1036" s="230"/>
      <c r="G1036" s="224"/>
      <c r="H1036" s="224"/>
    </row>
    <row r="1037" spans="1:8" s="223" customFormat="1">
      <c r="A1037" s="262"/>
      <c r="B1037" s="225"/>
      <c r="C1037" s="216"/>
      <c r="D1037" s="280"/>
      <c r="E1037" s="215"/>
      <c r="F1037" s="215"/>
      <c r="G1037" s="224"/>
      <c r="H1037" s="224"/>
    </row>
    <row r="1038" spans="1:8" s="223" customFormat="1">
      <c r="A1038" s="1570" t="s">
        <v>631</v>
      </c>
      <c r="B1038" s="1570"/>
      <c r="C1038" s="1570"/>
      <c r="D1038" s="1570"/>
      <c r="E1038" s="1570"/>
      <c r="F1038" s="1570"/>
      <c r="G1038" s="224"/>
      <c r="H1038" s="224"/>
    </row>
    <row r="1039" spans="1:8" s="223" customFormat="1">
      <c r="A1039" s="1570"/>
      <c r="B1039" s="1570"/>
      <c r="C1039" s="1570"/>
      <c r="D1039" s="1570"/>
      <c r="E1039" s="1570"/>
      <c r="F1039" s="1570"/>
      <c r="G1039" s="224"/>
      <c r="H1039" s="224"/>
    </row>
    <row r="1040" spans="1:8" s="223" customFormat="1">
      <c r="A1040" s="1570"/>
      <c r="B1040" s="1570"/>
      <c r="C1040" s="1570"/>
      <c r="D1040" s="1570"/>
      <c r="E1040" s="1570"/>
      <c r="F1040" s="1570"/>
      <c r="G1040" s="224"/>
      <c r="H1040" s="224"/>
    </row>
    <row r="1041" spans="1:8" s="223" customFormat="1">
      <c r="A1041" s="1570"/>
      <c r="B1041" s="1570"/>
      <c r="C1041" s="1570"/>
      <c r="D1041" s="1570"/>
      <c r="E1041" s="1570"/>
      <c r="F1041" s="1570"/>
      <c r="G1041" s="224"/>
      <c r="H1041" s="224"/>
    </row>
    <row r="1042" spans="1:8" s="223" customFormat="1">
      <c r="A1042" s="1570"/>
      <c r="B1042" s="1570"/>
      <c r="C1042" s="1570"/>
      <c r="D1042" s="1570"/>
      <c r="E1042" s="1570"/>
      <c r="F1042" s="1570"/>
      <c r="G1042" s="224"/>
      <c r="H1042" s="224"/>
    </row>
    <row r="1043" spans="1:8" s="223" customFormat="1">
      <c r="A1043" s="278"/>
      <c r="B1043" s="225"/>
      <c r="C1043" s="276"/>
      <c r="D1043" s="279"/>
      <c r="E1043" s="278"/>
      <c r="F1043" s="278"/>
      <c r="G1043" s="224"/>
      <c r="H1043" s="224"/>
    </row>
    <row r="1044" spans="1:8" s="223" customFormat="1">
      <c r="A1044" s="1570" t="s">
        <v>390</v>
      </c>
      <c r="B1044" s="1570"/>
      <c r="C1044" s="1570"/>
      <c r="D1044" s="1570"/>
      <c r="E1044" s="1570"/>
      <c r="F1044" s="1570"/>
      <c r="G1044" s="224"/>
      <c r="H1044" s="224"/>
    </row>
    <row r="1045" spans="1:8" s="223" customFormat="1">
      <c r="A1045" s="1570"/>
      <c r="B1045" s="1570"/>
      <c r="C1045" s="1570"/>
      <c r="D1045" s="1570"/>
      <c r="E1045" s="1570"/>
      <c r="F1045" s="1570"/>
      <c r="G1045" s="224"/>
      <c r="H1045" s="224"/>
    </row>
    <row r="1046" spans="1:8" s="223" customFormat="1">
      <c r="A1046" s="278"/>
      <c r="B1046" s="225"/>
      <c r="C1046" s="276"/>
      <c r="D1046" s="279"/>
      <c r="E1046" s="278"/>
      <c r="F1046" s="278"/>
      <c r="G1046" s="224"/>
      <c r="H1046" s="224"/>
    </row>
    <row r="1047" spans="1:8" s="223" customFormat="1">
      <c r="A1047" s="1570" t="s">
        <v>630</v>
      </c>
      <c r="B1047" s="1570"/>
      <c r="C1047" s="1570"/>
      <c r="D1047" s="1570"/>
      <c r="E1047" s="1570"/>
      <c r="F1047" s="1570"/>
      <c r="G1047" s="224"/>
      <c r="H1047" s="224"/>
    </row>
    <row r="1048" spans="1:8" s="223" customFormat="1">
      <c r="A1048" s="1570"/>
      <c r="B1048" s="1570"/>
      <c r="C1048" s="1570"/>
      <c r="D1048" s="1570"/>
      <c r="E1048" s="1570"/>
      <c r="F1048" s="1570"/>
      <c r="G1048" s="224"/>
      <c r="H1048" s="224"/>
    </row>
    <row r="1049" spans="1:8" s="223" customFormat="1">
      <c r="A1049" s="1570"/>
      <c r="B1049" s="1570"/>
      <c r="C1049" s="1570"/>
      <c r="D1049" s="1570"/>
      <c r="E1049" s="1570"/>
      <c r="F1049" s="1570"/>
      <c r="G1049" s="224"/>
      <c r="H1049" s="224"/>
    </row>
    <row r="1050" spans="1:8" s="223" customFormat="1">
      <c r="A1050" s="278"/>
      <c r="B1050" s="225"/>
      <c r="C1050" s="276"/>
      <c r="D1050" s="279"/>
      <c r="E1050" s="278"/>
      <c r="F1050" s="278"/>
      <c r="G1050" s="224"/>
      <c r="H1050" s="224"/>
    </row>
    <row r="1051" spans="1:8" s="223" customFormat="1">
      <c r="A1051" s="1570" t="s">
        <v>629</v>
      </c>
      <c r="B1051" s="1570"/>
      <c r="C1051" s="1570"/>
      <c r="D1051" s="1570"/>
      <c r="E1051" s="1570"/>
      <c r="F1051" s="1570"/>
      <c r="G1051" s="224"/>
      <c r="H1051" s="224"/>
    </row>
    <row r="1052" spans="1:8" s="223" customFormat="1">
      <c r="A1052" s="1570"/>
      <c r="B1052" s="1570"/>
      <c r="C1052" s="1570"/>
      <c r="D1052" s="1570"/>
      <c r="E1052" s="1570"/>
      <c r="F1052" s="1570"/>
      <c r="G1052" s="224"/>
      <c r="H1052" s="224"/>
    </row>
    <row r="1053" spans="1:8" s="223" customFormat="1">
      <c r="A1053" s="1570"/>
      <c r="B1053" s="1570"/>
      <c r="C1053" s="1570"/>
      <c r="D1053" s="1570"/>
      <c r="E1053" s="1570"/>
      <c r="F1053" s="1570"/>
      <c r="G1053" s="224"/>
      <c r="H1053" s="224"/>
    </row>
    <row r="1054" spans="1:8" s="223" customFormat="1">
      <c r="A1054" s="1570"/>
      <c r="B1054" s="1570"/>
      <c r="C1054" s="1570"/>
      <c r="D1054" s="1570"/>
      <c r="E1054" s="1570"/>
      <c r="F1054" s="1570"/>
      <c r="G1054" s="224"/>
      <c r="H1054" s="224"/>
    </row>
    <row r="1055" spans="1:8" s="223" customFormat="1">
      <c r="A1055" s="1570"/>
      <c r="B1055" s="1570"/>
      <c r="C1055" s="1570"/>
      <c r="D1055" s="1570"/>
      <c r="E1055" s="1570"/>
      <c r="F1055" s="1570"/>
      <c r="G1055" s="224"/>
      <c r="H1055" s="224"/>
    </row>
    <row r="1056" spans="1:8" s="223" customFormat="1" ht="8.25" customHeight="1">
      <c r="A1056" s="1570"/>
      <c r="B1056" s="1570"/>
      <c r="C1056" s="1570"/>
      <c r="D1056" s="1570"/>
      <c r="E1056" s="1570"/>
      <c r="F1056" s="1570"/>
      <c r="G1056" s="224"/>
      <c r="H1056" s="224"/>
    </row>
    <row r="1057" spans="1:8" s="223" customFormat="1" hidden="1">
      <c r="A1057" s="1570"/>
      <c r="B1057" s="1570"/>
      <c r="C1057" s="1570"/>
      <c r="D1057" s="1570"/>
      <c r="E1057" s="1570"/>
      <c r="F1057" s="1570"/>
      <c r="G1057" s="224"/>
      <c r="H1057" s="224"/>
    </row>
    <row r="1058" spans="1:8" s="223" customFormat="1">
      <c r="A1058" s="1570"/>
      <c r="B1058" s="1570"/>
      <c r="C1058" s="1570"/>
      <c r="D1058" s="1570"/>
      <c r="E1058" s="1570"/>
      <c r="F1058" s="1570"/>
      <c r="G1058" s="224"/>
      <c r="H1058" s="224"/>
    </row>
    <row r="1059" spans="1:8" s="223" customFormat="1">
      <c r="A1059" s="278"/>
      <c r="B1059" s="225"/>
      <c r="C1059" s="276"/>
      <c r="D1059" s="279"/>
      <c r="E1059" s="278"/>
      <c r="F1059" s="278"/>
      <c r="G1059" s="224"/>
      <c r="H1059" s="224"/>
    </row>
    <row r="1060" spans="1:8" s="223" customFormat="1">
      <c r="A1060" s="1570" t="s">
        <v>628</v>
      </c>
      <c r="B1060" s="1570"/>
      <c r="C1060" s="1570"/>
      <c r="D1060" s="1570"/>
      <c r="E1060" s="1570"/>
      <c r="F1060" s="1570"/>
      <c r="G1060" s="224"/>
      <c r="H1060" s="224"/>
    </row>
    <row r="1061" spans="1:8" s="223" customFormat="1">
      <c r="A1061" s="1570"/>
      <c r="B1061" s="1570"/>
      <c r="C1061" s="1570"/>
      <c r="D1061" s="1570"/>
      <c r="E1061" s="1570"/>
      <c r="F1061" s="1570"/>
      <c r="G1061" s="224"/>
      <c r="H1061" s="224"/>
    </row>
    <row r="1062" spans="1:8" s="223" customFormat="1">
      <c r="A1062" s="278"/>
      <c r="B1062" s="225"/>
      <c r="C1062" s="276"/>
      <c r="D1062" s="279"/>
      <c r="E1062" s="278"/>
      <c r="F1062" s="278"/>
      <c r="G1062" s="224"/>
      <c r="H1062" s="224"/>
    </row>
    <row r="1063" spans="1:8" s="223" customFormat="1">
      <c r="A1063" s="1570" t="s">
        <v>624</v>
      </c>
      <c r="B1063" s="1570"/>
      <c r="C1063" s="1570"/>
      <c r="D1063" s="1570"/>
      <c r="E1063" s="1570"/>
      <c r="F1063" s="1570"/>
      <c r="G1063" s="224"/>
      <c r="H1063" s="224"/>
    </row>
    <row r="1064" spans="1:8" s="223" customFormat="1">
      <c r="A1064" s="1570"/>
      <c r="B1064" s="1570"/>
      <c r="C1064" s="1570"/>
      <c r="D1064" s="1570"/>
      <c r="E1064" s="1570"/>
      <c r="F1064" s="1570"/>
      <c r="G1064" s="224"/>
      <c r="H1064" s="224"/>
    </row>
    <row r="1065" spans="1:8" s="223" customFormat="1">
      <c r="A1065" s="1570"/>
      <c r="B1065" s="1570"/>
      <c r="C1065" s="1570"/>
      <c r="D1065" s="1570"/>
      <c r="E1065" s="1570"/>
      <c r="F1065" s="1570"/>
      <c r="G1065" s="224"/>
      <c r="H1065" s="224"/>
    </row>
    <row r="1066" spans="1:8" s="223" customFormat="1">
      <c r="A1066" s="278"/>
      <c r="B1066" s="225"/>
      <c r="C1066" s="276"/>
      <c r="D1066" s="279"/>
      <c r="E1066" s="278"/>
      <c r="F1066" s="278"/>
      <c r="G1066" s="224"/>
      <c r="H1066" s="224"/>
    </row>
    <row r="1067" spans="1:8" s="223" customFormat="1">
      <c r="A1067" s="1570" t="s">
        <v>623</v>
      </c>
      <c r="B1067" s="1570"/>
      <c r="C1067" s="1570"/>
      <c r="D1067" s="1570"/>
      <c r="E1067" s="1570"/>
      <c r="F1067" s="1570"/>
      <c r="G1067" s="224"/>
      <c r="H1067" s="224"/>
    </row>
    <row r="1068" spans="1:8" s="223" customFormat="1">
      <c r="A1068" s="1570"/>
      <c r="B1068" s="1570"/>
      <c r="C1068" s="1570"/>
      <c r="D1068" s="1570"/>
      <c r="E1068" s="1570"/>
      <c r="F1068" s="1570"/>
      <c r="G1068" s="224"/>
      <c r="H1068" s="224"/>
    </row>
    <row r="1069" spans="1:8" s="223" customFormat="1">
      <c r="A1069" s="278"/>
      <c r="B1069" s="225"/>
      <c r="C1069" s="276"/>
      <c r="D1069" s="279"/>
      <c r="E1069" s="278"/>
      <c r="F1069" s="278"/>
      <c r="G1069" s="224"/>
      <c r="H1069" s="224"/>
    </row>
    <row r="1070" spans="1:8" s="223" customFormat="1">
      <c r="A1070" s="1570" t="s">
        <v>622</v>
      </c>
      <c r="B1070" s="1570"/>
      <c r="C1070" s="1570"/>
      <c r="D1070" s="1570"/>
      <c r="E1070" s="1570"/>
      <c r="F1070" s="1570"/>
      <c r="G1070" s="224"/>
      <c r="H1070" s="224"/>
    </row>
    <row r="1071" spans="1:8" s="223" customFormat="1">
      <c r="A1071" s="1570"/>
      <c r="B1071" s="1570"/>
      <c r="C1071" s="1570"/>
      <c r="D1071" s="1570"/>
      <c r="E1071" s="1570"/>
      <c r="F1071" s="1570"/>
      <c r="G1071" s="224"/>
      <c r="H1071" s="224"/>
    </row>
    <row r="1072" spans="1:8" s="223" customFormat="1">
      <c r="A1072" s="1570"/>
      <c r="B1072" s="1570"/>
      <c r="C1072" s="1570"/>
      <c r="D1072" s="1570"/>
      <c r="E1072" s="1570"/>
      <c r="F1072" s="1570"/>
      <c r="G1072" s="224"/>
      <c r="H1072" s="224"/>
    </row>
    <row r="1073" spans="1:8" s="223" customFormat="1">
      <c r="A1073" s="278"/>
      <c r="B1073" s="225"/>
      <c r="C1073" s="276"/>
      <c r="D1073" s="279"/>
      <c r="E1073" s="278"/>
      <c r="F1073" s="278"/>
      <c r="G1073" s="224"/>
      <c r="H1073" s="224"/>
    </row>
    <row r="1074" spans="1:8" s="223" customFormat="1">
      <c r="A1074" s="1570" t="s">
        <v>620</v>
      </c>
      <c r="B1074" s="1570"/>
      <c r="C1074" s="1570"/>
      <c r="D1074" s="1570"/>
      <c r="E1074" s="1570"/>
      <c r="F1074" s="1570"/>
      <c r="G1074" s="224"/>
      <c r="H1074" s="224"/>
    </row>
    <row r="1075" spans="1:8" s="223" customFormat="1">
      <c r="A1075" s="1570"/>
      <c r="B1075" s="1570"/>
      <c r="C1075" s="1570"/>
      <c r="D1075" s="1570"/>
      <c r="E1075" s="1570"/>
      <c r="F1075" s="1570"/>
      <c r="G1075" s="224"/>
      <c r="H1075" s="224"/>
    </row>
    <row r="1076" spans="1:8" s="223" customFormat="1">
      <c r="A1076" s="1570"/>
      <c r="B1076" s="1570"/>
      <c r="C1076" s="1570"/>
      <c r="D1076" s="1570"/>
      <c r="E1076" s="1570"/>
      <c r="F1076" s="1570"/>
      <c r="G1076" s="224"/>
      <c r="H1076" s="224"/>
    </row>
    <row r="1077" spans="1:8" s="223" customFormat="1">
      <c r="A1077" s="1570"/>
      <c r="B1077" s="1570"/>
      <c r="C1077" s="1570"/>
      <c r="D1077" s="1570"/>
      <c r="E1077" s="1570"/>
      <c r="F1077" s="1570"/>
      <c r="G1077" s="224"/>
      <c r="H1077" s="224"/>
    </row>
    <row r="1078" spans="1:8" s="223" customFormat="1">
      <c r="A1078" s="1570"/>
      <c r="B1078" s="1570"/>
      <c r="C1078" s="1570"/>
      <c r="D1078" s="1570"/>
      <c r="E1078" s="1570"/>
      <c r="F1078" s="1570"/>
      <c r="G1078" s="224"/>
      <c r="H1078" s="224"/>
    </row>
    <row r="1079" spans="1:8" s="223" customFormat="1">
      <c r="A1079" s="278"/>
      <c r="B1079" s="225"/>
      <c r="C1079" s="276"/>
      <c r="D1079" s="279"/>
      <c r="E1079" s="278"/>
      <c r="F1079" s="278"/>
      <c r="G1079" s="224"/>
      <c r="H1079" s="224"/>
    </row>
    <row r="1080" spans="1:8" s="223" customFormat="1">
      <c r="A1080" s="1570" t="s">
        <v>627</v>
      </c>
      <c r="B1080" s="1570"/>
      <c r="C1080" s="1570"/>
      <c r="D1080" s="1570"/>
      <c r="E1080" s="1570"/>
      <c r="F1080" s="1570"/>
      <c r="G1080" s="224"/>
      <c r="H1080" s="224"/>
    </row>
    <row r="1081" spans="1:8">
      <c r="A1081" s="1570"/>
      <c r="B1081" s="1570"/>
      <c r="C1081" s="1570"/>
      <c r="D1081" s="1570"/>
      <c r="E1081" s="1570"/>
      <c r="F1081" s="1570"/>
    </row>
    <row r="1082" spans="1:8" s="228" customFormat="1" ht="14.25">
      <c r="A1082" s="215"/>
      <c r="B1082" s="217"/>
      <c r="C1082" s="216"/>
      <c r="D1082" s="216"/>
      <c r="E1082" s="215"/>
      <c r="F1082" s="215"/>
      <c r="G1082" s="229"/>
      <c r="H1082" s="229"/>
    </row>
    <row r="1083" spans="1:8" s="223" customFormat="1" ht="15">
      <c r="A1083" s="233"/>
      <c r="B1083" s="232" t="s">
        <v>626</v>
      </c>
      <c r="C1083" s="231"/>
      <c r="D1083" s="231"/>
      <c r="E1083" s="230"/>
      <c r="F1083" s="230"/>
      <c r="G1083" s="224"/>
      <c r="H1083" s="224"/>
    </row>
    <row r="1084" spans="1:8" s="223" customFormat="1">
      <c r="A1084" s="262"/>
      <c r="B1084" s="225"/>
      <c r="C1084" s="216"/>
      <c r="D1084" s="216"/>
      <c r="E1084" s="215"/>
      <c r="F1084" s="215"/>
      <c r="G1084" s="224"/>
      <c r="H1084" s="224"/>
    </row>
    <row r="1085" spans="1:8" s="223" customFormat="1">
      <c r="A1085" s="1572" t="s">
        <v>3443</v>
      </c>
      <c r="B1085" s="1572"/>
      <c r="C1085" s="1572"/>
      <c r="D1085" s="1572"/>
      <c r="E1085" s="1572"/>
      <c r="F1085" s="1572"/>
      <c r="G1085" s="224"/>
      <c r="H1085" s="224"/>
    </row>
    <row r="1086" spans="1:8" s="223" customFormat="1">
      <c r="A1086" s="1572"/>
      <c r="B1086" s="1572"/>
      <c r="C1086" s="1572"/>
      <c r="D1086" s="1572"/>
      <c r="E1086" s="1572"/>
      <c r="F1086" s="1572"/>
      <c r="G1086" s="224"/>
      <c r="H1086" s="224"/>
    </row>
    <row r="1087" spans="1:8" s="223" customFormat="1">
      <c r="A1087" s="1572"/>
      <c r="B1087" s="1572"/>
      <c r="C1087" s="1572"/>
      <c r="D1087" s="1572"/>
      <c r="E1087" s="1572"/>
      <c r="F1087" s="1572"/>
      <c r="G1087" s="224"/>
      <c r="H1087" s="224"/>
    </row>
    <row r="1088" spans="1:8" s="223" customFormat="1">
      <c r="A1088" s="273"/>
      <c r="B1088" s="222"/>
      <c r="C1088" s="274"/>
      <c r="D1088" s="274"/>
      <c r="E1088" s="273"/>
      <c r="F1088" s="273"/>
      <c r="G1088" s="224"/>
      <c r="H1088" s="224"/>
    </row>
    <row r="1089" spans="1:8" s="223" customFormat="1">
      <c r="A1089" s="1570" t="s">
        <v>390</v>
      </c>
      <c r="B1089" s="1570"/>
      <c r="C1089" s="1570"/>
      <c r="D1089" s="1570"/>
      <c r="E1089" s="1570"/>
      <c r="F1089" s="1570"/>
      <c r="G1089" s="224"/>
      <c r="H1089" s="224"/>
    </row>
    <row r="1090" spans="1:8" s="223" customFormat="1">
      <c r="A1090" s="1570"/>
      <c r="B1090" s="1570"/>
      <c r="C1090" s="1570"/>
      <c r="D1090" s="1570"/>
      <c r="E1090" s="1570"/>
      <c r="F1090" s="1570"/>
      <c r="G1090" s="224"/>
      <c r="H1090" s="224"/>
    </row>
    <row r="1091" spans="1:8" s="223" customFormat="1">
      <c r="A1091" s="277"/>
      <c r="B1091" s="225"/>
      <c r="C1091" s="276"/>
      <c r="D1091" s="276"/>
      <c r="E1091" s="275"/>
      <c r="F1091" s="275"/>
      <c r="G1091" s="224"/>
      <c r="H1091" s="224"/>
    </row>
    <row r="1092" spans="1:8" s="223" customFormat="1">
      <c r="A1092" s="1570" t="s">
        <v>625</v>
      </c>
      <c r="B1092" s="1570"/>
      <c r="C1092" s="1570"/>
      <c r="D1092" s="1570"/>
      <c r="E1092" s="1570"/>
      <c r="F1092" s="1570"/>
      <c r="G1092" s="224"/>
      <c r="H1092" s="224"/>
    </row>
    <row r="1093" spans="1:8" s="223" customFormat="1">
      <c r="A1093" s="1570"/>
      <c r="B1093" s="1570"/>
      <c r="C1093" s="1570"/>
      <c r="D1093" s="1570"/>
      <c r="E1093" s="1570"/>
      <c r="F1093" s="1570"/>
      <c r="G1093" s="224"/>
      <c r="H1093" s="224"/>
    </row>
    <row r="1094" spans="1:8" s="223" customFormat="1">
      <c r="A1094" s="1570"/>
      <c r="B1094" s="1570"/>
      <c r="C1094" s="1570"/>
      <c r="D1094" s="1570"/>
      <c r="E1094" s="1570"/>
      <c r="F1094" s="1570"/>
      <c r="G1094" s="224"/>
      <c r="H1094" s="224"/>
    </row>
    <row r="1095" spans="1:8" s="223" customFormat="1">
      <c r="A1095" s="277"/>
      <c r="B1095" s="225"/>
      <c r="C1095" s="276"/>
      <c r="D1095" s="276"/>
      <c r="E1095" s="275"/>
      <c r="F1095" s="275"/>
      <c r="G1095" s="224"/>
      <c r="H1095" s="224"/>
    </row>
    <row r="1096" spans="1:8" s="223" customFormat="1">
      <c r="A1096" s="1570" t="s">
        <v>624</v>
      </c>
      <c r="B1096" s="1570"/>
      <c r="C1096" s="1570"/>
      <c r="D1096" s="1570"/>
      <c r="E1096" s="1570"/>
      <c r="F1096" s="1570"/>
      <c r="G1096" s="224"/>
      <c r="H1096" s="224"/>
    </row>
    <row r="1097" spans="1:8" s="223" customFormat="1">
      <c r="A1097" s="1570"/>
      <c r="B1097" s="1570"/>
      <c r="C1097" s="1570"/>
      <c r="D1097" s="1570"/>
      <c r="E1097" s="1570"/>
      <c r="F1097" s="1570"/>
      <c r="G1097" s="224"/>
      <c r="H1097" s="224"/>
    </row>
    <row r="1098" spans="1:8" s="223" customFormat="1">
      <c r="A1098" s="1570"/>
      <c r="B1098" s="1570"/>
      <c r="C1098" s="1570"/>
      <c r="D1098" s="1570"/>
      <c r="E1098" s="1570"/>
      <c r="F1098" s="1570"/>
      <c r="G1098" s="224"/>
      <c r="H1098" s="224"/>
    </row>
    <row r="1099" spans="1:8" s="223" customFormat="1">
      <c r="A1099" s="277"/>
      <c r="B1099" s="225"/>
      <c r="C1099" s="276"/>
      <c r="D1099" s="276"/>
      <c r="E1099" s="275"/>
      <c r="F1099" s="275"/>
      <c r="G1099" s="224"/>
      <c r="H1099" s="224"/>
    </row>
    <row r="1100" spans="1:8" s="223" customFormat="1">
      <c r="A1100" s="1570" t="s">
        <v>623</v>
      </c>
      <c r="B1100" s="1570"/>
      <c r="C1100" s="1570"/>
      <c r="D1100" s="1570"/>
      <c r="E1100" s="1570"/>
      <c r="F1100" s="1570"/>
      <c r="G1100" s="224"/>
      <c r="H1100" s="224"/>
    </row>
    <row r="1101" spans="1:8" s="223" customFormat="1">
      <c r="A1101" s="1570"/>
      <c r="B1101" s="1570"/>
      <c r="C1101" s="1570"/>
      <c r="D1101" s="1570"/>
      <c r="E1101" s="1570"/>
      <c r="F1101" s="1570"/>
      <c r="G1101" s="224"/>
      <c r="H1101" s="224"/>
    </row>
    <row r="1102" spans="1:8" s="223" customFormat="1">
      <c r="A1102" s="277"/>
      <c r="B1102" s="225"/>
      <c r="C1102" s="276"/>
      <c r="D1102" s="276"/>
      <c r="E1102" s="275"/>
      <c r="F1102" s="275"/>
      <c r="G1102" s="224"/>
      <c r="H1102" s="224"/>
    </row>
    <row r="1103" spans="1:8" s="223" customFormat="1">
      <c r="A1103" s="1570" t="s">
        <v>622</v>
      </c>
      <c r="B1103" s="1570"/>
      <c r="C1103" s="1570"/>
      <c r="D1103" s="1570"/>
      <c r="E1103" s="1570"/>
      <c r="F1103" s="1570"/>
      <c r="G1103" s="224"/>
      <c r="H1103" s="224"/>
    </row>
    <row r="1104" spans="1:8" s="223" customFormat="1">
      <c r="A1104" s="1570"/>
      <c r="B1104" s="1570"/>
      <c r="C1104" s="1570"/>
      <c r="D1104" s="1570"/>
      <c r="E1104" s="1570"/>
      <c r="F1104" s="1570"/>
      <c r="G1104" s="224"/>
      <c r="H1104" s="224"/>
    </row>
    <row r="1105" spans="1:8" s="223" customFormat="1">
      <c r="A1105" s="1570"/>
      <c r="B1105" s="1570"/>
      <c r="C1105" s="1570"/>
      <c r="D1105" s="1570"/>
      <c r="E1105" s="1570"/>
      <c r="F1105" s="1570"/>
      <c r="G1105" s="224"/>
      <c r="H1105" s="224"/>
    </row>
    <row r="1106" spans="1:8" s="223" customFormat="1">
      <c r="A1106" s="277"/>
      <c r="B1106" s="225"/>
      <c r="C1106" s="276"/>
      <c r="D1106" s="276"/>
      <c r="E1106" s="275"/>
      <c r="F1106" s="275"/>
      <c r="G1106" s="224"/>
      <c r="H1106" s="224"/>
    </row>
    <row r="1107" spans="1:8" s="223" customFormat="1">
      <c r="A1107" s="1570" t="s">
        <v>620</v>
      </c>
      <c r="B1107" s="1570"/>
      <c r="C1107" s="1570"/>
      <c r="D1107" s="1570"/>
      <c r="E1107" s="1570"/>
      <c r="F1107" s="1570"/>
      <c r="G1107" s="224"/>
      <c r="H1107" s="224"/>
    </row>
    <row r="1108" spans="1:8" s="223" customFormat="1">
      <c r="A1108" s="1570"/>
      <c r="B1108" s="1570"/>
      <c r="C1108" s="1570"/>
      <c r="D1108" s="1570"/>
      <c r="E1108" s="1570"/>
      <c r="F1108" s="1570"/>
      <c r="G1108" s="224"/>
      <c r="H1108" s="224"/>
    </row>
    <row r="1109" spans="1:8" s="223" customFormat="1">
      <c r="A1109" s="1570"/>
      <c r="B1109" s="1570"/>
      <c r="C1109" s="1570"/>
      <c r="D1109" s="1570"/>
      <c r="E1109" s="1570"/>
      <c r="F1109" s="1570"/>
      <c r="G1109" s="224"/>
      <c r="H1109" s="224"/>
    </row>
    <row r="1110" spans="1:8" s="223" customFormat="1" ht="5.25" customHeight="1">
      <c r="A1110" s="1570"/>
      <c r="B1110" s="1570"/>
      <c r="C1110" s="1570"/>
      <c r="D1110" s="1570"/>
      <c r="E1110" s="1570"/>
      <c r="F1110" s="1570"/>
      <c r="G1110" s="224"/>
      <c r="H1110" s="224"/>
    </row>
    <row r="1111" spans="1:8" s="223" customFormat="1">
      <c r="A1111" s="1570"/>
      <c r="B1111" s="1570"/>
      <c r="C1111" s="1570"/>
      <c r="D1111" s="1570"/>
      <c r="E1111" s="1570"/>
      <c r="F1111" s="1570"/>
      <c r="G1111" s="224"/>
      <c r="H1111" s="224"/>
    </row>
    <row r="1112" spans="1:8" s="223" customFormat="1">
      <c r="A1112" s="273"/>
      <c r="B1112" s="222"/>
      <c r="C1112" s="274"/>
      <c r="D1112" s="274"/>
      <c r="E1112" s="273"/>
      <c r="F1112" s="273"/>
      <c r="G1112" s="224"/>
      <c r="H1112" s="224"/>
    </row>
    <row r="1113" spans="1:8">
      <c r="A1113" s="226" t="s">
        <v>590</v>
      </c>
      <c r="B1113" s="222"/>
      <c r="C1113" s="274"/>
      <c r="D1113" s="274"/>
      <c r="E1113" s="273"/>
      <c r="F1113" s="273"/>
    </row>
    <row r="1114" spans="1:8" s="228" customFormat="1" ht="14.25">
      <c r="A1114" s="215"/>
      <c r="B1114" s="217"/>
      <c r="C1114" s="216"/>
      <c r="D1114" s="216"/>
      <c r="E1114" s="215"/>
      <c r="F1114" s="215"/>
      <c r="G1114" s="229"/>
      <c r="H1114" s="229"/>
    </row>
    <row r="1115" spans="1:8" s="267" customFormat="1" ht="18">
      <c r="A1115" s="265"/>
      <c r="B1115" s="264" t="s">
        <v>532</v>
      </c>
      <c r="C1115" s="263"/>
      <c r="D1115" s="263"/>
      <c r="E1115" s="230"/>
      <c r="F1115" s="230"/>
      <c r="G1115" s="268"/>
      <c r="H1115" s="268"/>
    </row>
    <row r="1116" spans="1:8" s="223" customFormat="1" ht="18.75">
      <c r="A1116" s="272"/>
      <c r="B1116" s="271"/>
      <c r="C1116" s="270"/>
      <c r="D1116" s="270"/>
      <c r="E1116" s="269"/>
      <c r="F1116" s="269"/>
      <c r="G1116" s="224"/>
      <c r="H1116" s="224"/>
    </row>
    <row r="1117" spans="1:8" s="223" customFormat="1">
      <c r="A1117" s="1574" t="s">
        <v>601</v>
      </c>
      <c r="B1117" s="1574"/>
      <c r="C1117" s="1574"/>
      <c r="D1117" s="1574"/>
      <c r="E1117" s="1574"/>
      <c r="F1117" s="1574"/>
      <c r="G1117" s="224"/>
      <c r="H1117" s="224"/>
    </row>
    <row r="1118" spans="1:8" s="223" customFormat="1">
      <c r="A1118" s="1574"/>
      <c r="B1118" s="1574"/>
      <c r="C1118" s="1574"/>
      <c r="D1118" s="1574"/>
      <c r="E1118" s="1574"/>
      <c r="F1118" s="1574"/>
      <c r="G1118" s="224"/>
      <c r="H1118" s="224"/>
    </row>
    <row r="1119" spans="1:8" s="223" customFormat="1">
      <c r="A1119" s="1574"/>
      <c r="B1119" s="1574"/>
      <c r="C1119" s="1574"/>
      <c r="D1119" s="1574"/>
      <c r="E1119" s="1574"/>
      <c r="F1119" s="1574"/>
      <c r="G1119" s="224"/>
      <c r="H1119" s="224"/>
    </row>
    <row r="1120" spans="1:8" s="223" customFormat="1">
      <c r="A1120" s="1574"/>
      <c r="B1120" s="1574"/>
      <c r="C1120" s="1574"/>
      <c r="D1120" s="1574"/>
      <c r="E1120" s="1574"/>
      <c r="F1120" s="1574"/>
      <c r="G1120" s="224"/>
      <c r="H1120" s="224"/>
    </row>
    <row r="1121" spans="1:8" s="223" customFormat="1" ht="5.25" customHeight="1">
      <c r="A1121" s="1574"/>
      <c r="B1121" s="1574"/>
      <c r="C1121" s="1574"/>
      <c r="D1121" s="1574"/>
      <c r="E1121" s="1574"/>
      <c r="F1121" s="1574"/>
      <c r="G1121" s="224"/>
      <c r="H1121" s="224"/>
    </row>
    <row r="1122" spans="1:8" s="223" customFormat="1">
      <c r="A1122" s="1574"/>
      <c r="B1122" s="1574"/>
      <c r="C1122" s="1574"/>
      <c r="D1122" s="1574"/>
      <c r="E1122" s="1574"/>
      <c r="F1122" s="1574"/>
      <c r="G1122" s="224"/>
      <c r="H1122" s="224"/>
    </row>
    <row r="1123" spans="1:8" s="223" customFormat="1">
      <c r="A1123" s="222"/>
      <c r="B1123" s="222"/>
      <c r="C1123" s="236"/>
      <c r="D1123" s="236"/>
      <c r="E1123" s="222"/>
      <c r="F1123" s="222"/>
      <c r="G1123" s="224"/>
      <c r="H1123" s="224"/>
    </row>
    <row r="1124" spans="1:8" s="223" customFormat="1">
      <c r="A1124" s="1575" t="s">
        <v>600</v>
      </c>
      <c r="B1124" s="1576"/>
      <c r="C1124" s="1576"/>
      <c r="D1124" s="1576"/>
      <c r="E1124" s="1576"/>
      <c r="F1124" s="1576"/>
      <c r="G1124" s="224"/>
      <c r="H1124" s="224"/>
    </row>
    <row r="1125" spans="1:8" s="223" customFormat="1">
      <c r="A1125" s="1576"/>
      <c r="B1125" s="1576"/>
      <c r="C1125" s="1576"/>
      <c r="D1125" s="1576"/>
      <c r="E1125" s="1576"/>
      <c r="F1125" s="1576"/>
      <c r="G1125" s="224"/>
      <c r="H1125" s="224"/>
    </row>
    <row r="1126" spans="1:8" s="223" customFormat="1">
      <c r="A1126" s="1576"/>
      <c r="B1126" s="1576"/>
      <c r="C1126" s="1576"/>
      <c r="D1126" s="1576"/>
      <c r="E1126" s="1576"/>
      <c r="F1126" s="1576"/>
      <c r="G1126" s="224"/>
      <c r="H1126" s="224"/>
    </row>
    <row r="1127" spans="1:8" s="223" customFormat="1">
      <c r="A1127" s="1576"/>
      <c r="B1127" s="1576"/>
      <c r="C1127" s="1576"/>
      <c r="D1127" s="1576"/>
      <c r="E1127" s="1576"/>
      <c r="F1127" s="1576"/>
      <c r="G1127" s="224"/>
      <c r="H1127" s="224"/>
    </row>
    <row r="1128" spans="1:8" s="223" customFormat="1" ht="6" customHeight="1">
      <c r="A1128" s="1576"/>
      <c r="B1128" s="1576"/>
      <c r="C1128" s="1576"/>
      <c r="D1128" s="1576"/>
      <c r="E1128" s="1576"/>
      <c r="F1128" s="1576"/>
      <c r="G1128" s="224"/>
      <c r="H1128" s="224"/>
    </row>
    <row r="1129" spans="1:8" s="223" customFormat="1" hidden="1">
      <c r="A1129" s="1576"/>
      <c r="B1129" s="1576"/>
      <c r="C1129" s="1576"/>
      <c r="D1129" s="1576"/>
      <c r="E1129" s="1576"/>
      <c r="F1129" s="1576"/>
      <c r="G1129" s="224"/>
      <c r="H1129" s="224"/>
    </row>
    <row r="1130" spans="1:8" s="223" customFormat="1">
      <c r="A1130" s="1576"/>
      <c r="B1130" s="1576"/>
      <c r="C1130" s="1576"/>
      <c r="D1130" s="1576"/>
      <c r="E1130" s="1576"/>
      <c r="F1130" s="1576"/>
      <c r="G1130" s="224"/>
      <c r="H1130" s="224"/>
    </row>
    <row r="1131" spans="1:8" s="223" customFormat="1">
      <c r="A1131" s="222"/>
      <c r="B1131" s="222"/>
      <c r="C1131" s="236"/>
      <c r="D1131" s="236"/>
      <c r="E1131" s="222"/>
      <c r="F1131" s="222"/>
      <c r="G1131" s="224"/>
      <c r="H1131" s="224"/>
    </row>
    <row r="1132" spans="1:8" s="223" customFormat="1">
      <c r="A1132" s="1574" t="s">
        <v>621</v>
      </c>
      <c r="B1132" s="1574"/>
      <c r="C1132" s="1574"/>
      <c r="D1132" s="1574"/>
      <c r="E1132" s="1574"/>
      <c r="F1132" s="1574"/>
      <c r="G1132" s="224"/>
      <c r="H1132" s="224"/>
    </row>
    <row r="1133" spans="1:8" s="223" customFormat="1">
      <c r="A1133" s="1574"/>
      <c r="B1133" s="1574"/>
      <c r="C1133" s="1574"/>
      <c r="D1133" s="1574"/>
      <c r="E1133" s="1574"/>
      <c r="F1133" s="1574"/>
      <c r="G1133" s="224"/>
      <c r="H1133" s="224"/>
    </row>
    <row r="1134" spans="1:8" s="223" customFormat="1">
      <c r="A1134" s="1574"/>
      <c r="B1134" s="1574"/>
      <c r="C1134" s="1574"/>
      <c r="D1134" s="1574"/>
      <c r="E1134" s="1574"/>
      <c r="F1134" s="1574"/>
      <c r="G1134" s="224"/>
      <c r="H1134" s="224"/>
    </row>
    <row r="1135" spans="1:8" s="223" customFormat="1">
      <c r="A1135" s="1574"/>
      <c r="B1135" s="1574"/>
      <c r="C1135" s="1574"/>
      <c r="D1135" s="1574"/>
      <c r="E1135" s="1574"/>
      <c r="F1135" s="1574"/>
      <c r="G1135" s="224"/>
      <c r="H1135" s="224"/>
    </row>
    <row r="1136" spans="1:8" s="223" customFormat="1">
      <c r="A1136" s="1574"/>
      <c r="B1136" s="1574"/>
      <c r="C1136" s="1574"/>
      <c r="D1136" s="1574"/>
      <c r="E1136" s="1574"/>
      <c r="F1136" s="1574"/>
      <c r="G1136" s="224"/>
      <c r="H1136" s="224"/>
    </row>
    <row r="1137" spans="1:8" s="223" customFormat="1">
      <c r="A1137" s="245"/>
      <c r="B1137" s="222"/>
      <c r="C1137" s="236"/>
      <c r="D1137" s="236"/>
      <c r="E1137" s="222"/>
      <c r="F1137" s="222"/>
      <c r="G1137" s="224"/>
      <c r="H1137" s="224"/>
    </row>
    <row r="1138" spans="1:8" s="223" customFormat="1">
      <c r="A1138" s="1574" t="s">
        <v>620</v>
      </c>
      <c r="B1138" s="1574"/>
      <c r="C1138" s="1574"/>
      <c r="D1138" s="1574"/>
      <c r="E1138" s="1574"/>
      <c r="F1138" s="1574"/>
      <c r="G1138" s="224"/>
      <c r="H1138" s="224"/>
    </row>
    <row r="1139" spans="1:8" s="223" customFormat="1">
      <c r="A1139" s="1574"/>
      <c r="B1139" s="1574"/>
      <c r="C1139" s="1574"/>
      <c r="D1139" s="1574"/>
      <c r="E1139" s="1574"/>
      <c r="F1139" s="1574"/>
      <c r="G1139" s="224"/>
      <c r="H1139" s="224"/>
    </row>
    <row r="1140" spans="1:8" s="223" customFormat="1">
      <c r="A1140" s="1574"/>
      <c r="B1140" s="1574"/>
      <c r="C1140" s="1574"/>
      <c r="D1140" s="1574"/>
      <c r="E1140" s="1574"/>
      <c r="F1140" s="1574"/>
      <c r="G1140" s="224"/>
      <c r="H1140" s="224"/>
    </row>
    <row r="1141" spans="1:8" s="223" customFormat="1" ht="5.25" customHeight="1">
      <c r="A1141" s="1574"/>
      <c r="B1141" s="1574"/>
      <c r="C1141" s="1574"/>
      <c r="D1141" s="1574"/>
      <c r="E1141" s="1574"/>
      <c r="F1141" s="1574"/>
      <c r="G1141" s="224"/>
      <c r="H1141" s="224"/>
    </row>
    <row r="1142" spans="1:8" s="223" customFormat="1">
      <c r="A1142" s="1574"/>
      <c r="B1142" s="1574"/>
      <c r="C1142" s="1574"/>
      <c r="D1142" s="1574"/>
      <c r="E1142" s="1574"/>
      <c r="F1142" s="1574"/>
      <c r="G1142" s="224"/>
      <c r="H1142" s="224"/>
    </row>
    <row r="1143" spans="1:8" s="223" customFormat="1">
      <c r="A1143" s="222"/>
      <c r="B1143" s="222"/>
      <c r="C1143" s="266"/>
      <c r="D1143" s="266"/>
      <c r="E1143" s="222"/>
      <c r="F1143" s="222"/>
      <c r="G1143" s="224"/>
      <c r="H1143" s="224"/>
    </row>
    <row r="1144" spans="1:8" s="223" customFormat="1">
      <c r="A1144" s="226" t="s">
        <v>590</v>
      </c>
      <c r="B1144" s="225"/>
      <c r="C1144" s="254"/>
      <c r="D1144" s="254"/>
      <c r="E1144" s="215"/>
      <c r="F1144" s="215"/>
      <c r="G1144" s="224"/>
      <c r="H1144" s="224"/>
    </row>
    <row r="1145" spans="1:8" s="228" customFormat="1" ht="14.25">
      <c r="A1145" s="226"/>
      <c r="B1145" s="225"/>
      <c r="C1145" s="254"/>
      <c r="D1145" s="254"/>
      <c r="E1145" s="215"/>
      <c r="F1145" s="215"/>
      <c r="G1145" s="229"/>
      <c r="H1145" s="229"/>
    </row>
    <row r="1146" spans="1:8" s="223" customFormat="1" ht="15">
      <c r="A1146" s="265"/>
      <c r="B1146" s="264" t="s">
        <v>619</v>
      </c>
      <c r="C1146" s="263"/>
      <c r="D1146" s="263"/>
      <c r="E1146" s="230"/>
      <c r="F1146" s="230"/>
      <c r="G1146" s="224"/>
      <c r="H1146" s="224"/>
    </row>
    <row r="1147" spans="1:8" s="223" customFormat="1">
      <c r="A1147" s="262"/>
      <c r="B1147" s="261"/>
      <c r="C1147" s="254"/>
      <c r="D1147" s="254"/>
      <c r="E1147" s="215"/>
      <c r="F1147" s="215"/>
      <c r="G1147" s="224"/>
      <c r="H1147" s="224"/>
    </row>
    <row r="1148" spans="1:8" s="223" customFormat="1">
      <c r="A1148" s="1583" t="s">
        <v>618</v>
      </c>
      <c r="B1148" s="1583"/>
      <c r="C1148" s="1583"/>
      <c r="D1148" s="1583"/>
      <c r="E1148" s="1583"/>
      <c r="F1148" s="1583"/>
      <c r="G1148" s="224"/>
      <c r="H1148" s="224"/>
    </row>
    <row r="1149" spans="1:8" s="223" customFormat="1">
      <c r="A1149" s="1583"/>
      <c r="B1149" s="1583"/>
      <c r="C1149" s="1583"/>
      <c r="D1149" s="1583"/>
      <c r="E1149" s="1583"/>
      <c r="F1149" s="1583"/>
      <c r="G1149" s="224"/>
      <c r="H1149" s="224"/>
    </row>
    <row r="1150" spans="1:8" s="223" customFormat="1">
      <c r="A1150" s="259"/>
      <c r="B1150" s="222"/>
      <c r="C1150" s="260"/>
      <c r="D1150" s="260"/>
      <c r="E1150" s="259"/>
      <c r="F1150" s="259"/>
      <c r="G1150" s="224"/>
      <c r="H1150" s="224"/>
    </row>
    <row r="1151" spans="1:8" s="223" customFormat="1">
      <c r="A1151" s="257" t="s">
        <v>617</v>
      </c>
      <c r="B1151" s="222"/>
      <c r="C1151" s="256"/>
      <c r="D1151" s="258"/>
      <c r="E1151" s="255"/>
      <c r="F1151" s="255"/>
      <c r="G1151" s="224"/>
      <c r="H1151" s="224"/>
    </row>
    <row r="1152" spans="1:8" s="223" customFormat="1">
      <c r="A1152" s="257" t="s">
        <v>616</v>
      </c>
      <c r="B1152" s="222"/>
      <c r="C1152" s="256"/>
      <c r="D1152" s="258"/>
      <c r="E1152" s="255"/>
      <c r="F1152" s="255"/>
      <c r="G1152" s="224"/>
      <c r="H1152" s="224"/>
    </row>
    <row r="1153" spans="1:8" s="223" customFormat="1">
      <c r="A1153" s="257" t="s">
        <v>615</v>
      </c>
      <c r="B1153" s="222"/>
      <c r="C1153" s="256"/>
      <c r="D1153" s="258"/>
      <c r="E1153" s="255"/>
      <c r="F1153" s="255"/>
      <c r="G1153" s="224"/>
      <c r="H1153" s="224"/>
    </row>
    <row r="1154" spans="1:8" s="223" customFormat="1">
      <c r="A1154" s="257" t="s">
        <v>614</v>
      </c>
      <c r="B1154" s="222"/>
      <c r="C1154" s="256"/>
      <c r="D1154" s="258"/>
      <c r="E1154" s="255"/>
      <c r="F1154" s="255"/>
      <c r="G1154" s="224"/>
      <c r="H1154" s="224"/>
    </row>
    <row r="1155" spans="1:8" s="223" customFormat="1">
      <c r="A1155" s="257" t="s">
        <v>613</v>
      </c>
      <c r="B1155" s="222"/>
      <c r="C1155" s="256"/>
      <c r="D1155" s="258"/>
      <c r="E1155" s="255"/>
      <c r="F1155" s="255"/>
      <c r="G1155" s="224"/>
      <c r="H1155" s="224"/>
    </row>
    <row r="1156" spans="1:8" s="223" customFormat="1">
      <c r="A1156" s="257" t="s">
        <v>612</v>
      </c>
      <c r="B1156" s="222"/>
      <c r="C1156" s="256"/>
      <c r="D1156" s="258"/>
      <c r="E1156" s="255"/>
      <c r="F1156" s="255"/>
      <c r="G1156" s="224"/>
      <c r="H1156" s="224"/>
    </row>
    <row r="1157" spans="1:8" s="223" customFormat="1">
      <c r="A1157" s="1583" t="s">
        <v>611</v>
      </c>
      <c r="B1157" s="1583"/>
      <c r="C1157" s="1583"/>
      <c r="D1157" s="1583"/>
      <c r="E1157" s="1583"/>
      <c r="F1157" s="1583"/>
      <c r="G1157" s="224"/>
      <c r="H1157" s="224"/>
    </row>
    <row r="1158" spans="1:8" s="223" customFormat="1">
      <c r="A1158" s="1583"/>
      <c r="B1158" s="1583"/>
      <c r="C1158" s="1583"/>
      <c r="D1158" s="1583"/>
      <c r="E1158" s="1583"/>
      <c r="F1158" s="1583"/>
      <c r="G1158" s="224"/>
      <c r="H1158" s="224"/>
    </row>
    <row r="1159" spans="1:8" s="223" customFormat="1">
      <c r="A1159" s="257" t="s">
        <v>610</v>
      </c>
      <c r="B1159" s="222"/>
      <c r="C1159" s="256"/>
      <c r="D1159" s="258"/>
      <c r="E1159" s="255"/>
      <c r="F1159" s="255"/>
      <c r="G1159" s="224"/>
      <c r="H1159" s="224"/>
    </row>
    <row r="1160" spans="1:8" s="223" customFormat="1">
      <c r="A1160" s="257" t="s">
        <v>609</v>
      </c>
      <c r="B1160" s="222"/>
      <c r="C1160" s="256"/>
      <c r="D1160" s="258"/>
      <c r="E1160" s="255"/>
      <c r="F1160" s="255"/>
      <c r="G1160" s="224"/>
      <c r="H1160" s="224"/>
    </row>
    <row r="1161" spans="1:8" s="223" customFormat="1">
      <c r="A1161" s="257" t="s">
        <v>608</v>
      </c>
      <c r="B1161" s="222"/>
      <c r="C1161" s="256"/>
      <c r="D1161" s="258"/>
      <c r="E1161" s="255"/>
      <c r="F1161" s="255"/>
      <c r="G1161" s="224"/>
      <c r="H1161" s="224"/>
    </row>
    <row r="1162" spans="1:8" s="223" customFormat="1">
      <c r="A1162" s="257" t="s">
        <v>607</v>
      </c>
      <c r="B1162" s="222"/>
      <c r="C1162" s="256"/>
      <c r="D1162" s="256"/>
      <c r="E1162" s="255"/>
      <c r="F1162" s="255"/>
      <c r="G1162" s="224"/>
      <c r="H1162" s="224"/>
    </row>
    <row r="1163" spans="1:8" s="223" customFormat="1">
      <c r="A1163" s="1583" t="s">
        <v>606</v>
      </c>
      <c r="B1163" s="1583"/>
      <c r="C1163" s="1583"/>
      <c r="D1163" s="1583"/>
      <c r="E1163" s="1583"/>
      <c r="F1163" s="1583"/>
      <c r="G1163" s="224"/>
      <c r="H1163" s="224"/>
    </row>
    <row r="1164" spans="1:8" s="223" customFormat="1">
      <c r="A1164" s="1583"/>
      <c r="B1164" s="1583"/>
      <c r="C1164" s="1583"/>
      <c r="D1164" s="1583"/>
      <c r="E1164" s="1583"/>
      <c r="F1164" s="1583"/>
      <c r="G1164" s="224"/>
      <c r="H1164" s="224"/>
    </row>
    <row r="1165" spans="1:8" s="223" customFormat="1">
      <c r="A1165" s="1583" t="s">
        <v>605</v>
      </c>
      <c r="B1165" s="1583"/>
      <c r="C1165" s="1583"/>
      <c r="D1165" s="1583"/>
      <c r="E1165" s="1583"/>
      <c r="F1165" s="1583"/>
      <c r="G1165" s="224"/>
      <c r="H1165" s="224"/>
    </row>
    <row r="1166" spans="1:8" s="223" customFormat="1">
      <c r="A1166" s="1583"/>
      <c r="B1166" s="1583"/>
      <c r="C1166" s="1583"/>
      <c r="D1166" s="1583"/>
      <c r="E1166" s="1583"/>
      <c r="F1166" s="1583"/>
      <c r="G1166" s="224"/>
      <c r="H1166" s="224"/>
    </row>
    <row r="1167" spans="1:8" s="223" customFormat="1">
      <c r="A1167" s="215"/>
      <c r="B1167" s="225"/>
      <c r="C1167" s="254"/>
      <c r="D1167" s="254"/>
      <c r="E1167" s="215"/>
      <c r="F1167" s="215"/>
      <c r="G1167" s="224"/>
      <c r="H1167" s="224"/>
    </row>
    <row r="1168" spans="1:8" s="223" customFormat="1">
      <c r="A1168" s="1574" t="s">
        <v>604</v>
      </c>
      <c r="B1168" s="1574"/>
      <c r="C1168" s="1574"/>
      <c r="D1168" s="1574"/>
      <c r="E1168" s="1574"/>
      <c r="F1168" s="1574"/>
      <c r="G1168" s="224"/>
      <c r="H1168" s="224"/>
    </row>
    <row r="1169" spans="1:8" s="223" customFormat="1">
      <c r="A1169" s="1574"/>
      <c r="B1169" s="1574"/>
      <c r="C1169" s="1574"/>
      <c r="D1169" s="1574"/>
      <c r="E1169" s="1574"/>
      <c r="F1169" s="1574"/>
      <c r="G1169" s="224"/>
      <c r="H1169" s="224"/>
    </row>
    <row r="1170" spans="1:8" s="223" customFormat="1">
      <c r="A1170" s="1574"/>
      <c r="B1170" s="1574"/>
      <c r="C1170" s="1574"/>
      <c r="D1170" s="1574"/>
      <c r="E1170" s="1574"/>
      <c r="F1170" s="1574"/>
      <c r="G1170" s="224"/>
      <c r="H1170" s="224"/>
    </row>
    <row r="1171" spans="1:8" s="223" customFormat="1">
      <c r="A1171" s="1574"/>
      <c r="B1171" s="1574"/>
      <c r="C1171" s="1574"/>
      <c r="D1171" s="1574"/>
      <c r="E1171" s="1574"/>
      <c r="F1171" s="1574"/>
      <c r="G1171" s="224"/>
      <c r="H1171" s="224"/>
    </row>
    <row r="1172" spans="1:8" s="223" customFormat="1">
      <c r="A1172" s="1589"/>
      <c r="B1172" s="1590"/>
      <c r="C1172" s="1590"/>
      <c r="D1172" s="1590"/>
      <c r="E1172" s="1590"/>
      <c r="F1172" s="1590"/>
      <c r="G1172" s="224"/>
      <c r="H1172" s="224"/>
    </row>
    <row r="1173" spans="1:8" s="223" customFormat="1">
      <c r="A1173" s="1579" t="s">
        <v>3442</v>
      </c>
      <c r="B1173" s="1579"/>
      <c r="C1173" s="1579"/>
      <c r="D1173" s="1579"/>
      <c r="E1173" s="1579"/>
      <c r="F1173" s="1579"/>
      <c r="G1173" s="224"/>
      <c r="H1173" s="224"/>
    </row>
    <row r="1174" spans="1:8" s="223" customFormat="1">
      <c r="A1174" s="1579"/>
      <c r="B1174" s="1579"/>
      <c r="C1174" s="1579"/>
      <c r="D1174" s="1579"/>
      <c r="E1174" s="1579"/>
      <c r="F1174" s="1579"/>
      <c r="G1174" s="224"/>
      <c r="H1174" s="224"/>
    </row>
    <row r="1175" spans="1:8" s="223" customFormat="1">
      <c r="A1175" s="1579"/>
      <c r="B1175" s="1579"/>
      <c r="C1175" s="1579"/>
      <c r="D1175" s="1579"/>
      <c r="E1175" s="1579"/>
      <c r="F1175" s="1579"/>
      <c r="G1175" s="224"/>
      <c r="H1175" s="224"/>
    </row>
    <row r="1176" spans="1:8" s="223" customFormat="1">
      <c r="A1176" s="215"/>
      <c r="B1176" s="225"/>
      <c r="C1176" s="254"/>
      <c r="D1176" s="254"/>
      <c r="E1176" s="215"/>
      <c r="F1176" s="215"/>
      <c r="G1176" s="224"/>
      <c r="H1176" s="224"/>
    </row>
    <row r="1177" spans="1:8" s="223" customFormat="1">
      <c r="A1177" s="226" t="s">
        <v>603</v>
      </c>
      <c r="B1177" s="225"/>
      <c r="C1177" s="254"/>
      <c r="D1177" s="254"/>
      <c r="E1177" s="215"/>
      <c r="F1177" s="215"/>
      <c r="G1177" s="224"/>
      <c r="H1177" s="224"/>
    </row>
    <row r="1178" spans="1:8" s="249" customFormat="1" ht="14.25">
      <c r="A1178" s="226"/>
      <c r="B1178" s="225"/>
      <c r="C1178" s="254"/>
      <c r="D1178" s="254"/>
      <c r="E1178" s="215"/>
      <c r="F1178" s="215"/>
      <c r="G1178" s="250"/>
      <c r="H1178" s="250"/>
    </row>
    <row r="1179" spans="1:8" s="218" customFormat="1" ht="15">
      <c r="A1179" s="253"/>
      <c r="B1179" s="232" t="s">
        <v>602</v>
      </c>
      <c r="C1179" s="252"/>
      <c r="D1179" s="252"/>
      <c r="E1179" s="251"/>
      <c r="F1179" s="251"/>
      <c r="G1179" s="219"/>
      <c r="H1179" s="219"/>
    </row>
    <row r="1180" spans="1:8" s="218" customFormat="1">
      <c r="A1180" s="248"/>
      <c r="B1180" s="225"/>
      <c r="C1180" s="247"/>
      <c r="D1180" s="247"/>
      <c r="E1180" s="246"/>
      <c r="F1180" s="246"/>
      <c r="G1180" s="219"/>
      <c r="H1180" s="219"/>
    </row>
    <row r="1181" spans="1:8" s="218" customFormat="1">
      <c r="A1181" s="1574" t="s">
        <v>601</v>
      </c>
      <c r="B1181" s="1574"/>
      <c r="C1181" s="1574"/>
      <c r="D1181" s="1574"/>
      <c r="E1181" s="1574"/>
      <c r="F1181" s="1574"/>
      <c r="G1181" s="219"/>
      <c r="H1181" s="219"/>
    </row>
    <row r="1182" spans="1:8" s="218" customFormat="1">
      <c r="A1182" s="1574"/>
      <c r="B1182" s="1574"/>
      <c r="C1182" s="1574"/>
      <c r="D1182" s="1574"/>
      <c r="E1182" s="1574"/>
      <c r="F1182" s="1574"/>
      <c r="G1182" s="219"/>
      <c r="H1182" s="219"/>
    </row>
    <row r="1183" spans="1:8" s="218" customFormat="1">
      <c r="A1183" s="1574"/>
      <c r="B1183" s="1574"/>
      <c r="C1183" s="1574"/>
      <c r="D1183" s="1574"/>
      <c r="E1183" s="1574"/>
      <c r="F1183" s="1574"/>
      <c r="G1183" s="219"/>
      <c r="H1183" s="219"/>
    </row>
    <row r="1184" spans="1:8" s="218" customFormat="1">
      <c r="A1184" s="1574"/>
      <c r="B1184" s="1574"/>
      <c r="C1184" s="1574"/>
      <c r="D1184" s="1574"/>
      <c r="E1184" s="1574"/>
      <c r="F1184" s="1574"/>
      <c r="G1184" s="219"/>
      <c r="H1184" s="219"/>
    </row>
    <row r="1185" spans="1:8" s="218" customFormat="1">
      <c r="A1185" s="1574"/>
      <c r="B1185" s="1574"/>
      <c r="C1185" s="1574"/>
      <c r="D1185" s="1574"/>
      <c r="E1185" s="1574"/>
      <c r="F1185" s="1574"/>
      <c r="G1185" s="219"/>
      <c r="H1185" s="219"/>
    </row>
    <row r="1186" spans="1:8" s="218" customFormat="1">
      <c r="A1186" s="1574"/>
      <c r="B1186" s="1574"/>
      <c r="C1186" s="1574"/>
      <c r="D1186" s="1574"/>
      <c r="E1186" s="1574"/>
      <c r="F1186" s="1574"/>
      <c r="G1186" s="219"/>
      <c r="H1186" s="219"/>
    </row>
    <row r="1187" spans="1:8" s="218" customFormat="1">
      <c r="A1187" s="222"/>
      <c r="B1187" s="222"/>
      <c r="C1187" s="236"/>
      <c r="D1187" s="236"/>
      <c r="E1187" s="222"/>
      <c r="F1187" s="222"/>
      <c r="G1187" s="219"/>
      <c r="H1187" s="219"/>
    </row>
    <row r="1188" spans="1:8" s="218" customFormat="1">
      <c r="A1188" s="1574" t="s">
        <v>600</v>
      </c>
      <c r="B1188" s="1574"/>
      <c r="C1188" s="1574"/>
      <c r="D1188" s="1574"/>
      <c r="E1188" s="1574"/>
      <c r="F1188" s="1574"/>
      <c r="G1188" s="219"/>
      <c r="H1188" s="219"/>
    </row>
    <row r="1189" spans="1:8" s="218" customFormat="1">
      <c r="A1189" s="1574"/>
      <c r="B1189" s="1574"/>
      <c r="C1189" s="1574"/>
      <c r="D1189" s="1574"/>
      <c r="E1189" s="1574"/>
      <c r="F1189" s="1574"/>
      <c r="G1189" s="219"/>
      <c r="H1189" s="219"/>
    </row>
    <row r="1190" spans="1:8" s="218" customFormat="1">
      <c r="A1190" s="1574"/>
      <c r="B1190" s="1574"/>
      <c r="C1190" s="1574"/>
      <c r="D1190" s="1574"/>
      <c r="E1190" s="1574"/>
      <c r="F1190" s="1574"/>
      <c r="G1190" s="219"/>
      <c r="H1190" s="219"/>
    </row>
    <row r="1191" spans="1:8" s="218" customFormat="1">
      <c r="A1191" s="1574"/>
      <c r="B1191" s="1574"/>
      <c r="C1191" s="1574"/>
      <c r="D1191" s="1574"/>
      <c r="E1191" s="1574"/>
      <c r="F1191" s="1574"/>
      <c r="G1191" s="219"/>
      <c r="H1191" s="219"/>
    </row>
    <row r="1192" spans="1:8" s="218" customFormat="1" ht="3.75" customHeight="1">
      <c r="A1192" s="1574"/>
      <c r="B1192" s="1574"/>
      <c r="C1192" s="1574"/>
      <c r="D1192" s="1574"/>
      <c r="E1192" s="1574"/>
      <c r="F1192" s="1574"/>
      <c r="G1192" s="219"/>
      <c r="H1192" s="219"/>
    </row>
    <row r="1193" spans="1:8" s="218" customFormat="1" hidden="1">
      <c r="A1193" s="1574"/>
      <c r="B1193" s="1574"/>
      <c r="C1193" s="1574"/>
      <c r="D1193" s="1574"/>
      <c r="E1193" s="1574"/>
      <c r="F1193" s="1574"/>
      <c r="G1193" s="219"/>
      <c r="H1193" s="219"/>
    </row>
    <row r="1194" spans="1:8" s="218" customFormat="1">
      <c r="A1194" s="1574"/>
      <c r="B1194" s="1574"/>
      <c r="C1194" s="1574"/>
      <c r="D1194" s="1574"/>
      <c r="E1194" s="1574"/>
      <c r="F1194" s="1574"/>
      <c r="G1194" s="219"/>
      <c r="H1194" s="219"/>
    </row>
    <row r="1195" spans="1:8" s="218" customFormat="1">
      <c r="A1195" s="222"/>
      <c r="B1195" s="222"/>
      <c r="C1195" s="236"/>
      <c r="D1195" s="236"/>
      <c r="E1195" s="222"/>
      <c r="F1195" s="222"/>
      <c r="G1195" s="219"/>
      <c r="H1195" s="219"/>
    </row>
    <row r="1196" spans="1:8" s="218" customFormat="1">
      <c r="A1196" s="1574" t="s">
        <v>599</v>
      </c>
      <c r="B1196" s="1574"/>
      <c r="C1196" s="1574"/>
      <c r="D1196" s="1574"/>
      <c r="E1196" s="1574"/>
      <c r="F1196" s="1574"/>
      <c r="G1196" s="219"/>
      <c r="H1196" s="219"/>
    </row>
    <row r="1197" spans="1:8" s="218" customFormat="1">
      <c r="A1197" s="1574"/>
      <c r="B1197" s="1574"/>
      <c r="C1197" s="1574"/>
      <c r="D1197" s="1574"/>
      <c r="E1197" s="1574"/>
      <c r="F1197" s="1574"/>
      <c r="G1197" s="219"/>
      <c r="H1197" s="219"/>
    </row>
    <row r="1198" spans="1:8" s="218" customFormat="1">
      <c r="A1198" s="1574"/>
      <c r="B1198" s="1574"/>
      <c r="C1198" s="1574"/>
      <c r="D1198" s="1574"/>
      <c r="E1198" s="1574"/>
      <c r="F1198" s="1574"/>
      <c r="G1198" s="219"/>
      <c r="H1198" s="219"/>
    </row>
    <row r="1199" spans="1:8" s="218" customFormat="1">
      <c r="A1199" s="1574"/>
      <c r="B1199" s="1574"/>
      <c r="C1199" s="1574"/>
      <c r="D1199" s="1574"/>
      <c r="E1199" s="1574"/>
      <c r="F1199" s="1574"/>
      <c r="G1199" s="219"/>
      <c r="H1199" s="219"/>
    </row>
    <row r="1200" spans="1:8" s="218" customFormat="1">
      <c r="A1200" s="1574"/>
      <c r="B1200" s="1574"/>
      <c r="C1200" s="1574"/>
      <c r="D1200" s="1574"/>
      <c r="E1200" s="1574"/>
      <c r="F1200" s="1574"/>
      <c r="G1200" s="219"/>
      <c r="H1200" s="219"/>
    </row>
    <row r="1201" spans="1:8" s="240" customFormat="1" ht="14.25">
      <c r="A1201" s="245"/>
      <c r="B1201" s="222"/>
      <c r="C1201" s="236"/>
      <c r="D1201" s="236"/>
      <c r="E1201" s="222"/>
      <c r="F1201" s="222"/>
      <c r="G1201" s="241"/>
      <c r="H1201" s="241"/>
    </row>
    <row r="1202" spans="1:8" s="234" customFormat="1" ht="15">
      <c r="A1202" s="232"/>
      <c r="B1202" s="232" t="s">
        <v>598</v>
      </c>
      <c r="C1202" s="244"/>
      <c r="D1202" s="244"/>
      <c r="E1202" s="243"/>
      <c r="F1202" s="242"/>
      <c r="G1202" s="235"/>
      <c r="H1202" s="235"/>
    </row>
    <row r="1203" spans="1:8" s="234" customFormat="1">
      <c r="A1203" s="239"/>
      <c r="B1203" s="217"/>
      <c r="C1203" s="238"/>
      <c r="D1203" s="237"/>
      <c r="E1203" s="222"/>
      <c r="F1203" s="222"/>
      <c r="G1203" s="235"/>
      <c r="H1203" s="235"/>
    </row>
    <row r="1204" spans="1:8" s="234" customFormat="1">
      <c r="A1204" s="1579" t="s">
        <v>3448</v>
      </c>
      <c r="B1204" s="1579"/>
      <c r="C1204" s="1579"/>
      <c r="D1204" s="1579"/>
      <c r="E1204" s="1579"/>
      <c r="F1204" s="1579"/>
      <c r="G1204" s="235"/>
      <c r="H1204" s="235"/>
    </row>
    <row r="1205" spans="1:8" s="234" customFormat="1">
      <c r="A1205" s="1579"/>
      <c r="B1205" s="1579"/>
      <c r="C1205" s="1579"/>
      <c r="D1205" s="1579"/>
      <c r="E1205" s="1579"/>
      <c r="F1205" s="1579"/>
      <c r="G1205" s="235"/>
      <c r="H1205" s="235"/>
    </row>
    <row r="1206" spans="1:8" s="234" customFormat="1">
      <c r="A1206" s="1579"/>
      <c r="B1206" s="1579"/>
      <c r="C1206" s="1579"/>
      <c r="D1206" s="1579"/>
      <c r="E1206" s="1579"/>
      <c r="F1206" s="1579"/>
      <c r="G1206" s="235"/>
      <c r="H1206" s="235"/>
    </row>
    <row r="1207" spans="1:8" s="234" customFormat="1">
      <c r="A1207" s="1579"/>
      <c r="B1207" s="1579"/>
      <c r="C1207" s="1579"/>
      <c r="D1207" s="1579"/>
      <c r="E1207" s="1579"/>
      <c r="F1207" s="1579"/>
      <c r="G1207" s="235"/>
      <c r="H1207" s="235"/>
    </row>
    <row r="1208" spans="1:8" s="234" customFormat="1">
      <c r="A1208" s="1579"/>
      <c r="B1208" s="1579"/>
      <c r="C1208" s="1579"/>
      <c r="D1208" s="1579"/>
      <c r="E1208" s="1579"/>
      <c r="F1208" s="1579"/>
      <c r="G1208" s="235"/>
      <c r="H1208" s="235"/>
    </row>
    <row r="1209" spans="1:8" s="234" customFormat="1">
      <c r="A1209" s="222"/>
      <c r="B1209" s="222"/>
      <c r="C1209" s="236"/>
      <c r="D1209" s="236"/>
      <c r="E1209" s="222"/>
      <c r="F1209" s="222"/>
      <c r="G1209" s="235"/>
      <c r="H1209" s="235"/>
    </row>
    <row r="1210" spans="1:8" s="234" customFormat="1">
      <c r="A1210" s="1574" t="s">
        <v>596</v>
      </c>
      <c r="B1210" s="1574"/>
      <c r="C1210" s="1574"/>
      <c r="D1210" s="1574"/>
      <c r="E1210" s="1574"/>
      <c r="F1210" s="1574"/>
      <c r="G1210" s="235"/>
      <c r="H1210" s="235"/>
    </row>
    <row r="1211" spans="1:8" s="234" customFormat="1">
      <c r="A1211" s="1574"/>
      <c r="B1211" s="1574"/>
      <c r="C1211" s="1574"/>
      <c r="D1211" s="1574"/>
      <c r="E1211" s="1574"/>
      <c r="F1211" s="1574"/>
      <c r="G1211" s="235"/>
      <c r="H1211" s="235"/>
    </row>
    <row r="1212" spans="1:8" s="234" customFormat="1">
      <c r="A1212" s="1574"/>
      <c r="B1212" s="1574"/>
      <c r="C1212" s="1574"/>
      <c r="D1212" s="1574"/>
      <c r="E1212" s="1574"/>
      <c r="F1212" s="1574"/>
      <c r="G1212" s="235"/>
      <c r="H1212" s="235"/>
    </row>
    <row r="1213" spans="1:8" s="234" customFormat="1">
      <c r="A1213" s="1574"/>
      <c r="B1213" s="1574"/>
      <c r="C1213" s="1574"/>
      <c r="D1213" s="1574"/>
      <c r="E1213" s="1574"/>
      <c r="F1213" s="1574"/>
      <c r="G1213" s="235"/>
      <c r="H1213" s="235"/>
    </row>
    <row r="1214" spans="1:8" s="234" customFormat="1">
      <c r="A1214" s="1574"/>
      <c r="B1214" s="1574"/>
      <c r="C1214" s="1574"/>
      <c r="D1214" s="1574"/>
      <c r="E1214" s="1574"/>
      <c r="F1214" s="1574"/>
      <c r="G1214" s="235"/>
      <c r="H1214" s="235"/>
    </row>
    <row r="1215" spans="1:8" s="218" customFormat="1">
      <c r="A1215" s="1574"/>
      <c r="B1215" s="1574"/>
      <c r="C1215" s="1574"/>
      <c r="D1215" s="1574"/>
      <c r="E1215" s="1574"/>
      <c r="F1215" s="1574"/>
      <c r="G1215" s="219"/>
      <c r="H1215" s="219"/>
    </row>
    <row r="1216" spans="1:8" s="228" customFormat="1" ht="14.25">
      <c r="A1216" s="220"/>
      <c r="B1216" s="222"/>
      <c r="C1216" s="221"/>
      <c r="D1216" s="221"/>
      <c r="E1216" s="220"/>
      <c r="F1216" s="220"/>
      <c r="G1216" s="229"/>
      <c r="H1216" s="229"/>
    </row>
    <row r="1217" spans="1:8" s="223" customFormat="1" ht="15">
      <c r="A1217" s="233"/>
      <c r="B1217" s="232" t="s">
        <v>595</v>
      </c>
      <c r="C1217" s="231"/>
      <c r="D1217" s="231"/>
      <c r="E1217" s="230"/>
      <c r="F1217" s="230"/>
      <c r="G1217" s="224"/>
      <c r="H1217" s="224"/>
    </row>
    <row r="1218" spans="1:8" s="223" customFormat="1">
      <c r="A1218" s="227"/>
      <c r="B1218" s="225"/>
      <c r="C1218" s="216"/>
      <c r="D1218" s="216"/>
      <c r="E1218" s="215"/>
      <c r="F1218" s="215"/>
      <c r="G1218" s="224"/>
      <c r="H1218" s="224"/>
    </row>
    <row r="1219" spans="1:8" s="223" customFormat="1">
      <c r="A1219" s="1570" t="s">
        <v>594</v>
      </c>
      <c r="B1219" s="1570"/>
      <c r="C1219" s="1570"/>
      <c r="D1219" s="1570"/>
      <c r="E1219" s="1570"/>
      <c r="F1219" s="1570"/>
      <c r="G1219" s="224"/>
      <c r="H1219" s="224"/>
    </row>
    <row r="1220" spans="1:8" s="223" customFormat="1">
      <c r="A1220" s="1570"/>
      <c r="B1220" s="1570"/>
      <c r="C1220" s="1570"/>
      <c r="D1220" s="1570"/>
      <c r="E1220" s="1570"/>
      <c r="F1220" s="1570"/>
      <c r="G1220" s="224"/>
      <c r="H1220" s="224"/>
    </row>
    <row r="1221" spans="1:8" s="223" customFormat="1">
      <c r="A1221" s="1570"/>
      <c r="B1221" s="1570"/>
      <c r="C1221" s="1570"/>
      <c r="D1221" s="1570"/>
      <c r="E1221" s="1570"/>
      <c r="F1221" s="1570"/>
      <c r="G1221" s="224"/>
      <c r="H1221" s="224"/>
    </row>
    <row r="1222" spans="1:8" s="223" customFormat="1">
      <c r="A1222" s="220"/>
      <c r="B1222" s="222"/>
      <c r="C1222" s="221"/>
      <c r="D1222" s="221"/>
      <c r="E1222" s="220"/>
      <c r="F1222" s="220"/>
      <c r="G1222" s="224"/>
      <c r="H1222" s="224"/>
    </row>
    <row r="1223" spans="1:8" s="223" customFormat="1">
      <c r="A1223" s="1570" t="s">
        <v>593</v>
      </c>
      <c r="B1223" s="1570"/>
      <c r="C1223" s="1570"/>
      <c r="D1223" s="1570"/>
      <c r="E1223" s="1570"/>
      <c r="F1223" s="1570"/>
      <c r="G1223" s="224"/>
      <c r="H1223" s="224"/>
    </row>
    <row r="1224" spans="1:8" s="223" customFormat="1">
      <c r="A1224" s="1570"/>
      <c r="B1224" s="1570"/>
      <c r="C1224" s="1570"/>
      <c r="D1224" s="1570"/>
      <c r="E1224" s="1570"/>
      <c r="F1224" s="1570"/>
      <c r="G1224" s="224"/>
      <c r="H1224" s="224"/>
    </row>
    <row r="1225" spans="1:8" s="223" customFormat="1">
      <c r="A1225" s="1570"/>
      <c r="B1225" s="1570"/>
      <c r="C1225" s="1570"/>
      <c r="D1225" s="1570"/>
      <c r="E1225" s="1570"/>
      <c r="F1225" s="1570"/>
      <c r="G1225" s="224"/>
      <c r="H1225" s="224"/>
    </row>
    <row r="1226" spans="1:8" s="223" customFormat="1">
      <c r="A1226" s="1570"/>
      <c r="B1226" s="1570"/>
      <c r="C1226" s="1570"/>
      <c r="D1226" s="1570"/>
      <c r="E1226" s="1570"/>
      <c r="F1226" s="1570"/>
      <c r="G1226" s="224"/>
      <c r="H1226" s="224"/>
    </row>
    <row r="1227" spans="1:8" s="223" customFormat="1">
      <c r="A1227" s="220"/>
      <c r="B1227" s="222"/>
      <c r="C1227" s="221"/>
      <c r="D1227" s="221"/>
      <c r="E1227" s="220"/>
      <c r="F1227" s="220"/>
      <c r="G1227" s="224"/>
      <c r="H1227" s="224"/>
    </row>
    <row r="1228" spans="1:8" s="223" customFormat="1">
      <c r="A1228" s="1570" t="s">
        <v>592</v>
      </c>
      <c r="B1228" s="1570"/>
      <c r="C1228" s="1570"/>
      <c r="D1228" s="1570"/>
      <c r="E1228" s="1570"/>
      <c r="F1228" s="1570"/>
      <c r="G1228" s="224"/>
      <c r="H1228" s="224"/>
    </row>
    <row r="1229" spans="1:8" s="223" customFormat="1">
      <c r="A1229" s="1570"/>
      <c r="B1229" s="1570"/>
      <c r="C1229" s="1570"/>
      <c r="D1229" s="1570"/>
      <c r="E1229" s="1570"/>
      <c r="F1229" s="1570"/>
      <c r="G1229" s="224"/>
      <c r="H1229" s="224"/>
    </row>
    <row r="1230" spans="1:8" s="223" customFormat="1">
      <c r="A1230" s="1570"/>
      <c r="B1230" s="1570"/>
      <c r="C1230" s="1570"/>
      <c r="D1230" s="1570"/>
      <c r="E1230" s="1570"/>
      <c r="F1230" s="1570"/>
      <c r="G1230" s="224"/>
      <c r="H1230" s="224"/>
    </row>
    <row r="1231" spans="1:8" s="223" customFormat="1">
      <c r="A1231" s="1570"/>
      <c r="B1231" s="1570"/>
      <c r="C1231" s="1570"/>
      <c r="D1231" s="1570"/>
      <c r="E1231" s="1570"/>
      <c r="F1231" s="1570"/>
      <c r="G1231" s="224"/>
      <c r="H1231" s="224"/>
    </row>
    <row r="1232" spans="1:8" s="223" customFormat="1">
      <c r="A1232" s="1570"/>
      <c r="B1232" s="1570"/>
      <c r="C1232" s="1570"/>
      <c r="D1232" s="1570"/>
      <c r="E1232" s="1570"/>
      <c r="F1232" s="1570"/>
      <c r="G1232" s="224"/>
      <c r="H1232" s="224"/>
    </row>
    <row r="1233" spans="1:8" s="223" customFormat="1">
      <c r="A1233" s="1570"/>
      <c r="B1233" s="1570"/>
      <c r="C1233" s="1570"/>
      <c r="D1233" s="1570"/>
      <c r="E1233" s="1570"/>
      <c r="F1233" s="1570"/>
      <c r="G1233" s="224"/>
      <c r="H1233" s="224"/>
    </row>
    <row r="1234" spans="1:8" s="223" customFormat="1">
      <c r="A1234" s="220"/>
      <c r="B1234" s="222"/>
      <c r="C1234" s="221"/>
      <c r="D1234" s="221"/>
      <c r="E1234" s="220"/>
      <c r="F1234" s="220"/>
      <c r="G1234" s="224"/>
      <c r="H1234" s="224"/>
    </row>
    <row r="1235" spans="1:8" s="223" customFormat="1">
      <c r="A1235" s="1570" t="s">
        <v>591</v>
      </c>
      <c r="B1235" s="1570"/>
      <c r="C1235" s="1570"/>
      <c r="D1235" s="1570"/>
      <c r="E1235" s="1570"/>
      <c r="F1235" s="1570"/>
      <c r="G1235" s="224"/>
      <c r="H1235" s="224"/>
    </row>
    <row r="1236" spans="1:8" s="223" customFormat="1">
      <c r="A1236" s="1570"/>
      <c r="B1236" s="1570"/>
      <c r="C1236" s="1570"/>
      <c r="D1236" s="1570"/>
      <c r="E1236" s="1570"/>
      <c r="F1236" s="1570"/>
      <c r="G1236" s="224"/>
      <c r="H1236" s="224"/>
    </row>
    <row r="1237" spans="1:8" s="223" customFormat="1">
      <c r="A1237" s="1570"/>
      <c r="B1237" s="1570"/>
      <c r="C1237" s="1570"/>
      <c r="D1237" s="1570"/>
      <c r="E1237" s="1570"/>
      <c r="F1237" s="1570"/>
      <c r="G1237" s="224"/>
      <c r="H1237" s="224"/>
    </row>
    <row r="1238" spans="1:8" s="223" customFormat="1">
      <c r="A1238" s="1570"/>
      <c r="B1238" s="1570"/>
      <c r="C1238" s="1570"/>
      <c r="D1238" s="1570"/>
      <c r="E1238" s="1570"/>
      <c r="F1238" s="1570"/>
      <c r="G1238" s="224"/>
      <c r="H1238" s="224"/>
    </row>
    <row r="1239" spans="1:8" s="223" customFormat="1">
      <c r="A1239" s="1570"/>
      <c r="B1239" s="1570"/>
      <c r="C1239" s="1570"/>
      <c r="D1239" s="1570"/>
      <c r="E1239" s="1570"/>
      <c r="F1239" s="1570"/>
      <c r="G1239" s="224"/>
      <c r="H1239" s="224"/>
    </row>
    <row r="1240" spans="1:8" s="223" customFormat="1">
      <c r="A1240" s="227"/>
      <c r="B1240" s="225"/>
      <c r="C1240" s="216"/>
      <c r="D1240" s="216"/>
      <c r="E1240" s="215"/>
      <c r="F1240" s="215"/>
      <c r="G1240" s="224"/>
      <c r="H1240" s="224"/>
    </row>
    <row r="1241" spans="1:8" s="218" customFormat="1">
      <c r="A1241" s="226" t="s">
        <v>590</v>
      </c>
      <c r="B1241" s="225"/>
      <c r="C1241" s="216"/>
      <c r="D1241" s="216"/>
      <c r="E1241" s="215"/>
      <c r="F1241" s="215"/>
      <c r="G1241" s="219"/>
      <c r="H1241" s="219"/>
    </row>
    <row r="1242" spans="1:8">
      <c r="A1242" s="220"/>
      <c r="B1242" s="222"/>
      <c r="C1242" s="221"/>
      <c r="D1242" s="221"/>
      <c r="E1242" s="220"/>
      <c r="F1242" s="220"/>
    </row>
    <row r="1243" spans="1:8">
      <c r="A1243" s="215"/>
      <c r="B1243" s="217"/>
      <c r="C1243" s="216"/>
      <c r="D1243" s="216"/>
      <c r="E1243" s="215"/>
      <c r="F1243" s="215"/>
    </row>
    <row r="1244" spans="1:8">
      <c r="A1244" s="215"/>
      <c r="B1244" s="217"/>
      <c r="C1244" s="216"/>
      <c r="D1244" s="216"/>
      <c r="E1244" s="215"/>
      <c r="F1244" s="215"/>
    </row>
    <row r="1245" spans="1:8">
      <c r="A1245" s="215"/>
      <c r="B1245" s="217"/>
      <c r="C1245" s="216"/>
      <c r="D1245" s="216"/>
      <c r="E1245" s="215"/>
      <c r="F1245" s="215"/>
    </row>
    <row r="1246" spans="1:8">
      <c r="A1246" s="215"/>
      <c r="B1246" s="217"/>
      <c r="C1246" s="216"/>
      <c r="D1246" s="216"/>
      <c r="E1246" s="215"/>
      <c r="F1246" s="215"/>
    </row>
  </sheetData>
  <mergeCells count="300">
    <mergeCell ref="A1029:F1029"/>
    <mergeCell ref="A1172:F1172"/>
    <mergeCell ref="A1074:F1078"/>
    <mergeCell ref="B2:F2"/>
    <mergeCell ref="B3:F3"/>
    <mergeCell ref="B14:F14"/>
    <mergeCell ref="D48:F48"/>
    <mergeCell ref="D47:F47"/>
    <mergeCell ref="B31:E31"/>
    <mergeCell ref="B33:E33"/>
    <mergeCell ref="B7:E7"/>
    <mergeCell ref="B6:E6"/>
    <mergeCell ref="C17:I17"/>
    <mergeCell ref="B34:F34"/>
    <mergeCell ref="A1000:F1001"/>
    <mergeCell ref="A1003:F1005"/>
    <mergeCell ref="A1007:F1008"/>
    <mergeCell ref="A1010:F1020"/>
    <mergeCell ref="A1024:F1027"/>
    <mergeCell ref="A980:F983"/>
    <mergeCell ref="A985:F985"/>
    <mergeCell ref="A986:F988"/>
    <mergeCell ref="A989:F991"/>
    <mergeCell ref="A993:F993"/>
    <mergeCell ref="A995:F996"/>
    <mergeCell ref="A950:F959"/>
    <mergeCell ref="A1235:F1239"/>
    <mergeCell ref="A1188:F1194"/>
    <mergeCell ref="A1196:F1200"/>
    <mergeCell ref="A1204:F1208"/>
    <mergeCell ref="A1210:F1215"/>
    <mergeCell ref="A1219:F1221"/>
    <mergeCell ref="A1223:F1226"/>
    <mergeCell ref="A1157:F1158"/>
    <mergeCell ref="A1163:F1164"/>
    <mergeCell ref="A1165:F1166"/>
    <mergeCell ref="A1168:F1171"/>
    <mergeCell ref="A1173:F1175"/>
    <mergeCell ref="A1181:F1186"/>
    <mergeCell ref="A1080:F1081"/>
    <mergeCell ref="A1228:F1233"/>
    <mergeCell ref="A1107:F1111"/>
    <mergeCell ref="A1117:F1122"/>
    <mergeCell ref="A1124:F1130"/>
    <mergeCell ref="A1132:F1136"/>
    <mergeCell ref="A1031:F1034"/>
    <mergeCell ref="B1036:D1036"/>
    <mergeCell ref="A1038:F1042"/>
    <mergeCell ref="A1044:F1045"/>
    <mergeCell ref="A1047:F1049"/>
    <mergeCell ref="A1051:F1058"/>
    <mergeCell ref="A1138:F1142"/>
    <mergeCell ref="A1148:F1149"/>
    <mergeCell ref="A1085:F1087"/>
    <mergeCell ref="A1089:F1090"/>
    <mergeCell ref="A1092:F1094"/>
    <mergeCell ref="A1096:F1098"/>
    <mergeCell ref="A1100:F1101"/>
    <mergeCell ref="A1103:F1105"/>
    <mergeCell ref="A1060:F1061"/>
    <mergeCell ref="A1063:F1065"/>
    <mergeCell ref="A1067:F1068"/>
    <mergeCell ref="A1070:F1072"/>
    <mergeCell ref="A961:F961"/>
    <mergeCell ref="A965:F969"/>
    <mergeCell ref="A971:F971"/>
    <mergeCell ref="A973:F973"/>
    <mergeCell ref="A975:F978"/>
    <mergeCell ref="A925:F925"/>
    <mergeCell ref="A929:F932"/>
    <mergeCell ref="A934:F936"/>
    <mergeCell ref="A940:F941"/>
    <mergeCell ref="A943:F945"/>
    <mergeCell ref="A947:F948"/>
    <mergeCell ref="A898:F899"/>
    <mergeCell ref="A901:F904"/>
    <mergeCell ref="A906:F908"/>
    <mergeCell ref="A910:F913"/>
    <mergeCell ref="A915:F918"/>
    <mergeCell ref="A920:F921"/>
    <mergeCell ref="A880:F880"/>
    <mergeCell ref="A884:B884"/>
    <mergeCell ref="A886:F886"/>
    <mergeCell ref="A888:F890"/>
    <mergeCell ref="A892:F894"/>
    <mergeCell ref="A896:B896"/>
    <mergeCell ref="C882:E882"/>
    <mergeCell ref="A855:F856"/>
    <mergeCell ref="A858:F859"/>
    <mergeCell ref="A861:B861"/>
    <mergeCell ref="A862:F864"/>
    <mergeCell ref="A873:F877"/>
    <mergeCell ref="A879:B879"/>
    <mergeCell ref="C871:E871"/>
    <mergeCell ref="A835:F836"/>
    <mergeCell ref="A838:F839"/>
    <mergeCell ref="A841:F842"/>
    <mergeCell ref="A845:F846"/>
    <mergeCell ref="A848:F851"/>
    <mergeCell ref="A853:B853"/>
    <mergeCell ref="A809:F810"/>
    <mergeCell ref="A812:F815"/>
    <mergeCell ref="A817:F819"/>
    <mergeCell ref="A821:F822"/>
    <mergeCell ref="A823:F824"/>
    <mergeCell ref="A826:F829"/>
    <mergeCell ref="A787:F787"/>
    <mergeCell ref="A791:F793"/>
    <mergeCell ref="A795:F796"/>
    <mergeCell ref="A798:F800"/>
    <mergeCell ref="A802:F804"/>
    <mergeCell ref="A806:F807"/>
    <mergeCell ref="A760:F764"/>
    <mergeCell ref="A766:F767"/>
    <mergeCell ref="A771:F772"/>
    <mergeCell ref="A774:F775"/>
    <mergeCell ref="A777:F785"/>
    <mergeCell ref="A732:F734"/>
    <mergeCell ref="A735:F740"/>
    <mergeCell ref="A742:F745"/>
    <mergeCell ref="A747:F749"/>
    <mergeCell ref="A751:F755"/>
    <mergeCell ref="A757:F758"/>
    <mergeCell ref="A708:F712"/>
    <mergeCell ref="A714:F715"/>
    <mergeCell ref="A717:F717"/>
    <mergeCell ref="A719:F721"/>
    <mergeCell ref="A723:F724"/>
    <mergeCell ref="A728:F730"/>
    <mergeCell ref="A677:F682"/>
    <mergeCell ref="A684:F688"/>
    <mergeCell ref="A690:F693"/>
    <mergeCell ref="A695:F697"/>
    <mergeCell ref="A699:F703"/>
    <mergeCell ref="A705:F706"/>
    <mergeCell ref="A653:F657"/>
    <mergeCell ref="A659:F660"/>
    <mergeCell ref="A662:F664"/>
    <mergeCell ref="A666:F667"/>
    <mergeCell ref="A673:F675"/>
    <mergeCell ref="A619:F623"/>
    <mergeCell ref="A627:F632"/>
    <mergeCell ref="A634:F640"/>
    <mergeCell ref="A642:F645"/>
    <mergeCell ref="A647:F648"/>
    <mergeCell ref="A650:F652"/>
    <mergeCell ref="A671:F671"/>
    <mergeCell ref="A588:F590"/>
    <mergeCell ref="A592:F597"/>
    <mergeCell ref="A601:F606"/>
    <mergeCell ref="A610:F611"/>
    <mergeCell ref="A613:F614"/>
    <mergeCell ref="A616:F617"/>
    <mergeCell ref="A562:F564"/>
    <mergeCell ref="A566:F572"/>
    <mergeCell ref="A574:F575"/>
    <mergeCell ref="A577:F579"/>
    <mergeCell ref="A581:F583"/>
    <mergeCell ref="A585:F586"/>
    <mergeCell ref="A608:F608"/>
    <mergeCell ref="A532:F533"/>
    <mergeCell ref="A535:F537"/>
    <mergeCell ref="A539:F543"/>
    <mergeCell ref="A549:F554"/>
    <mergeCell ref="A556:F557"/>
    <mergeCell ref="A559:F560"/>
    <mergeCell ref="A506:F509"/>
    <mergeCell ref="A511:F512"/>
    <mergeCell ref="A514:F520"/>
    <mergeCell ref="A522:F524"/>
    <mergeCell ref="A526:F527"/>
    <mergeCell ref="A529:F530"/>
    <mergeCell ref="A473:F478"/>
    <mergeCell ref="A482:F486"/>
    <mergeCell ref="A487:F488"/>
    <mergeCell ref="A490:F496"/>
    <mergeCell ref="A498:F500"/>
    <mergeCell ref="A502:F504"/>
    <mergeCell ref="A450:F450"/>
    <mergeCell ref="A452:F454"/>
    <mergeCell ref="A456:F457"/>
    <mergeCell ref="A459:F460"/>
    <mergeCell ref="A462:F466"/>
    <mergeCell ref="A468:F471"/>
    <mergeCell ref="A417:F421"/>
    <mergeCell ref="A423:F424"/>
    <mergeCell ref="A426:F428"/>
    <mergeCell ref="A433:F437"/>
    <mergeCell ref="A439:F444"/>
    <mergeCell ref="A447:F448"/>
    <mergeCell ref="A386:F388"/>
    <mergeCell ref="A392:F394"/>
    <mergeCell ref="A396:F397"/>
    <mergeCell ref="A399:F405"/>
    <mergeCell ref="A407:F411"/>
    <mergeCell ref="A413:F415"/>
    <mergeCell ref="A445:F445"/>
    <mergeCell ref="A358:F361"/>
    <mergeCell ref="A363:F365"/>
    <mergeCell ref="A367:F369"/>
    <mergeCell ref="A371:F375"/>
    <mergeCell ref="A377:F378"/>
    <mergeCell ref="A380:F384"/>
    <mergeCell ref="A331:F333"/>
    <mergeCell ref="A335:F337"/>
    <mergeCell ref="A339:F341"/>
    <mergeCell ref="A343:F344"/>
    <mergeCell ref="A346:F352"/>
    <mergeCell ref="A354:F356"/>
    <mergeCell ref="A304:F306"/>
    <mergeCell ref="A308:F309"/>
    <mergeCell ref="A311:F314"/>
    <mergeCell ref="A317:F317"/>
    <mergeCell ref="A324:F326"/>
    <mergeCell ref="A328:F329"/>
    <mergeCell ref="A278:F279"/>
    <mergeCell ref="A283:F284"/>
    <mergeCell ref="A288:F289"/>
    <mergeCell ref="A291:F294"/>
    <mergeCell ref="A296:F296"/>
    <mergeCell ref="A298:F300"/>
    <mergeCell ref="A315:F315"/>
    <mergeCell ref="A251:F252"/>
    <mergeCell ref="A254:F256"/>
    <mergeCell ref="A257:F258"/>
    <mergeCell ref="A262:F266"/>
    <mergeCell ref="A268:F269"/>
    <mergeCell ref="A271:F274"/>
    <mergeCell ref="A224:F226"/>
    <mergeCell ref="A228:F229"/>
    <mergeCell ref="A231:F236"/>
    <mergeCell ref="A237:F239"/>
    <mergeCell ref="A241:F242"/>
    <mergeCell ref="A246:F249"/>
    <mergeCell ref="A212:F212"/>
    <mergeCell ref="A213:F214"/>
    <mergeCell ref="A215:F215"/>
    <mergeCell ref="A216:F216"/>
    <mergeCell ref="A220:F220"/>
    <mergeCell ref="A222:F222"/>
    <mergeCell ref="A206:F206"/>
    <mergeCell ref="A207:F207"/>
    <mergeCell ref="A208:F208"/>
    <mergeCell ref="A209:F209"/>
    <mergeCell ref="A210:F210"/>
    <mergeCell ref="A211:F211"/>
    <mergeCell ref="A193:F194"/>
    <mergeCell ref="A196:F197"/>
    <mergeCell ref="A199:F199"/>
    <mergeCell ref="A200:F201"/>
    <mergeCell ref="A203:F203"/>
    <mergeCell ref="A205:F205"/>
    <mergeCell ref="A183:F183"/>
    <mergeCell ref="A184:F184"/>
    <mergeCell ref="A185:F186"/>
    <mergeCell ref="A187:F187"/>
    <mergeCell ref="A188:F188"/>
    <mergeCell ref="A189:F189"/>
    <mergeCell ref="A172:F172"/>
    <mergeCell ref="A174:B174"/>
    <mergeCell ref="A176:F176"/>
    <mergeCell ref="A177:F177"/>
    <mergeCell ref="A179:F180"/>
    <mergeCell ref="A182:F182"/>
    <mergeCell ref="A166:F166"/>
    <mergeCell ref="A167:F167"/>
    <mergeCell ref="A168:F168"/>
    <mergeCell ref="A169:F169"/>
    <mergeCell ref="A170:F170"/>
    <mergeCell ref="A171:F171"/>
    <mergeCell ref="A154:F155"/>
    <mergeCell ref="A157:F158"/>
    <mergeCell ref="A160:F161"/>
    <mergeCell ref="A163:F163"/>
    <mergeCell ref="A165:F165"/>
    <mergeCell ref="A152:F152"/>
    <mergeCell ref="A60:F62"/>
    <mergeCell ref="A64:F64"/>
    <mergeCell ref="A66:F67"/>
    <mergeCell ref="A69:F70"/>
    <mergeCell ref="A107:F108"/>
    <mergeCell ref="A110:F113"/>
    <mergeCell ref="A115:F116"/>
    <mergeCell ref="A125:F125"/>
    <mergeCell ref="A54:E54"/>
    <mergeCell ref="A118:F119"/>
    <mergeCell ref="A130:F131"/>
    <mergeCell ref="A133:F134"/>
    <mergeCell ref="A136:F137"/>
    <mergeCell ref="A139:F140"/>
    <mergeCell ref="A145:F147"/>
    <mergeCell ref="A149:F150"/>
    <mergeCell ref="A121:F124"/>
    <mergeCell ref="A127:F128"/>
    <mergeCell ref="A72:F75"/>
    <mergeCell ref="A77:F79"/>
    <mergeCell ref="A81:F82"/>
    <mergeCell ref="A84:F86"/>
    <mergeCell ref="A101:F102"/>
    <mergeCell ref="A103:F103"/>
  </mergeCells>
  <pageMargins left="0.78740157480314965" right="0" top="0.98425196850393704" bottom="0.98425196850393704" header="0.39370078740157483" footer="0.31496062992125984"/>
  <pageSetup paperSize="9" scale="34" orientation="portrait" horizontalDpi="4294967293" verticalDpi="4294967293" r:id="rId1"/>
  <headerFooter scaleWithDoc="0" alignWithMargins="0">
    <oddFooter>&amp;R</oddFooter>
  </headerFooter>
  <rowBreaks count="19" manualBreakCount="19">
    <brk id="49" max="5" man="1"/>
    <brk id="103" max="5" man="1"/>
    <brk id="216" max="5" man="1"/>
    <brk id="279" max="5" man="1"/>
    <brk id="318" max="5" man="1"/>
    <brk id="388" max="5" man="1"/>
    <brk id="429" max="5" man="1"/>
    <brk id="478" max="5" man="1"/>
    <brk id="545" max="5" man="1"/>
    <brk id="597" max="5" man="1"/>
    <brk id="667" max="5" man="1"/>
    <brk id="724" max="5" man="1"/>
    <brk id="768" max="5" man="1"/>
    <brk id="936" max="5" man="1"/>
    <brk id="996" max="5" man="1"/>
    <brk id="1034" max="5" man="1"/>
    <brk id="1113" max="5" man="1"/>
    <brk id="1144" max="5" man="1"/>
    <brk id="1177" max="5" man="1"/>
  </rowBreaks>
</worksheet>
</file>

<file path=xl/worksheets/sheet4.xml><?xml version="1.0" encoding="utf-8"?>
<worksheet xmlns="http://schemas.openxmlformats.org/spreadsheetml/2006/main" xmlns:r="http://schemas.openxmlformats.org/officeDocument/2006/relationships">
  <sheetPr>
    <tabColor rgb="FFFFFF00"/>
    <pageSetUpPr fitToPage="1"/>
  </sheetPr>
  <dimension ref="A1:K2062"/>
  <sheetViews>
    <sheetView showZeros="0" tabSelected="1" view="pageBreakPreview" zoomScaleSheetLayoutView="100" workbookViewId="0">
      <pane ySplit="2" topLeftCell="A1613" activePane="bottomLeft" state="frozen"/>
      <selection pane="bottomLeft" activeCell="F1625" sqref="F1625"/>
    </sheetView>
  </sheetViews>
  <sheetFormatPr defaultRowHeight="12.75"/>
  <cols>
    <col min="1" max="1" width="5.42578125" customWidth="1"/>
    <col min="2" max="2" width="36.7109375" customWidth="1"/>
    <col min="5" max="5" width="10.5703125" customWidth="1"/>
    <col min="6" max="6" width="13.5703125" customWidth="1"/>
    <col min="7" max="10" width="12.7109375" style="1024" customWidth="1"/>
  </cols>
  <sheetData>
    <row r="1" spans="1:11">
      <c r="A1" s="1611" t="s">
        <v>3423</v>
      </c>
      <c r="B1" s="1611"/>
      <c r="C1" s="1611"/>
      <c r="D1" s="1611"/>
      <c r="E1" s="1611"/>
      <c r="F1" s="1612"/>
      <c r="G1" s="1613" t="s">
        <v>3417</v>
      </c>
      <c r="H1" s="1614"/>
      <c r="I1" s="1615" t="s">
        <v>3418</v>
      </c>
      <c r="J1" s="1614"/>
    </row>
    <row r="2" spans="1:11">
      <c r="A2" s="1108" t="s">
        <v>3419</v>
      </c>
      <c r="B2" s="1108" t="s">
        <v>2392</v>
      </c>
      <c r="C2" s="1108" t="s">
        <v>3420</v>
      </c>
      <c r="D2" s="1108" t="s">
        <v>245</v>
      </c>
      <c r="E2" s="1108" t="s">
        <v>3421</v>
      </c>
      <c r="F2" s="1109" t="s">
        <v>3422</v>
      </c>
      <c r="G2" s="1110" t="s">
        <v>245</v>
      </c>
      <c r="H2" s="1112" t="s">
        <v>247</v>
      </c>
      <c r="I2" s="1111" t="s">
        <v>245</v>
      </c>
      <c r="J2" s="1112" t="s">
        <v>247</v>
      </c>
    </row>
    <row r="3" spans="1:11" s="4" customFormat="1" ht="16.5">
      <c r="A3" s="718" t="s">
        <v>219</v>
      </c>
      <c r="B3" s="718" t="s">
        <v>432</v>
      </c>
      <c r="C3" s="719"/>
      <c r="D3" s="720"/>
      <c r="E3" s="721"/>
      <c r="F3" s="1107"/>
      <c r="G3" s="1025"/>
      <c r="H3" s="1081"/>
      <c r="I3" s="1025"/>
      <c r="J3" s="1025"/>
      <c r="K3" s="943"/>
    </row>
    <row r="4" spans="1:11" ht="15">
      <c r="A4" s="711"/>
      <c r="B4" s="711"/>
      <c r="C4" s="1019"/>
      <c r="D4" s="1019"/>
      <c r="E4" s="1019"/>
      <c r="F4" s="1020"/>
      <c r="G4" s="1616"/>
      <c r="H4" s="1617"/>
      <c r="I4" s="1618"/>
      <c r="J4" s="1619"/>
    </row>
    <row r="5" spans="1:11" s="4" customFormat="1">
      <c r="A5" s="45" t="s">
        <v>227</v>
      </c>
      <c r="B5" s="45" t="s">
        <v>220</v>
      </c>
      <c r="C5" s="66" t="s">
        <v>248</v>
      </c>
      <c r="D5" s="67" t="s">
        <v>245</v>
      </c>
      <c r="E5" s="1021" t="s">
        <v>246</v>
      </c>
      <c r="F5" s="1021" t="s">
        <v>247</v>
      </c>
      <c r="G5" s="1026" t="s">
        <v>245</v>
      </c>
      <c r="H5" s="1027" t="s">
        <v>247</v>
      </c>
      <c r="I5" s="1026" t="s">
        <v>245</v>
      </c>
      <c r="J5" s="1027" t="s">
        <v>247</v>
      </c>
    </row>
    <row r="6" spans="1:11" s="4" customFormat="1">
      <c r="A6" s="11"/>
      <c r="B6" s="11"/>
      <c r="C6" s="1"/>
      <c r="D6" s="2"/>
      <c r="E6" s="3"/>
      <c r="F6" s="2"/>
      <c r="G6" s="1028"/>
      <c r="H6" s="1029"/>
      <c r="I6" s="1030"/>
      <c r="J6" s="1029"/>
      <c r="K6" s="1024">
        <f t="shared" ref="K6:K69" si="0">D6-G6-I6</f>
        <v>0</v>
      </c>
    </row>
    <row r="7" spans="1:11" s="4" customFormat="1" ht="42" customHeight="1">
      <c r="A7" s="7" t="s">
        <v>0</v>
      </c>
      <c r="B7" s="39" t="s">
        <v>228</v>
      </c>
      <c r="C7" s="12" t="s">
        <v>1</v>
      </c>
      <c r="D7" s="13">
        <v>1</v>
      </c>
      <c r="E7" s="13"/>
      <c r="F7" s="28">
        <f>ROUND(D7*E7,2)</f>
        <v>0</v>
      </c>
      <c r="G7" s="995">
        <v>1</v>
      </c>
      <c r="H7" s="28">
        <f>ROUND(E7*G7,2)</f>
        <v>0</v>
      </c>
      <c r="I7" s="1031"/>
      <c r="J7" s="28">
        <f>ROUND(E7*I7,2)</f>
        <v>0</v>
      </c>
      <c r="K7" s="1024">
        <f t="shared" si="0"/>
        <v>0</v>
      </c>
    </row>
    <row r="8" spans="1:11" s="4" customFormat="1">
      <c r="A8" s="11"/>
      <c r="B8" s="39"/>
      <c r="C8" s="1"/>
      <c r="D8" s="49"/>
      <c r="E8" s="49"/>
      <c r="F8" s="2"/>
      <c r="G8" s="1031"/>
      <c r="H8" s="28">
        <f t="shared" ref="H8:H14" si="1">ROUND(E8*G8,2)</f>
        <v>0</v>
      </c>
      <c r="I8" s="1031"/>
      <c r="J8" s="28">
        <f t="shared" ref="J8:J14" si="2">ROUND(E8*I8,2)</f>
        <v>0</v>
      </c>
      <c r="K8" s="1024">
        <f t="shared" si="0"/>
        <v>0</v>
      </c>
    </row>
    <row r="9" spans="1:11" s="4" customFormat="1" ht="38.25">
      <c r="A9" s="7" t="s">
        <v>2</v>
      </c>
      <c r="B9" s="39" t="s">
        <v>229</v>
      </c>
      <c r="C9" s="12" t="s">
        <v>230</v>
      </c>
      <c r="D9" s="13">
        <v>150</v>
      </c>
      <c r="E9" s="13"/>
      <c r="F9" s="28">
        <f>ROUND(D9*E9,2)</f>
        <v>0</v>
      </c>
      <c r="G9" s="995">
        <v>55</v>
      </c>
      <c r="H9" s="28">
        <f t="shared" si="1"/>
        <v>0</v>
      </c>
      <c r="I9" s="995">
        <v>95</v>
      </c>
      <c r="J9" s="28">
        <f t="shared" si="2"/>
        <v>0</v>
      </c>
      <c r="K9" s="1024">
        <f t="shared" si="0"/>
        <v>0</v>
      </c>
    </row>
    <row r="10" spans="1:11">
      <c r="G10" s="1032"/>
      <c r="H10" s="28">
        <f t="shared" si="1"/>
        <v>0</v>
      </c>
      <c r="I10" s="1032"/>
      <c r="J10" s="28">
        <f t="shared" si="2"/>
        <v>0</v>
      </c>
      <c r="K10" s="1024">
        <f t="shared" si="0"/>
        <v>0</v>
      </c>
    </row>
    <row r="11" spans="1:11" s="4" customFormat="1" ht="38.25">
      <c r="A11" s="7" t="s">
        <v>3</v>
      </c>
      <c r="B11" s="39" t="s">
        <v>231</v>
      </c>
      <c r="C11" s="12" t="s">
        <v>1</v>
      </c>
      <c r="D11" s="13">
        <v>1</v>
      </c>
      <c r="E11" s="13"/>
      <c r="F11" s="28">
        <f>ROUND(D11*E11,2)</f>
        <v>0</v>
      </c>
      <c r="G11" s="1033">
        <v>0.9</v>
      </c>
      <c r="H11" s="28">
        <f t="shared" si="1"/>
        <v>0</v>
      </c>
      <c r="I11" s="1033">
        <f>D11-G11</f>
        <v>9.9999999999999978E-2</v>
      </c>
      <c r="J11" s="28">
        <f t="shared" si="2"/>
        <v>0</v>
      </c>
      <c r="K11" s="1024">
        <f t="shared" si="0"/>
        <v>0</v>
      </c>
    </row>
    <row r="12" spans="1:11">
      <c r="E12" s="949"/>
      <c r="G12" s="1032"/>
      <c r="H12" s="28">
        <f t="shared" si="1"/>
        <v>0</v>
      </c>
      <c r="I12" s="1032"/>
      <c r="J12" s="28">
        <f t="shared" si="2"/>
        <v>0</v>
      </c>
      <c r="K12" s="1024">
        <f t="shared" si="0"/>
        <v>0</v>
      </c>
    </row>
    <row r="13" spans="1:11" s="4" customFormat="1" ht="38.25">
      <c r="A13" s="7" t="s">
        <v>4</v>
      </c>
      <c r="B13" s="39" t="s">
        <v>232</v>
      </c>
      <c r="C13" s="12" t="s">
        <v>1</v>
      </c>
      <c r="D13" s="13">
        <v>1</v>
      </c>
      <c r="E13" s="13"/>
      <c r="F13" s="28">
        <f>ROUND(D13*E13,2)</f>
        <v>0</v>
      </c>
      <c r="G13" s="1033">
        <v>0.9</v>
      </c>
      <c r="H13" s="28">
        <f t="shared" si="1"/>
        <v>0</v>
      </c>
      <c r="I13" s="1033">
        <v>0.1</v>
      </c>
      <c r="J13" s="28">
        <f t="shared" si="2"/>
        <v>0</v>
      </c>
      <c r="K13" s="1024">
        <f t="shared" si="0"/>
        <v>0</v>
      </c>
    </row>
    <row r="14" spans="1:11" ht="12" customHeight="1">
      <c r="G14" s="1032"/>
      <c r="H14" s="28">
        <f t="shared" si="1"/>
        <v>0</v>
      </c>
      <c r="I14" s="1032"/>
      <c r="J14" s="28">
        <f t="shared" si="2"/>
        <v>0</v>
      </c>
      <c r="K14" s="1024">
        <f t="shared" si="0"/>
        <v>0</v>
      </c>
    </row>
    <row r="15" spans="1:11">
      <c r="G15" s="1034"/>
      <c r="H15" s="1035"/>
      <c r="I15" s="1034"/>
      <c r="J15" s="1035"/>
      <c r="K15" s="1024">
        <f t="shared" si="0"/>
        <v>0</v>
      </c>
    </row>
    <row r="16" spans="1:11" s="4" customFormat="1">
      <c r="A16" s="45" t="s">
        <v>227</v>
      </c>
      <c r="B16" s="45" t="s">
        <v>226</v>
      </c>
      <c r="C16" s="50"/>
      <c r="D16" s="51"/>
      <c r="E16" s="52"/>
      <c r="F16" s="714">
        <f>SUM(F7:F13)</f>
        <v>0</v>
      </c>
      <c r="G16" s="1036"/>
      <c r="H16" s="714">
        <f>SUM(H7:H13)</f>
        <v>0</v>
      </c>
      <c r="I16" s="1036"/>
      <c r="J16" s="714">
        <f>SUM(J7:J13)</f>
        <v>0</v>
      </c>
      <c r="K16" s="1024">
        <f t="shared" si="0"/>
        <v>0</v>
      </c>
    </row>
    <row r="17" spans="1:11" s="4" customFormat="1" ht="15">
      <c r="A17" s="698"/>
      <c r="B17" s="698"/>
      <c r="C17" s="699"/>
      <c r="D17" s="700"/>
      <c r="E17" s="701"/>
      <c r="F17" s="702"/>
      <c r="G17" s="1037"/>
      <c r="H17" s="1038"/>
      <c r="I17" s="1037"/>
      <c r="J17" s="1038"/>
      <c r="K17" s="1024">
        <f t="shared" si="0"/>
        <v>0</v>
      </c>
    </row>
    <row r="18" spans="1:11" s="4" customFormat="1">
      <c r="A18" s="45" t="s">
        <v>33</v>
      </c>
      <c r="B18" s="45" t="s">
        <v>35</v>
      </c>
      <c r="C18" s="53"/>
      <c r="D18" s="54"/>
      <c r="E18" s="55"/>
      <c r="F18" s="54"/>
      <c r="G18" s="1039"/>
      <c r="H18" s="1040"/>
      <c r="I18" s="1039"/>
      <c r="J18" s="1040"/>
      <c r="K18" s="1024">
        <f t="shared" si="0"/>
        <v>0</v>
      </c>
    </row>
    <row r="19" spans="1:11" s="5" customFormat="1" ht="13.5">
      <c r="A19" s="14"/>
      <c r="B19" s="14"/>
      <c r="C19" s="15"/>
      <c r="D19" s="16"/>
      <c r="E19" s="17"/>
      <c r="F19" s="16"/>
      <c r="G19" s="1041"/>
      <c r="H19" s="1042"/>
      <c r="I19" s="1041"/>
      <c r="J19" s="1042"/>
      <c r="K19" s="1024">
        <f t="shared" si="0"/>
        <v>0</v>
      </c>
    </row>
    <row r="20" spans="1:11" s="5" customFormat="1">
      <c r="A20" s="18" t="s">
        <v>36</v>
      </c>
      <c r="B20" s="19"/>
      <c r="C20" s="20"/>
      <c r="D20" s="21"/>
      <c r="E20" s="22"/>
      <c r="F20" s="23"/>
      <c r="G20" s="1041"/>
      <c r="H20" s="1042"/>
      <c r="I20" s="1041"/>
      <c r="J20" s="1042"/>
      <c r="K20" s="1024">
        <f t="shared" si="0"/>
        <v>0</v>
      </c>
    </row>
    <row r="21" spans="1:11" s="5" customFormat="1">
      <c r="A21" s="24"/>
      <c r="B21" s="19"/>
      <c r="C21" s="20"/>
      <c r="D21" s="21"/>
      <c r="E21" s="22"/>
      <c r="F21" s="23"/>
      <c r="G21" s="1041"/>
      <c r="H21" s="1042"/>
      <c r="I21" s="1041"/>
      <c r="J21" s="1042"/>
      <c r="K21" s="1024">
        <f t="shared" si="0"/>
        <v>0</v>
      </c>
    </row>
    <row r="22" spans="1:11" s="5" customFormat="1">
      <c r="A22" s="1603" t="s">
        <v>37</v>
      </c>
      <c r="B22" s="1603"/>
      <c r="C22" s="1603"/>
      <c r="D22" s="1603"/>
      <c r="E22" s="1603"/>
      <c r="F22" s="1603"/>
      <c r="G22" s="1041"/>
      <c r="H22" s="1042"/>
      <c r="I22" s="1041"/>
      <c r="J22" s="1042"/>
      <c r="K22" s="1024">
        <f t="shared" si="0"/>
        <v>0</v>
      </c>
    </row>
    <row r="23" spans="1:11" s="5" customFormat="1" ht="14.25" customHeight="1">
      <c r="A23" s="1603"/>
      <c r="B23" s="1603"/>
      <c r="C23" s="1603"/>
      <c r="D23" s="1603"/>
      <c r="E23" s="1603"/>
      <c r="F23" s="1603"/>
      <c r="G23" s="1041"/>
      <c r="H23" s="1042"/>
      <c r="I23" s="1041"/>
      <c r="J23" s="1042"/>
      <c r="K23" s="1024">
        <f t="shared" si="0"/>
        <v>0</v>
      </c>
    </row>
    <row r="24" spans="1:11" s="5" customFormat="1">
      <c r="A24" s="25"/>
      <c r="B24" s="25"/>
      <c r="C24" s="26"/>
      <c r="D24" s="13"/>
      <c r="E24" s="25"/>
      <c r="F24" s="25"/>
      <c r="G24" s="1041"/>
      <c r="H24" s="1042"/>
      <c r="I24" s="1041"/>
      <c r="J24" s="1042"/>
      <c r="K24" s="1024">
        <f t="shared" si="0"/>
        <v>0</v>
      </c>
    </row>
    <row r="25" spans="1:11" s="5" customFormat="1">
      <c r="A25" s="1603" t="s">
        <v>38</v>
      </c>
      <c r="B25" s="1603"/>
      <c r="C25" s="1603"/>
      <c r="D25" s="1603"/>
      <c r="E25" s="1603"/>
      <c r="F25" s="1603"/>
      <c r="G25" s="1041"/>
      <c r="H25" s="1042"/>
      <c r="I25" s="1041"/>
      <c r="J25" s="1042"/>
      <c r="K25" s="1024">
        <f t="shared" si="0"/>
        <v>0</v>
      </c>
    </row>
    <row r="26" spans="1:11" s="5" customFormat="1">
      <c r="A26" s="1610" t="s">
        <v>39</v>
      </c>
      <c r="B26" s="1610"/>
      <c r="C26" s="1610"/>
      <c r="D26" s="1610"/>
      <c r="E26" s="1610"/>
      <c r="F26" s="1610"/>
      <c r="G26" s="1041"/>
      <c r="H26" s="1042"/>
      <c r="I26" s="1041"/>
      <c r="J26" s="1042"/>
      <c r="K26" s="1024">
        <f t="shared" si="0"/>
        <v>0</v>
      </c>
    </row>
    <row r="27" spans="1:11" s="5" customFormat="1">
      <c r="A27" s="1610" t="s">
        <v>40</v>
      </c>
      <c r="B27" s="1610"/>
      <c r="C27" s="1610"/>
      <c r="D27" s="1610"/>
      <c r="E27" s="1610"/>
      <c r="F27" s="1610"/>
      <c r="G27" s="1041"/>
      <c r="H27" s="1042"/>
      <c r="I27" s="1041"/>
      <c r="J27" s="1042"/>
      <c r="K27" s="1024">
        <f t="shared" si="0"/>
        <v>0</v>
      </c>
    </row>
    <row r="28" spans="1:11" s="5" customFormat="1">
      <c r="A28" s="1610" t="s">
        <v>41</v>
      </c>
      <c r="B28" s="1610"/>
      <c r="C28" s="1610"/>
      <c r="D28" s="1610"/>
      <c r="E28" s="1610"/>
      <c r="F28" s="1610"/>
      <c r="G28" s="1041"/>
      <c r="H28" s="1042"/>
      <c r="I28" s="1041"/>
      <c r="J28" s="1042"/>
      <c r="K28" s="1024">
        <f t="shared" si="0"/>
        <v>0</v>
      </c>
    </row>
    <row r="29" spans="1:11" s="5" customFormat="1">
      <c r="A29" s="1610" t="s">
        <v>42</v>
      </c>
      <c r="B29" s="1610"/>
      <c r="C29" s="1610"/>
      <c r="D29" s="1610"/>
      <c r="E29" s="1610"/>
      <c r="F29" s="1610"/>
      <c r="G29" s="1041"/>
      <c r="H29" s="1042"/>
      <c r="I29" s="1041"/>
      <c r="J29" s="1042"/>
      <c r="K29" s="1024">
        <f t="shared" si="0"/>
        <v>0</v>
      </c>
    </row>
    <row r="30" spans="1:11" s="5" customFormat="1">
      <c r="A30" s="1603" t="s">
        <v>43</v>
      </c>
      <c r="B30" s="1603"/>
      <c r="C30" s="1603"/>
      <c r="D30" s="1603"/>
      <c r="E30" s="1603"/>
      <c r="F30" s="1603"/>
      <c r="G30" s="1041"/>
      <c r="H30" s="1042"/>
      <c r="I30" s="1041"/>
      <c r="J30" s="1042"/>
      <c r="K30" s="1024">
        <f t="shared" si="0"/>
        <v>0</v>
      </c>
    </row>
    <row r="31" spans="1:11" s="5" customFormat="1">
      <c r="A31" s="1603" t="s">
        <v>44</v>
      </c>
      <c r="B31" s="1603"/>
      <c r="C31" s="1603"/>
      <c r="D31" s="1603"/>
      <c r="E31" s="1603"/>
      <c r="F31" s="1603"/>
      <c r="G31" s="1041"/>
      <c r="H31" s="1042"/>
      <c r="I31" s="1041"/>
      <c r="J31" s="1042"/>
      <c r="K31" s="1024">
        <f t="shared" si="0"/>
        <v>0</v>
      </c>
    </row>
    <row r="32" spans="1:11" s="5" customFormat="1">
      <c r="A32" s="1610" t="s">
        <v>45</v>
      </c>
      <c r="B32" s="1610"/>
      <c r="C32" s="1610"/>
      <c r="D32" s="1610"/>
      <c r="E32" s="1610"/>
      <c r="F32" s="1610"/>
      <c r="G32" s="1041"/>
      <c r="H32" s="1042"/>
      <c r="I32" s="1041"/>
      <c r="J32" s="1042"/>
      <c r="K32" s="1024">
        <f t="shared" si="0"/>
        <v>0</v>
      </c>
    </row>
    <row r="33" spans="1:11" s="5" customFormat="1">
      <c r="A33" s="25"/>
      <c r="B33" s="25"/>
      <c r="C33" s="26"/>
      <c r="D33" s="13"/>
      <c r="E33" s="25"/>
      <c r="F33" s="25"/>
      <c r="G33" s="1041"/>
      <c r="H33" s="1042"/>
      <c r="I33" s="1041"/>
      <c r="J33" s="1042"/>
      <c r="K33" s="1024">
        <f t="shared" si="0"/>
        <v>0</v>
      </c>
    </row>
    <row r="34" spans="1:11" s="5" customFormat="1">
      <c r="A34" s="1603" t="s">
        <v>46</v>
      </c>
      <c r="B34" s="1603"/>
      <c r="C34" s="1603"/>
      <c r="D34" s="1603"/>
      <c r="E34" s="1603"/>
      <c r="F34" s="1603"/>
      <c r="G34" s="1041"/>
      <c r="H34" s="1042"/>
      <c r="I34" s="1041"/>
      <c r="J34" s="1042"/>
      <c r="K34" s="1024">
        <f t="shared" si="0"/>
        <v>0</v>
      </c>
    </row>
    <row r="35" spans="1:11" s="5" customFormat="1" ht="16.5" customHeight="1">
      <c r="A35" s="1603"/>
      <c r="B35" s="1603"/>
      <c r="C35" s="1603"/>
      <c r="D35" s="1603"/>
      <c r="E35" s="1603"/>
      <c r="F35" s="1603"/>
      <c r="G35" s="1041"/>
      <c r="H35" s="1042"/>
      <c r="I35" s="1041"/>
      <c r="J35" s="1042"/>
      <c r="K35" s="1024">
        <f t="shared" si="0"/>
        <v>0</v>
      </c>
    </row>
    <row r="36" spans="1:11" s="5" customFormat="1" ht="16.5" customHeight="1">
      <c r="A36" s="945"/>
      <c r="B36" s="945"/>
      <c r="C36" s="945"/>
      <c r="D36" s="945"/>
      <c r="E36" s="945"/>
      <c r="F36" s="945"/>
      <c r="G36" s="1041"/>
      <c r="H36" s="1042"/>
      <c r="I36" s="1041"/>
      <c r="J36" s="1042"/>
      <c r="K36" s="1024">
        <f t="shared" si="0"/>
        <v>0</v>
      </c>
    </row>
    <row r="37" spans="1:11" s="5" customFormat="1" ht="92.25" customHeight="1">
      <c r="A37" s="1607" t="s">
        <v>3332</v>
      </c>
      <c r="B37" s="1607"/>
      <c r="C37" s="1607"/>
      <c r="D37" s="1607"/>
      <c r="E37" s="1607"/>
      <c r="F37" s="1608"/>
      <c r="G37" s="1041"/>
      <c r="H37" s="1042"/>
      <c r="I37" s="1041"/>
      <c r="J37" s="1042"/>
      <c r="K37" s="1024">
        <f t="shared" si="0"/>
        <v>0</v>
      </c>
    </row>
    <row r="38" spans="1:11" s="5" customFormat="1" ht="14.25" customHeight="1">
      <c r="A38" s="957"/>
      <c r="B38" s="957"/>
      <c r="C38" s="957"/>
      <c r="D38" s="957"/>
      <c r="E38" s="957"/>
      <c r="F38" s="946"/>
      <c r="G38" s="1041"/>
      <c r="H38" s="1042"/>
      <c r="I38" s="1041"/>
      <c r="J38" s="1042"/>
      <c r="K38" s="1024">
        <f t="shared" si="0"/>
        <v>0</v>
      </c>
    </row>
    <row r="39" spans="1:11" s="5" customFormat="1" ht="54.75" customHeight="1">
      <c r="A39" s="1607" t="s">
        <v>3333</v>
      </c>
      <c r="B39" s="1590"/>
      <c r="C39" s="1590"/>
      <c r="D39" s="1590"/>
      <c r="E39" s="1590"/>
      <c r="F39" s="1609"/>
      <c r="G39" s="1041"/>
      <c r="H39" s="1042"/>
      <c r="I39" s="1041"/>
      <c r="J39" s="1042"/>
      <c r="K39" s="1024">
        <f t="shared" si="0"/>
        <v>0</v>
      </c>
    </row>
    <row r="40" spans="1:11" s="5" customFormat="1" ht="14.25" customHeight="1">
      <c r="A40" s="1607"/>
      <c r="B40" s="1590"/>
      <c r="C40" s="1590"/>
      <c r="D40" s="1590"/>
      <c r="E40" s="1590"/>
      <c r="F40" s="1609"/>
      <c r="G40" s="1041"/>
      <c r="H40" s="1042"/>
      <c r="I40" s="1041"/>
      <c r="J40" s="1042"/>
      <c r="K40" s="1024">
        <f t="shared" si="0"/>
        <v>0</v>
      </c>
    </row>
    <row r="41" spans="1:11" s="5" customFormat="1" ht="54.75" customHeight="1">
      <c r="A41" s="1607" t="s">
        <v>3334</v>
      </c>
      <c r="B41" s="1590"/>
      <c r="C41" s="1590"/>
      <c r="D41" s="1590"/>
      <c r="E41" s="1590"/>
      <c r="F41" s="1609"/>
      <c r="G41" s="1041"/>
      <c r="H41" s="1042"/>
      <c r="I41" s="1041"/>
      <c r="J41" s="1042"/>
      <c r="K41" s="1024">
        <f t="shared" si="0"/>
        <v>0</v>
      </c>
    </row>
    <row r="42" spans="1:11" s="5" customFormat="1" ht="13.5" customHeight="1">
      <c r="A42" s="1607"/>
      <c r="B42" s="1590"/>
      <c r="C42" s="1590"/>
      <c r="D42" s="1590"/>
      <c r="E42" s="1590"/>
      <c r="F42" s="1609"/>
      <c r="G42" s="1041"/>
      <c r="H42" s="1042"/>
      <c r="I42" s="1041"/>
      <c r="J42" s="1042"/>
      <c r="K42" s="1024">
        <f t="shared" si="0"/>
        <v>0</v>
      </c>
    </row>
    <row r="43" spans="1:11" s="5" customFormat="1" ht="44.25" customHeight="1">
      <c r="A43" s="1607" t="s">
        <v>3336</v>
      </c>
      <c r="B43" s="1590"/>
      <c r="C43" s="1590"/>
      <c r="D43" s="1590"/>
      <c r="E43" s="1590"/>
      <c r="F43" s="1609"/>
      <c r="G43" s="1041"/>
      <c r="H43" s="1042"/>
      <c r="I43" s="1041"/>
      <c r="J43" s="1042"/>
      <c r="K43" s="1024">
        <f t="shared" si="0"/>
        <v>0</v>
      </c>
    </row>
    <row r="44" spans="1:11" s="5" customFormat="1">
      <c r="A44" s="988"/>
      <c r="B44" s="988"/>
      <c r="C44" s="948"/>
      <c r="D44" s="949"/>
      <c r="E44" s="989"/>
      <c r="F44" s="949"/>
      <c r="G44" s="1041"/>
      <c r="H44" s="1042"/>
      <c r="I44" s="1041"/>
      <c r="J44" s="1042"/>
      <c r="K44" s="1024">
        <f t="shared" si="0"/>
        <v>0</v>
      </c>
    </row>
    <row r="45" spans="1:11" s="5" customFormat="1" ht="51.75" customHeight="1">
      <c r="A45" s="1606" t="s">
        <v>3335</v>
      </c>
      <c r="B45" s="1606"/>
      <c r="C45" s="1606"/>
      <c r="D45" s="1606"/>
      <c r="E45" s="1606"/>
      <c r="F45" s="1606"/>
      <c r="G45" s="1041" t="s">
        <v>221</v>
      </c>
      <c r="H45" s="1042"/>
      <c r="I45" s="1041"/>
      <c r="J45" s="1042"/>
      <c r="K45" s="1024" t="e">
        <f t="shared" si="0"/>
        <v>#VALUE!</v>
      </c>
    </row>
    <row r="46" spans="1:11" s="5" customFormat="1">
      <c r="A46" s="929"/>
      <c r="B46" s="929"/>
      <c r="C46" s="929"/>
      <c r="D46" s="929"/>
      <c r="E46" s="929"/>
      <c r="F46" s="929"/>
      <c r="G46" s="1041"/>
      <c r="H46" s="1042"/>
      <c r="I46" s="1041"/>
      <c r="J46" s="1042"/>
      <c r="K46" s="1024">
        <f t="shared" si="0"/>
        <v>0</v>
      </c>
    </row>
    <row r="47" spans="1:11" s="5" customFormat="1">
      <c r="A47" s="938"/>
      <c r="B47" s="938"/>
      <c r="C47" s="938"/>
      <c r="D47" s="938"/>
      <c r="E47" s="938"/>
      <c r="F47" s="938"/>
      <c r="G47" s="1041"/>
      <c r="H47" s="1042"/>
      <c r="I47" s="1041"/>
      <c r="J47" s="1042"/>
      <c r="K47" s="1024">
        <f t="shared" si="0"/>
        <v>0</v>
      </c>
    </row>
    <row r="48" spans="1:11" s="5" customFormat="1">
      <c r="A48" s="88"/>
      <c r="B48" s="88"/>
      <c r="C48" s="88"/>
      <c r="D48" s="88"/>
      <c r="E48" s="88"/>
      <c r="F48" s="88"/>
      <c r="G48" s="1041"/>
      <c r="H48" s="1042"/>
      <c r="I48" s="1041"/>
      <c r="J48" s="1042"/>
      <c r="K48" s="1024">
        <f t="shared" si="0"/>
        <v>0</v>
      </c>
    </row>
    <row r="49" spans="1:11" s="4" customFormat="1" ht="15">
      <c r="A49" s="11"/>
      <c r="B49" s="39"/>
      <c r="C49" s="1"/>
      <c r="D49" s="2"/>
      <c r="E49" s="3"/>
      <c r="F49" s="2"/>
      <c r="G49" s="1043"/>
      <c r="H49" s="1044"/>
      <c r="I49" s="1045"/>
      <c r="J49" s="1046"/>
      <c r="K49" s="1024">
        <f t="shared" si="0"/>
        <v>0</v>
      </c>
    </row>
    <row r="50" spans="1:11" s="4" customFormat="1">
      <c r="A50" s="45" t="s">
        <v>50</v>
      </c>
      <c r="B50" s="45" t="s">
        <v>35</v>
      </c>
      <c r="C50" s="66" t="s">
        <v>244</v>
      </c>
      <c r="D50" s="67" t="s">
        <v>245</v>
      </c>
      <c r="E50" s="67" t="s">
        <v>246</v>
      </c>
      <c r="F50" s="67" t="s">
        <v>247</v>
      </c>
      <c r="G50" s="1026" t="s">
        <v>245</v>
      </c>
      <c r="H50" s="1027" t="s">
        <v>247</v>
      </c>
      <c r="I50" s="1026" t="s">
        <v>245</v>
      </c>
      <c r="J50" s="1027" t="s">
        <v>247</v>
      </c>
      <c r="K50" s="1024" t="e">
        <f t="shared" si="0"/>
        <v>#VALUE!</v>
      </c>
    </row>
    <row r="51" spans="1:11" s="4" customFormat="1">
      <c r="A51" s="11"/>
      <c r="B51" s="39"/>
      <c r="C51" s="1"/>
      <c r="D51" s="2"/>
      <c r="E51" s="3"/>
      <c r="F51" s="2"/>
      <c r="G51" s="1030"/>
      <c r="H51" s="1029"/>
      <c r="I51" s="1030"/>
      <c r="J51" s="1029"/>
      <c r="K51" s="1024">
        <f t="shared" si="0"/>
        <v>0</v>
      </c>
    </row>
    <row r="52" spans="1:11" s="4" customFormat="1">
      <c r="A52" s="11"/>
      <c r="B52" s="11" t="s">
        <v>52</v>
      </c>
      <c r="C52" s="1"/>
      <c r="D52" s="2"/>
      <c r="E52" s="3"/>
      <c r="F52" s="2"/>
      <c r="G52" s="1030"/>
      <c r="H52" s="1029"/>
      <c r="I52" s="1030"/>
      <c r="J52" s="1029"/>
      <c r="K52" s="1024">
        <f t="shared" si="0"/>
        <v>0</v>
      </c>
    </row>
    <row r="53" spans="1:11" s="4" customFormat="1" ht="38.25">
      <c r="A53" s="7" t="s">
        <v>0</v>
      </c>
      <c r="B53" s="39" t="s">
        <v>51</v>
      </c>
      <c r="C53" s="12" t="s">
        <v>7</v>
      </c>
      <c r="D53" s="13">
        <v>16</v>
      </c>
      <c r="E53" s="13"/>
      <c r="F53" s="28">
        <f>ROUND(D53*E53,2)</f>
        <v>0</v>
      </c>
      <c r="G53" s="995">
        <v>3.5</v>
      </c>
      <c r="H53" s="28">
        <f t="shared" ref="H53:H116" si="3">ROUND(E53*G53,2)</f>
        <v>0</v>
      </c>
      <c r="I53" s="996">
        <v>12.5</v>
      </c>
      <c r="J53" s="28">
        <f t="shared" ref="J53:J116" si="4">ROUND(E53*I53,2)</f>
        <v>0</v>
      </c>
      <c r="K53" s="1024">
        <f t="shared" si="0"/>
        <v>0</v>
      </c>
    </row>
    <row r="54" spans="1:11" s="5" customFormat="1">
      <c r="C54" s="8"/>
      <c r="D54" s="6"/>
      <c r="E54" s="10"/>
      <c r="F54" s="6"/>
      <c r="G54" s="1041"/>
      <c r="H54" s="28">
        <f t="shared" si="3"/>
        <v>0</v>
      </c>
      <c r="I54" s="1041"/>
      <c r="J54" s="28">
        <f t="shared" si="4"/>
        <v>0</v>
      </c>
      <c r="K54" s="1024">
        <f t="shared" si="0"/>
        <v>0</v>
      </c>
    </row>
    <row r="55" spans="1:11" s="4" customFormat="1" ht="38.25">
      <c r="A55" s="7" t="s">
        <v>2</v>
      </c>
      <c r="B55" s="39" t="s">
        <v>54</v>
      </c>
      <c r="C55" s="12" t="s">
        <v>7</v>
      </c>
      <c r="D55" s="13">
        <v>4</v>
      </c>
      <c r="E55" s="13"/>
      <c r="F55" s="28">
        <f>ROUND(D55*E55,2)</f>
        <v>0</v>
      </c>
      <c r="G55" s="995">
        <v>4</v>
      </c>
      <c r="H55" s="28">
        <f t="shared" si="3"/>
        <v>0</v>
      </c>
      <c r="I55" s="995"/>
      <c r="J55" s="28">
        <f t="shared" si="4"/>
        <v>0</v>
      </c>
      <c r="K55" s="1024">
        <f t="shared" si="0"/>
        <v>0</v>
      </c>
    </row>
    <row r="56" spans="1:11" s="5" customFormat="1">
      <c r="C56" s="8"/>
      <c r="D56" s="6"/>
      <c r="E56" s="10"/>
      <c r="F56" s="6"/>
      <c r="G56" s="1041"/>
      <c r="H56" s="28">
        <f t="shared" si="3"/>
        <v>0</v>
      </c>
      <c r="I56" s="1041"/>
      <c r="J56" s="28">
        <f t="shared" si="4"/>
        <v>0</v>
      </c>
      <c r="K56" s="1024">
        <f t="shared" si="0"/>
        <v>0</v>
      </c>
    </row>
    <row r="57" spans="1:11" s="5" customFormat="1">
      <c r="C57" s="8"/>
      <c r="D57" s="6"/>
      <c r="E57" s="10"/>
      <c r="F57" s="6"/>
      <c r="G57" s="1041"/>
      <c r="H57" s="28">
        <f t="shared" si="3"/>
        <v>0</v>
      </c>
      <c r="I57" s="1041"/>
      <c r="J57" s="28">
        <f t="shared" si="4"/>
        <v>0</v>
      </c>
      <c r="K57" s="1024">
        <f t="shared" si="0"/>
        <v>0</v>
      </c>
    </row>
    <row r="58" spans="1:11" s="5" customFormat="1">
      <c r="A58" s="7"/>
      <c r="B58" s="11" t="s">
        <v>53</v>
      </c>
      <c r="C58" s="8"/>
      <c r="D58" s="6"/>
      <c r="E58" s="10"/>
      <c r="F58" s="6"/>
      <c r="G58" s="1041"/>
      <c r="H58" s="28">
        <f t="shared" si="3"/>
        <v>0</v>
      </c>
      <c r="I58" s="1041"/>
      <c r="J58" s="28">
        <f t="shared" si="4"/>
        <v>0</v>
      </c>
      <c r="K58" s="1024">
        <f t="shared" si="0"/>
        <v>0</v>
      </c>
    </row>
    <row r="59" spans="1:11" s="5" customFormat="1" ht="144" customHeight="1">
      <c r="A59" s="7" t="s">
        <v>3</v>
      </c>
      <c r="B59" s="39" t="s">
        <v>77</v>
      </c>
      <c r="C59" s="12" t="s">
        <v>7</v>
      </c>
      <c r="D59" s="13">
        <v>286</v>
      </c>
      <c r="E59" s="13"/>
      <c r="F59" s="28">
        <f>ROUND(D59*E59,2)</f>
        <v>0</v>
      </c>
      <c r="G59" s="995">
        <v>196</v>
      </c>
      <c r="H59" s="28">
        <f t="shared" si="3"/>
        <v>0</v>
      </c>
      <c r="I59" s="996">
        <v>90</v>
      </c>
      <c r="J59" s="28">
        <f t="shared" si="4"/>
        <v>0</v>
      </c>
      <c r="K59" s="1024">
        <f t="shared" si="0"/>
        <v>0</v>
      </c>
    </row>
    <row r="60" spans="1:11" s="5" customFormat="1">
      <c r="A60" s="34"/>
      <c r="B60" s="35"/>
      <c r="C60" s="30"/>
      <c r="D60" s="31"/>
      <c r="E60" s="31"/>
      <c r="F60" s="32"/>
      <c r="G60" s="1041"/>
      <c r="H60" s="28">
        <f t="shared" si="3"/>
        <v>0</v>
      </c>
      <c r="I60" s="1041"/>
      <c r="J60" s="28">
        <f t="shared" si="4"/>
        <v>0</v>
      </c>
      <c r="K60" s="1024">
        <f t="shared" si="0"/>
        <v>0</v>
      </c>
    </row>
    <row r="61" spans="1:11" s="5" customFormat="1" ht="38.25">
      <c r="A61" s="7" t="s">
        <v>4</v>
      </c>
      <c r="B61" s="39" t="s">
        <v>55</v>
      </c>
      <c r="C61" s="12" t="s">
        <v>6</v>
      </c>
      <c r="D61" s="13">
        <v>6.5</v>
      </c>
      <c r="E61" s="13"/>
      <c r="F61" s="28">
        <f>ROUND(D61*E61,2)</f>
        <v>0</v>
      </c>
      <c r="G61" s="995">
        <v>6.5</v>
      </c>
      <c r="H61" s="28">
        <f t="shared" si="3"/>
        <v>0</v>
      </c>
      <c r="I61" s="995"/>
      <c r="J61" s="28">
        <f t="shared" si="4"/>
        <v>0</v>
      </c>
      <c r="K61" s="1024">
        <f t="shared" si="0"/>
        <v>0</v>
      </c>
    </row>
    <row r="62" spans="1:11" s="5" customFormat="1">
      <c r="A62" s="7"/>
      <c r="B62" s="29"/>
      <c r="C62" s="12"/>
      <c r="D62" s="13"/>
      <c r="E62" s="31"/>
      <c r="F62" s="28"/>
      <c r="G62" s="1041"/>
      <c r="H62" s="28">
        <f t="shared" si="3"/>
        <v>0</v>
      </c>
      <c r="I62" s="1041"/>
      <c r="J62" s="28">
        <f t="shared" si="4"/>
        <v>0</v>
      </c>
      <c r="K62" s="1024">
        <f t="shared" si="0"/>
        <v>0</v>
      </c>
    </row>
    <row r="63" spans="1:11" s="5" customFormat="1" ht="38.25">
      <c r="A63" s="7" t="s">
        <v>5</v>
      </c>
      <c r="B63" s="39" t="s">
        <v>56</v>
      </c>
      <c r="C63" s="12" t="s">
        <v>6</v>
      </c>
      <c r="D63" s="13">
        <v>4.5</v>
      </c>
      <c r="E63" s="13"/>
      <c r="F63" s="28">
        <f>ROUND(D63*E63,2)</f>
        <v>0</v>
      </c>
      <c r="G63" s="995">
        <v>4.5</v>
      </c>
      <c r="H63" s="28">
        <f t="shared" si="3"/>
        <v>0</v>
      </c>
      <c r="I63" s="995"/>
      <c r="J63" s="28">
        <f t="shared" si="4"/>
        <v>0</v>
      </c>
      <c r="K63" s="1024">
        <f t="shared" si="0"/>
        <v>0</v>
      </c>
    </row>
    <row r="64" spans="1:11" s="5" customFormat="1">
      <c r="A64" s="7"/>
      <c r="B64" s="29"/>
      <c r="C64" s="12"/>
      <c r="D64" s="13"/>
      <c r="E64" s="31"/>
      <c r="F64" s="28"/>
      <c r="G64" s="1041"/>
      <c r="H64" s="28">
        <f t="shared" si="3"/>
        <v>0</v>
      </c>
      <c r="I64" s="1041"/>
      <c r="J64" s="28">
        <f t="shared" si="4"/>
        <v>0</v>
      </c>
      <c r="K64" s="1024">
        <f t="shared" si="0"/>
        <v>0</v>
      </c>
    </row>
    <row r="65" spans="1:11" s="5" customFormat="1" ht="38.25">
      <c r="A65" s="7" t="s">
        <v>8</v>
      </c>
      <c r="B65" s="39" t="s">
        <v>206</v>
      </c>
      <c r="C65" s="12" t="s">
        <v>7</v>
      </c>
      <c r="D65" s="13">
        <v>52</v>
      </c>
      <c r="E65" s="13"/>
      <c r="F65" s="28">
        <f>ROUND(D65*E65,2)</f>
        <v>0</v>
      </c>
      <c r="G65" s="995">
        <v>39</v>
      </c>
      <c r="H65" s="28">
        <f t="shared" si="3"/>
        <v>0</v>
      </c>
      <c r="I65" s="995">
        <v>13</v>
      </c>
      <c r="J65" s="28">
        <f t="shared" si="4"/>
        <v>0</v>
      </c>
      <c r="K65" s="1024">
        <f t="shared" si="0"/>
        <v>0</v>
      </c>
    </row>
    <row r="66" spans="1:11" s="5" customFormat="1">
      <c r="A66" s="7"/>
      <c r="B66" s="29"/>
      <c r="C66" s="12"/>
      <c r="D66" s="13"/>
      <c r="E66" s="31"/>
      <c r="F66" s="28"/>
      <c r="G66" s="1041"/>
      <c r="H66" s="28">
        <f t="shared" si="3"/>
        <v>0</v>
      </c>
      <c r="I66" s="1041"/>
      <c r="J66" s="28">
        <f t="shared" si="4"/>
        <v>0</v>
      </c>
      <c r="K66" s="1024">
        <f t="shared" si="0"/>
        <v>0</v>
      </c>
    </row>
    <row r="67" spans="1:11" s="5" customFormat="1" ht="38.25">
      <c r="A67" s="7" t="s">
        <v>9</v>
      </c>
      <c r="B67" s="39" t="s">
        <v>207</v>
      </c>
      <c r="C67" s="12" t="s">
        <v>7</v>
      </c>
      <c r="D67" s="13">
        <v>40</v>
      </c>
      <c r="E67" s="13"/>
      <c r="F67" s="28">
        <f>ROUND(D67*E67,2)</f>
        <v>0</v>
      </c>
      <c r="G67" s="995">
        <v>36.5</v>
      </c>
      <c r="H67" s="28">
        <f t="shared" si="3"/>
        <v>0</v>
      </c>
      <c r="I67" s="995">
        <v>3.5</v>
      </c>
      <c r="J67" s="28">
        <f t="shared" si="4"/>
        <v>0</v>
      </c>
      <c r="K67" s="1024">
        <f t="shared" si="0"/>
        <v>0</v>
      </c>
    </row>
    <row r="68" spans="1:11" s="5" customFormat="1">
      <c r="A68" s="7"/>
      <c r="B68" s="29"/>
      <c r="C68" s="12"/>
      <c r="D68" s="13"/>
      <c r="E68" s="31"/>
      <c r="F68" s="28"/>
      <c r="G68" s="1041"/>
      <c r="H68" s="28">
        <f t="shared" si="3"/>
        <v>0</v>
      </c>
      <c r="I68" s="1041"/>
      <c r="J68" s="28">
        <f t="shared" si="4"/>
        <v>0</v>
      </c>
      <c r="K68" s="1024">
        <f t="shared" si="0"/>
        <v>0</v>
      </c>
    </row>
    <row r="69" spans="1:11" s="5" customFormat="1" ht="25.5">
      <c r="A69" s="7" t="s">
        <v>10</v>
      </c>
      <c r="B69" s="39" t="s">
        <v>64</v>
      </c>
      <c r="C69" s="12" t="s">
        <v>6</v>
      </c>
      <c r="D69" s="13">
        <v>18</v>
      </c>
      <c r="E69" s="13"/>
      <c r="F69" s="28">
        <f>ROUND(D69*E69,2)</f>
        <v>0</v>
      </c>
      <c r="G69" s="995">
        <v>18</v>
      </c>
      <c r="H69" s="28">
        <f t="shared" si="3"/>
        <v>0</v>
      </c>
      <c r="I69" s="1041"/>
      <c r="J69" s="28">
        <f t="shared" si="4"/>
        <v>0</v>
      </c>
      <c r="K69" s="1024">
        <f t="shared" si="0"/>
        <v>0</v>
      </c>
    </row>
    <row r="70" spans="1:11" s="5" customFormat="1">
      <c r="A70" s="7"/>
      <c r="B70" s="29"/>
      <c r="C70" s="12"/>
      <c r="D70" s="13"/>
      <c r="E70" s="13"/>
      <c r="F70" s="28"/>
      <c r="G70" s="1041"/>
      <c r="H70" s="28">
        <f t="shared" si="3"/>
        <v>0</v>
      </c>
      <c r="I70" s="1041"/>
      <c r="J70" s="28">
        <f t="shared" si="4"/>
        <v>0</v>
      </c>
      <c r="K70" s="1024">
        <f t="shared" ref="K70:K133" si="5">D70-G70-I70</f>
        <v>0</v>
      </c>
    </row>
    <row r="71" spans="1:11" s="5" customFormat="1" ht="38.25">
      <c r="A71" s="7" t="s">
        <v>11</v>
      </c>
      <c r="B71" s="39" t="s">
        <v>65</v>
      </c>
      <c r="C71" s="12" t="s">
        <v>6</v>
      </c>
      <c r="D71" s="13">
        <v>650</v>
      </c>
      <c r="E71" s="13"/>
      <c r="F71" s="28">
        <f>ROUND(D71*E71,2)</f>
        <v>0</v>
      </c>
      <c r="G71" s="995">
        <v>202</v>
      </c>
      <c r="H71" s="28">
        <f t="shared" si="3"/>
        <v>0</v>
      </c>
      <c r="I71" s="995">
        <v>448</v>
      </c>
      <c r="J71" s="28">
        <f t="shared" si="4"/>
        <v>0</v>
      </c>
      <c r="K71" s="1024">
        <f t="shared" si="5"/>
        <v>0</v>
      </c>
    </row>
    <row r="72" spans="1:11" s="5" customFormat="1">
      <c r="A72" s="7"/>
      <c r="B72" s="29"/>
      <c r="C72" s="12"/>
      <c r="D72" s="13"/>
      <c r="E72" s="31"/>
      <c r="F72" s="28"/>
      <c r="G72" s="1041"/>
      <c r="H72" s="28">
        <f t="shared" si="3"/>
        <v>0</v>
      </c>
      <c r="I72" s="1041"/>
      <c r="J72" s="28">
        <f t="shared" si="4"/>
        <v>0</v>
      </c>
      <c r="K72" s="1024">
        <f t="shared" si="5"/>
        <v>0</v>
      </c>
    </row>
    <row r="73" spans="1:11" s="9" customFormat="1" ht="38.25">
      <c r="A73" s="7" t="s">
        <v>12</v>
      </c>
      <c r="B73" s="39" t="s">
        <v>123</v>
      </c>
      <c r="C73" s="36"/>
      <c r="D73" s="37"/>
      <c r="E73" s="31"/>
      <c r="F73" s="32"/>
      <c r="G73" s="1047"/>
      <c r="H73" s="28">
        <f t="shared" si="3"/>
        <v>0</v>
      </c>
      <c r="I73" s="1047"/>
      <c r="J73" s="28">
        <f t="shared" si="4"/>
        <v>0</v>
      </c>
      <c r="K73" s="1024">
        <f t="shared" si="5"/>
        <v>0</v>
      </c>
    </row>
    <row r="74" spans="1:11" s="9" customFormat="1">
      <c r="A74" s="38"/>
      <c r="B74" s="27" t="s">
        <v>47</v>
      </c>
      <c r="C74" s="12" t="s">
        <v>1</v>
      </c>
      <c r="D74" s="13">
        <v>9</v>
      </c>
      <c r="E74" s="13"/>
      <c r="F74" s="28">
        <f>ROUND(D74*E74,2)</f>
        <v>0</v>
      </c>
      <c r="G74" s="995">
        <v>8</v>
      </c>
      <c r="H74" s="28">
        <f t="shared" si="3"/>
        <v>0</v>
      </c>
      <c r="I74" s="995">
        <v>1</v>
      </c>
      <c r="J74" s="28">
        <f t="shared" si="4"/>
        <v>0</v>
      </c>
      <c r="K74" s="1024">
        <f t="shared" si="5"/>
        <v>0</v>
      </c>
    </row>
    <row r="75" spans="1:11" s="9" customFormat="1">
      <c r="A75" s="38"/>
      <c r="B75" s="27" t="s">
        <v>48</v>
      </c>
      <c r="C75" s="12" t="s">
        <v>1</v>
      </c>
      <c r="D75" s="13">
        <v>6</v>
      </c>
      <c r="E75" s="13"/>
      <c r="F75" s="28">
        <f>ROUND(D75*E75,2)</f>
        <v>0</v>
      </c>
      <c r="G75" s="995">
        <v>5</v>
      </c>
      <c r="H75" s="28">
        <f t="shared" si="3"/>
        <v>0</v>
      </c>
      <c r="I75" s="995">
        <v>1</v>
      </c>
      <c r="J75" s="28">
        <f t="shared" si="4"/>
        <v>0</v>
      </c>
      <c r="K75" s="1024">
        <f t="shared" si="5"/>
        <v>0</v>
      </c>
    </row>
    <row r="76" spans="1:11" s="5" customFormat="1">
      <c r="A76" s="7"/>
      <c r="B76" s="29"/>
      <c r="C76" s="12"/>
      <c r="D76" s="13"/>
      <c r="E76" s="31"/>
      <c r="F76" s="28"/>
      <c r="G76" s="1041"/>
      <c r="H76" s="28">
        <f t="shared" si="3"/>
        <v>0</v>
      </c>
      <c r="I76" s="1041"/>
      <c r="J76" s="28">
        <f t="shared" si="4"/>
        <v>0</v>
      </c>
      <c r="K76" s="1024">
        <f t="shared" si="5"/>
        <v>0</v>
      </c>
    </row>
    <row r="77" spans="1:11" s="9" customFormat="1" ht="38.25">
      <c r="A77" s="7" t="s">
        <v>13</v>
      </c>
      <c r="B77" s="39" t="s">
        <v>119</v>
      </c>
      <c r="C77" s="36"/>
      <c r="D77" s="37"/>
      <c r="E77" s="31"/>
      <c r="F77" s="32"/>
      <c r="G77" s="1047"/>
      <c r="H77" s="28">
        <f t="shared" si="3"/>
        <v>0</v>
      </c>
      <c r="I77" s="1047"/>
      <c r="J77" s="28">
        <f t="shared" si="4"/>
        <v>0</v>
      </c>
      <c r="K77" s="1024">
        <f t="shared" si="5"/>
        <v>0</v>
      </c>
    </row>
    <row r="78" spans="1:11" s="9" customFormat="1">
      <c r="A78" s="38"/>
      <c r="B78" s="27" t="s">
        <v>47</v>
      </c>
      <c r="C78" s="12" t="s">
        <v>1</v>
      </c>
      <c r="D78" s="13">
        <v>12</v>
      </c>
      <c r="E78" s="13"/>
      <c r="F78" s="28">
        <f>ROUND(D78*E78,2)</f>
        <v>0</v>
      </c>
      <c r="G78" s="995">
        <v>8</v>
      </c>
      <c r="H78" s="28">
        <f t="shared" si="3"/>
        <v>0</v>
      </c>
      <c r="I78" s="995">
        <v>4</v>
      </c>
      <c r="J78" s="28">
        <f t="shared" si="4"/>
        <v>0</v>
      </c>
      <c r="K78" s="1024">
        <f t="shared" si="5"/>
        <v>0</v>
      </c>
    </row>
    <row r="79" spans="1:11" s="9" customFormat="1">
      <c r="A79" s="38"/>
      <c r="B79" s="27" t="s">
        <v>48</v>
      </c>
      <c r="C79" s="12" t="s">
        <v>1</v>
      </c>
      <c r="D79" s="13">
        <v>6</v>
      </c>
      <c r="E79" s="13"/>
      <c r="F79" s="28">
        <f>ROUND(D79*E79,2)</f>
        <v>0</v>
      </c>
      <c r="G79" s="995">
        <v>5</v>
      </c>
      <c r="H79" s="28">
        <f t="shared" si="3"/>
        <v>0</v>
      </c>
      <c r="I79" s="995">
        <v>1</v>
      </c>
      <c r="J79" s="28">
        <f t="shared" si="4"/>
        <v>0</v>
      </c>
      <c r="K79" s="1024">
        <f t="shared" si="5"/>
        <v>0</v>
      </c>
    </row>
    <row r="80" spans="1:11" s="5" customFormat="1">
      <c r="A80" s="7"/>
      <c r="B80" s="29"/>
      <c r="C80" s="12"/>
      <c r="D80" s="13"/>
      <c r="E80" s="31"/>
      <c r="F80" s="28"/>
      <c r="G80" s="1041"/>
      <c r="H80" s="28">
        <f t="shared" si="3"/>
        <v>0</v>
      </c>
      <c r="I80" s="1041"/>
      <c r="J80" s="28">
        <f t="shared" si="4"/>
        <v>0</v>
      </c>
      <c r="K80" s="1024">
        <f t="shared" si="5"/>
        <v>0</v>
      </c>
    </row>
    <row r="81" spans="1:11" s="9" customFormat="1" ht="38.25">
      <c r="A81" s="7" t="s">
        <v>14</v>
      </c>
      <c r="B81" s="39" t="s">
        <v>124</v>
      </c>
      <c r="C81" s="36"/>
      <c r="D81" s="37"/>
      <c r="E81" s="31"/>
      <c r="F81" s="32"/>
      <c r="G81" s="1047"/>
      <c r="H81" s="28">
        <f t="shared" si="3"/>
        <v>0</v>
      </c>
      <c r="I81" s="1047"/>
      <c r="J81" s="28">
        <f t="shared" si="4"/>
        <v>0</v>
      </c>
      <c r="K81" s="1024">
        <f t="shared" si="5"/>
        <v>0</v>
      </c>
    </row>
    <row r="82" spans="1:11" s="9" customFormat="1">
      <c r="A82" s="38"/>
      <c r="B82" s="27" t="s">
        <v>47</v>
      </c>
      <c r="C82" s="12" t="s">
        <v>1</v>
      </c>
      <c r="D82" s="13">
        <v>4</v>
      </c>
      <c r="E82" s="13"/>
      <c r="F82" s="28">
        <f>ROUND(D82*E82,2)</f>
        <v>0</v>
      </c>
      <c r="G82" s="995">
        <v>3</v>
      </c>
      <c r="H82" s="28">
        <f t="shared" si="3"/>
        <v>0</v>
      </c>
      <c r="I82" s="995">
        <v>1</v>
      </c>
      <c r="J82" s="28">
        <f t="shared" si="4"/>
        <v>0</v>
      </c>
      <c r="K82" s="1024">
        <f t="shared" si="5"/>
        <v>0</v>
      </c>
    </row>
    <row r="83" spans="1:11" s="9" customFormat="1">
      <c r="A83" s="38"/>
      <c r="B83" s="27" t="s">
        <v>48</v>
      </c>
      <c r="C83" s="12" t="s">
        <v>1</v>
      </c>
      <c r="D83" s="13">
        <v>1</v>
      </c>
      <c r="E83" s="13"/>
      <c r="F83" s="28">
        <f>ROUND(D83*E83,2)</f>
        <v>0</v>
      </c>
      <c r="G83" s="1047"/>
      <c r="H83" s="28">
        <f t="shared" si="3"/>
        <v>0</v>
      </c>
      <c r="I83" s="995">
        <v>1</v>
      </c>
      <c r="J83" s="28">
        <f t="shared" si="4"/>
        <v>0</v>
      </c>
      <c r="K83" s="1024">
        <f t="shared" si="5"/>
        <v>0</v>
      </c>
    </row>
    <row r="84" spans="1:11" s="9" customFormat="1">
      <c r="A84" s="38"/>
      <c r="B84" s="27"/>
      <c r="C84" s="12"/>
      <c r="D84" s="13"/>
      <c r="E84" s="13"/>
      <c r="F84" s="28"/>
      <c r="G84" s="1047"/>
      <c r="H84" s="28">
        <f t="shared" si="3"/>
        <v>0</v>
      </c>
      <c r="I84" s="1047"/>
      <c r="J84" s="28">
        <f t="shared" si="4"/>
        <v>0</v>
      </c>
      <c r="K84" s="1024">
        <f t="shared" si="5"/>
        <v>0</v>
      </c>
    </row>
    <row r="85" spans="1:11" s="9" customFormat="1" ht="38.25">
      <c r="A85" s="7" t="s">
        <v>15</v>
      </c>
      <c r="B85" s="39" t="s">
        <v>61</v>
      </c>
      <c r="C85" s="36"/>
      <c r="D85" s="37"/>
      <c r="E85" s="31"/>
      <c r="F85" s="32"/>
      <c r="G85" s="1047"/>
      <c r="H85" s="28">
        <f t="shared" si="3"/>
        <v>0</v>
      </c>
      <c r="I85" s="1047"/>
      <c r="J85" s="28">
        <f t="shared" si="4"/>
        <v>0</v>
      </c>
      <c r="K85" s="1024">
        <f t="shared" si="5"/>
        <v>0</v>
      </c>
    </row>
    <row r="86" spans="1:11" s="9" customFormat="1">
      <c r="A86" s="38"/>
      <c r="B86" s="27" t="s">
        <v>60</v>
      </c>
      <c r="C86" s="12" t="s">
        <v>1</v>
      </c>
      <c r="D86" s="13">
        <v>1</v>
      </c>
      <c r="E86" s="13"/>
      <c r="F86" s="28">
        <f>ROUND(D86*E86,2)</f>
        <v>0</v>
      </c>
      <c r="G86" s="995">
        <v>1</v>
      </c>
      <c r="H86" s="28">
        <f t="shared" si="3"/>
        <v>0</v>
      </c>
      <c r="I86" s="1047"/>
      <c r="J86" s="28">
        <f t="shared" si="4"/>
        <v>0</v>
      </c>
      <c r="K86" s="1024">
        <f t="shared" si="5"/>
        <v>0</v>
      </c>
    </row>
    <row r="87" spans="1:11" s="5" customFormat="1">
      <c r="A87" s="7"/>
      <c r="B87" s="29"/>
      <c r="C87" s="12"/>
      <c r="D87" s="13"/>
      <c r="E87" s="31"/>
      <c r="F87" s="28"/>
      <c r="G87" s="1041"/>
      <c r="H87" s="28">
        <f t="shared" si="3"/>
        <v>0</v>
      </c>
      <c r="I87" s="1041"/>
      <c r="J87" s="28">
        <f t="shared" si="4"/>
        <v>0</v>
      </c>
      <c r="K87" s="1024">
        <f t="shared" si="5"/>
        <v>0</v>
      </c>
    </row>
    <row r="88" spans="1:11" s="9" customFormat="1" ht="38.25">
      <c r="A88" s="7" t="s">
        <v>16</v>
      </c>
      <c r="B88" s="39" t="s">
        <v>125</v>
      </c>
      <c r="C88" s="36" t="s">
        <v>34</v>
      </c>
      <c r="D88" s="37"/>
      <c r="E88" s="31"/>
      <c r="F88" s="32"/>
      <c r="G88" s="1047"/>
      <c r="H88" s="28">
        <f t="shared" si="3"/>
        <v>0</v>
      </c>
      <c r="I88" s="1047"/>
      <c r="J88" s="28">
        <f t="shared" si="4"/>
        <v>0</v>
      </c>
      <c r="K88" s="1024">
        <f t="shared" si="5"/>
        <v>0</v>
      </c>
    </row>
    <row r="89" spans="1:11" s="9" customFormat="1">
      <c r="A89" s="38"/>
      <c r="B89" s="27" t="s">
        <v>47</v>
      </c>
      <c r="C89" s="12" t="s">
        <v>1</v>
      </c>
      <c r="D89" s="13">
        <v>1</v>
      </c>
      <c r="E89" s="13"/>
      <c r="F89" s="28">
        <f>ROUND(D89*E89,2)</f>
        <v>0</v>
      </c>
      <c r="G89" s="1047"/>
      <c r="H89" s="28">
        <f t="shared" si="3"/>
        <v>0</v>
      </c>
      <c r="I89" s="995">
        <v>1</v>
      </c>
      <c r="J89" s="28">
        <f t="shared" si="4"/>
        <v>0</v>
      </c>
      <c r="K89" s="1024">
        <f t="shared" si="5"/>
        <v>0</v>
      </c>
    </row>
    <row r="90" spans="1:11" s="9" customFormat="1">
      <c r="A90" s="38"/>
      <c r="B90" s="27" t="s">
        <v>48</v>
      </c>
      <c r="C90" s="12" t="s">
        <v>1</v>
      </c>
      <c r="D90" s="13">
        <v>1</v>
      </c>
      <c r="E90" s="13"/>
      <c r="F90" s="28">
        <f>ROUND(D90*E90,2)</f>
        <v>0</v>
      </c>
      <c r="G90" s="1047"/>
      <c r="H90" s="28">
        <f t="shared" si="3"/>
        <v>0</v>
      </c>
      <c r="I90" s="995">
        <v>1</v>
      </c>
      <c r="J90" s="28">
        <f t="shared" si="4"/>
        <v>0</v>
      </c>
      <c r="K90" s="1024">
        <f t="shared" si="5"/>
        <v>0</v>
      </c>
    </row>
    <row r="91" spans="1:11" s="5" customFormat="1">
      <c r="A91" s="7"/>
      <c r="B91" s="29"/>
      <c r="C91" s="12"/>
      <c r="D91" s="13"/>
      <c r="E91" s="31"/>
      <c r="F91" s="28"/>
      <c r="G91" s="1041"/>
      <c r="H91" s="28">
        <f t="shared" si="3"/>
        <v>0</v>
      </c>
      <c r="I91" s="1041"/>
      <c r="J91" s="28">
        <f t="shared" si="4"/>
        <v>0</v>
      </c>
      <c r="K91" s="1024">
        <f t="shared" si="5"/>
        <v>0</v>
      </c>
    </row>
    <row r="92" spans="1:11" s="9" customFormat="1" ht="38.25">
      <c r="A92" s="7" t="s">
        <v>17</v>
      </c>
      <c r="B92" s="39" t="s">
        <v>59</v>
      </c>
      <c r="C92" s="12" t="s">
        <v>7</v>
      </c>
      <c r="D92" s="13">
        <v>1</v>
      </c>
      <c r="E92" s="13"/>
      <c r="F92" s="28">
        <f>ROUND(D92*E92,2)</f>
        <v>0</v>
      </c>
      <c r="G92" s="995">
        <v>1</v>
      </c>
      <c r="H92" s="28">
        <f t="shared" si="3"/>
        <v>0</v>
      </c>
      <c r="I92" s="1047"/>
      <c r="J92" s="28">
        <f t="shared" si="4"/>
        <v>0</v>
      </c>
      <c r="K92" s="1024">
        <f t="shared" si="5"/>
        <v>0</v>
      </c>
    </row>
    <row r="93" spans="1:11" s="5" customFormat="1">
      <c r="A93" s="7"/>
      <c r="B93" s="29"/>
      <c r="C93" s="12"/>
      <c r="D93" s="13"/>
      <c r="E93" s="31"/>
      <c r="F93" s="28"/>
      <c r="G93" s="1041"/>
      <c r="H93" s="28">
        <f t="shared" si="3"/>
        <v>0</v>
      </c>
      <c r="I93" s="1041"/>
      <c r="J93" s="28">
        <f t="shared" si="4"/>
        <v>0</v>
      </c>
      <c r="K93" s="1024">
        <f t="shared" si="5"/>
        <v>0</v>
      </c>
    </row>
    <row r="94" spans="1:11" s="9" customFormat="1" ht="38.25">
      <c r="A94" s="7" t="s">
        <v>18</v>
      </c>
      <c r="B94" s="39" t="s">
        <v>62</v>
      </c>
      <c r="C94" s="12" t="s">
        <v>6</v>
      </c>
      <c r="D94" s="13">
        <v>210</v>
      </c>
      <c r="E94" s="13"/>
      <c r="F94" s="28">
        <f>ROUND(D94*E94,2)</f>
        <v>0</v>
      </c>
      <c r="G94" s="995">
        <v>210</v>
      </c>
      <c r="H94" s="28">
        <f t="shared" si="3"/>
        <v>0</v>
      </c>
      <c r="I94" s="1047"/>
      <c r="J94" s="28">
        <f t="shared" si="4"/>
        <v>0</v>
      </c>
      <c r="K94" s="1024">
        <f t="shared" si="5"/>
        <v>0</v>
      </c>
    </row>
    <row r="95" spans="1:11" s="5" customFormat="1">
      <c r="A95" s="7"/>
      <c r="B95" s="29"/>
      <c r="C95" s="12"/>
      <c r="D95" s="13"/>
      <c r="E95" s="31"/>
      <c r="F95" s="28"/>
      <c r="G95" s="1041"/>
      <c r="H95" s="28">
        <f t="shared" si="3"/>
        <v>0</v>
      </c>
      <c r="I95" s="1041"/>
      <c r="J95" s="28">
        <f t="shared" si="4"/>
        <v>0</v>
      </c>
      <c r="K95" s="1024">
        <f t="shared" si="5"/>
        <v>0</v>
      </c>
    </row>
    <row r="96" spans="1:11" s="5" customFormat="1" ht="149.25" customHeight="1">
      <c r="A96" s="7" t="s">
        <v>19</v>
      </c>
      <c r="B96" s="39" t="s">
        <v>74</v>
      </c>
      <c r="C96" s="12" t="s">
        <v>7</v>
      </c>
      <c r="D96" s="13">
        <v>42</v>
      </c>
      <c r="E96" s="13"/>
      <c r="F96" s="28">
        <f>ROUND(D96*E96,2)</f>
        <v>0</v>
      </c>
      <c r="G96" s="995">
        <v>42</v>
      </c>
      <c r="H96" s="28">
        <f t="shared" si="3"/>
        <v>0</v>
      </c>
      <c r="I96" s="1041"/>
      <c r="J96" s="28">
        <f t="shared" si="4"/>
        <v>0</v>
      </c>
      <c r="K96" s="1024">
        <f t="shared" si="5"/>
        <v>0</v>
      </c>
    </row>
    <row r="97" spans="1:11" s="5" customFormat="1">
      <c r="A97" s="7"/>
      <c r="B97" s="29"/>
      <c r="C97" s="12"/>
      <c r="D97" s="13"/>
      <c r="E97" s="31"/>
      <c r="F97" s="28"/>
      <c r="G97" s="1041"/>
      <c r="H97" s="28">
        <f t="shared" si="3"/>
        <v>0</v>
      </c>
      <c r="I97" s="1041"/>
      <c r="J97" s="28">
        <f t="shared" si="4"/>
        <v>0</v>
      </c>
      <c r="K97" s="1024">
        <f t="shared" si="5"/>
        <v>0</v>
      </c>
    </row>
    <row r="98" spans="1:11" s="5" customFormat="1">
      <c r="A98" s="7"/>
      <c r="B98" s="11" t="s">
        <v>63</v>
      </c>
      <c r="C98" s="8"/>
      <c r="D98" s="6"/>
      <c r="E98" s="10"/>
      <c r="F98" s="6"/>
      <c r="G98" s="1041"/>
      <c r="H98" s="28">
        <f t="shared" si="3"/>
        <v>0</v>
      </c>
      <c r="I98" s="1041"/>
      <c r="J98" s="28">
        <f t="shared" si="4"/>
        <v>0</v>
      </c>
      <c r="K98" s="1024">
        <f t="shared" si="5"/>
        <v>0</v>
      </c>
    </row>
    <row r="99" spans="1:11" s="5" customFormat="1" ht="140.25">
      <c r="A99" s="7" t="s">
        <v>20</v>
      </c>
      <c r="B99" s="39" t="s">
        <v>78</v>
      </c>
      <c r="C99" s="12" t="s">
        <v>7</v>
      </c>
      <c r="D99" s="13">
        <v>95</v>
      </c>
      <c r="E99" s="13"/>
      <c r="F99" s="28">
        <f>ROUND(D99*E99,2)</f>
        <v>0</v>
      </c>
      <c r="G99" s="995">
        <v>30</v>
      </c>
      <c r="H99" s="28">
        <f t="shared" si="3"/>
        <v>0</v>
      </c>
      <c r="I99" s="995">
        <v>65</v>
      </c>
      <c r="J99" s="28">
        <f t="shared" si="4"/>
        <v>0</v>
      </c>
      <c r="K99" s="1024">
        <f t="shared" si="5"/>
        <v>0</v>
      </c>
    </row>
    <row r="100" spans="1:11" s="5" customFormat="1">
      <c r="A100" s="7"/>
      <c r="B100" s="11"/>
      <c r="C100" s="8"/>
      <c r="D100" s="6"/>
      <c r="E100" s="10"/>
      <c r="F100" s="6"/>
      <c r="G100" s="1041"/>
      <c r="H100" s="28">
        <f t="shared" si="3"/>
        <v>0</v>
      </c>
      <c r="I100" s="1041"/>
      <c r="J100" s="28">
        <f t="shared" si="4"/>
        <v>0</v>
      </c>
      <c r="K100" s="1024">
        <f t="shared" si="5"/>
        <v>0</v>
      </c>
    </row>
    <row r="101" spans="1:11" s="5" customFormat="1" ht="38.25">
      <c r="A101" s="7" t="s">
        <v>21</v>
      </c>
      <c r="B101" s="39" t="s">
        <v>194</v>
      </c>
      <c r="C101" s="12" t="s">
        <v>6</v>
      </c>
      <c r="D101" s="13">
        <v>190</v>
      </c>
      <c r="E101" s="13"/>
      <c r="F101" s="28">
        <f>ROUND(D101*E101,2)</f>
        <v>0</v>
      </c>
      <c r="G101" s="1041"/>
      <c r="H101" s="28">
        <f t="shared" si="3"/>
        <v>0</v>
      </c>
      <c r="I101" s="995">
        <v>190</v>
      </c>
      <c r="J101" s="28">
        <f t="shared" si="4"/>
        <v>0</v>
      </c>
      <c r="K101" s="1024">
        <f t="shared" si="5"/>
        <v>0</v>
      </c>
    </row>
    <row r="102" spans="1:11" s="5" customFormat="1">
      <c r="A102" s="7"/>
      <c r="B102" s="11"/>
      <c r="C102" s="8"/>
      <c r="D102" s="6"/>
      <c r="E102" s="10"/>
      <c r="F102" s="6"/>
      <c r="G102" s="1041"/>
      <c r="H102" s="28">
        <f t="shared" si="3"/>
        <v>0</v>
      </c>
      <c r="I102" s="1041"/>
      <c r="J102" s="28">
        <f t="shared" si="4"/>
        <v>0</v>
      </c>
      <c r="K102" s="1024">
        <f t="shared" si="5"/>
        <v>0</v>
      </c>
    </row>
    <row r="103" spans="1:11" s="5" customFormat="1" ht="25.5">
      <c r="A103" s="7" t="s">
        <v>22</v>
      </c>
      <c r="B103" s="39" t="s">
        <v>57</v>
      </c>
      <c r="C103" s="12" t="s">
        <v>7</v>
      </c>
      <c r="D103" s="13">
        <v>4</v>
      </c>
      <c r="E103" s="13"/>
      <c r="F103" s="28">
        <f>ROUND(D103*E103,2)</f>
        <v>0</v>
      </c>
      <c r="G103" s="995">
        <v>4</v>
      </c>
      <c r="H103" s="28">
        <f t="shared" si="3"/>
        <v>0</v>
      </c>
      <c r="I103" s="1041"/>
      <c r="J103" s="28">
        <f t="shared" si="4"/>
        <v>0</v>
      </c>
      <c r="K103" s="1024">
        <f t="shared" si="5"/>
        <v>0</v>
      </c>
    </row>
    <row r="104" spans="1:11" s="5" customFormat="1">
      <c r="A104" s="7"/>
      <c r="B104" s="11"/>
      <c r="C104" s="8"/>
      <c r="D104" s="6"/>
      <c r="E104" s="10"/>
      <c r="F104" s="6"/>
      <c r="G104" s="1041"/>
      <c r="H104" s="28">
        <f t="shared" si="3"/>
        <v>0</v>
      </c>
      <c r="I104" s="1041"/>
      <c r="J104" s="28">
        <f t="shared" si="4"/>
        <v>0</v>
      </c>
      <c r="K104" s="1024">
        <f t="shared" si="5"/>
        <v>0</v>
      </c>
    </row>
    <row r="105" spans="1:11" s="5" customFormat="1" ht="25.5">
      <c r="A105" s="7" t="s">
        <v>23</v>
      </c>
      <c r="B105" s="39" t="s">
        <v>58</v>
      </c>
      <c r="C105" s="12" t="s">
        <v>7</v>
      </c>
      <c r="D105" s="13">
        <v>137</v>
      </c>
      <c r="E105" s="13"/>
      <c r="F105" s="28">
        <f>ROUND(D105*E105,2)</f>
        <v>0</v>
      </c>
      <c r="G105" s="995">
        <v>126</v>
      </c>
      <c r="H105" s="28">
        <f t="shared" si="3"/>
        <v>0</v>
      </c>
      <c r="I105" s="995">
        <v>11</v>
      </c>
      <c r="J105" s="28">
        <f t="shared" si="4"/>
        <v>0</v>
      </c>
      <c r="K105" s="1024">
        <f t="shared" si="5"/>
        <v>0</v>
      </c>
    </row>
    <row r="106" spans="1:11" s="5" customFormat="1">
      <c r="A106" s="7"/>
      <c r="B106" s="11"/>
      <c r="C106" s="8"/>
      <c r="D106" s="6"/>
      <c r="E106" s="10"/>
      <c r="F106" s="6"/>
      <c r="G106" s="1041"/>
      <c r="H106" s="28">
        <f t="shared" si="3"/>
        <v>0</v>
      </c>
      <c r="I106" s="1041"/>
      <c r="J106" s="28">
        <f t="shared" si="4"/>
        <v>0</v>
      </c>
      <c r="K106" s="1024">
        <f t="shared" si="5"/>
        <v>0</v>
      </c>
    </row>
    <row r="107" spans="1:11" s="5" customFormat="1" ht="25.5">
      <c r="A107" s="7" t="s">
        <v>24</v>
      </c>
      <c r="B107" s="39" t="s">
        <v>64</v>
      </c>
      <c r="C107" s="12" t="s">
        <v>6</v>
      </c>
      <c r="D107" s="13">
        <v>180</v>
      </c>
      <c r="E107" s="13"/>
      <c r="F107" s="28">
        <f>ROUND(D107*E107,2)</f>
        <v>0</v>
      </c>
      <c r="G107" s="995">
        <v>169</v>
      </c>
      <c r="H107" s="28">
        <f t="shared" si="3"/>
        <v>0</v>
      </c>
      <c r="I107" s="995">
        <v>11</v>
      </c>
      <c r="J107" s="28">
        <f t="shared" si="4"/>
        <v>0</v>
      </c>
      <c r="K107" s="1024">
        <f t="shared" si="5"/>
        <v>0</v>
      </c>
    </row>
    <row r="108" spans="1:11" s="5" customFormat="1">
      <c r="A108" s="7"/>
      <c r="B108" s="11"/>
      <c r="C108" s="8"/>
      <c r="D108" s="6"/>
      <c r="E108" s="10"/>
      <c r="F108" s="6"/>
      <c r="G108" s="1041"/>
      <c r="H108" s="28">
        <f t="shared" si="3"/>
        <v>0</v>
      </c>
      <c r="I108" s="1041"/>
      <c r="J108" s="28">
        <f t="shared" si="4"/>
        <v>0</v>
      </c>
      <c r="K108" s="1024">
        <f t="shared" si="5"/>
        <v>0</v>
      </c>
    </row>
    <row r="109" spans="1:11" s="5" customFormat="1" ht="38.25">
      <c r="A109" s="7" t="s">
        <v>25</v>
      </c>
      <c r="B109" s="39" t="s">
        <v>90</v>
      </c>
      <c r="C109" s="12" t="s">
        <v>6</v>
      </c>
      <c r="D109" s="13">
        <v>130</v>
      </c>
      <c r="E109" s="13"/>
      <c r="F109" s="28">
        <f>ROUND(D109*E109,2)</f>
        <v>0</v>
      </c>
      <c r="G109" s="995">
        <v>130</v>
      </c>
      <c r="H109" s="28">
        <f t="shared" si="3"/>
        <v>0</v>
      </c>
      <c r="I109" s="1041"/>
      <c r="J109" s="28">
        <f t="shared" si="4"/>
        <v>0</v>
      </c>
      <c r="K109" s="1024">
        <f t="shared" si="5"/>
        <v>0</v>
      </c>
    </row>
    <row r="110" spans="1:11" s="5" customFormat="1">
      <c r="A110" s="7"/>
      <c r="B110" s="11"/>
      <c r="C110" s="8"/>
      <c r="D110" s="6"/>
      <c r="E110" s="10"/>
      <c r="F110" s="6"/>
      <c r="G110" s="1041"/>
      <c r="H110" s="28">
        <f t="shared" si="3"/>
        <v>0</v>
      </c>
      <c r="I110" s="1041"/>
      <c r="J110" s="28">
        <f t="shared" si="4"/>
        <v>0</v>
      </c>
      <c r="K110" s="1024">
        <f t="shared" si="5"/>
        <v>0</v>
      </c>
    </row>
    <row r="111" spans="1:11" s="5" customFormat="1" ht="114.75">
      <c r="A111" s="7" t="s">
        <v>26</v>
      </c>
      <c r="B111" s="39" t="s">
        <v>82</v>
      </c>
      <c r="C111" s="12" t="s">
        <v>7</v>
      </c>
      <c r="D111" s="13">
        <v>95</v>
      </c>
      <c r="E111" s="13"/>
      <c r="F111" s="28">
        <f>ROUND(D111*E111,2)</f>
        <v>0</v>
      </c>
      <c r="G111" s="995">
        <v>95</v>
      </c>
      <c r="H111" s="28">
        <f t="shared" si="3"/>
        <v>0</v>
      </c>
      <c r="I111" s="995"/>
      <c r="J111" s="28">
        <f t="shared" si="4"/>
        <v>0</v>
      </c>
      <c r="K111" s="1024">
        <f t="shared" si="5"/>
        <v>0</v>
      </c>
    </row>
    <row r="112" spans="1:11" s="5" customFormat="1">
      <c r="A112" s="34"/>
      <c r="B112" s="35"/>
      <c r="C112" s="30"/>
      <c r="D112" s="31"/>
      <c r="E112" s="31"/>
      <c r="F112" s="32"/>
      <c r="G112" s="1041"/>
      <c r="H112" s="28">
        <f t="shared" si="3"/>
        <v>0</v>
      </c>
      <c r="I112" s="1041"/>
      <c r="J112" s="28">
        <f t="shared" si="4"/>
        <v>0</v>
      </c>
      <c r="K112" s="1024">
        <f t="shared" si="5"/>
        <v>0</v>
      </c>
    </row>
    <row r="113" spans="1:11" s="5" customFormat="1" ht="127.5">
      <c r="A113" s="7" t="s">
        <v>27</v>
      </c>
      <c r="B113" s="39" t="s">
        <v>75</v>
      </c>
      <c r="C113" s="12" t="s">
        <v>7</v>
      </c>
      <c r="D113" s="13">
        <v>55</v>
      </c>
      <c r="E113" s="13"/>
      <c r="F113" s="28">
        <f>ROUND(D113*E113,2)</f>
        <v>0</v>
      </c>
      <c r="G113" s="996">
        <v>55</v>
      </c>
      <c r="H113" s="950">
        <f t="shared" si="3"/>
        <v>0</v>
      </c>
      <c r="I113" s="996"/>
      <c r="J113" s="28">
        <f t="shared" si="4"/>
        <v>0</v>
      </c>
      <c r="K113" s="1024">
        <f t="shared" si="5"/>
        <v>0</v>
      </c>
    </row>
    <row r="114" spans="1:11" s="5" customFormat="1">
      <c r="A114" s="34"/>
      <c r="B114" s="35"/>
      <c r="C114" s="30"/>
      <c r="D114" s="31"/>
      <c r="E114" s="31"/>
      <c r="F114" s="32"/>
      <c r="G114" s="1041"/>
      <c r="H114" s="28">
        <f t="shared" si="3"/>
        <v>0</v>
      </c>
      <c r="I114" s="1041"/>
      <c r="J114" s="28">
        <f t="shared" si="4"/>
        <v>0</v>
      </c>
      <c r="K114" s="1024">
        <f t="shared" si="5"/>
        <v>0</v>
      </c>
    </row>
    <row r="115" spans="1:11" s="5" customFormat="1" ht="38.25">
      <c r="A115" s="7" t="s">
        <v>28</v>
      </c>
      <c r="B115" s="39" t="s">
        <v>86</v>
      </c>
      <c r="C115" s="12" t="s">
        <v>7</v>
      </c>
      <c r="D115" s="13">
        <v>45</v>
      </c>
      <c r="E115" s="13"/>
      <c r="F115" s="28">
        <f>ROUND(D115*E115,2)</f>
        <v>0</v>
      </c>
      <c r="G115" s="995">
        <v>45</v>
      </c>
      <c r="H115" s="28">
        <f t="shared" si="3"/>
        <v>0</v>
      </c>
      <c r="I115" s="996"/>
      <c r="J115" s="28">
        <f t="shared" si="4"/>
        <v>0</v>
      </c>
      <c r="K115" s="1024">
        <f t="shared" si="5"/>
        <v>0</v>
      </c>
    </row>
    <row r="116" spans="1:11" s="5" customFormat="1">
      <c r="A116" s="34"/>
      <c r="B116" s="35"/>
      <c r="C116" s="30"/>
      <c r="D116" s="31"/>
      <c r="E116" s="31"/>
      <c r="F116" s="32"/>
      <c r="G116" s="1041"/>
      <c r="H116" s="28">
        <f t="shared" si="3"/>
        <v>0</v>
      </c>
      <c r="I116" s="1041"/>
      <c r="J116" s="28">
        <f t="shared" si="4"/>
        <v>0</v>
      </c>
      <c r="K116" s="1024">
        <f t="shared" si="5"/>
        <v>0</v>
      </c>
    </row>
    <row r="117" spans="1:11" s="5" customFormat="1" ht="127.5">
      <c r="A117" s="7" t="s">
        <v>29</v>
      </c>
      <c r="B117" s="39" t="s">
        <v>79</v>
      </c>
      <c r="C117" s="12" t="s">
        <v>6</v>
      </c>
      <c r="D117" s="13">
        <v>350</v>
      </c>
      <c r="E117" s="13"/>
      <c r="F117" s="28">
        <f>ROUND(D117*E117,2)</f>
        <v>0</v>
      </c>
      <c r="G117" s="996">
        <v>350</v>
      </c>
      <c r="H117" s="28">
        <f t="shared" ref="H117:H180" si="6">ROUND(E117*G117,2)</f>
        <v>0</v>
      </c>
      <c r="I117" s="1048"/>
      <c r="J117" s="28">
        <f t="shared" ref="J117:J180" si="7">ROUND(E117*I117,2)</f>
        <v>0</v>
      </c>
      <c r="K117" s="1024">
        <f t="shared" si="5"/>
        <v>0</v>
      </c>
    </row>
    <row r="118" spans="1:11" s="5" customFormat="1">
      <c r="A118" s="34"/>
      <c r="B118" s="35"/>
      <c r="C118" s="30"/>
      <c r="D118" s="31"/>
      <c r="E118" s="31"/>
      <c r="F118" s="32"/>
      <c r="G118" s="1041"/>
      <c r="H118" s="28">
        <f t="shared" si="6"/>
        <v>0</v>
      </c>
      <c r="I118" s="1041"/>
      <c r="J118" s="28">
        <f t="shared" si="7"/>
        <v>0</v>
      </c>
      <c r="K118" s="1024">
        <f t="shared" si="5"/>
        <v>0</v>
      </c>
    </row>
    <row r="119" spans="1:11" s="5" customFormat="1" ht="25.5">
      <c r="A119" s="7" t="s">
        <v>30</v>
      </c>
      <c r="B119" s="39" t="s">
        <v>91</v>
      </c>
      <c r="C119" s="12" t="s">
        <v>6</v>
      </c>
      <c r="D119" s="13">
        <v>40</v>
      </c>
      <c r="E119" s="13"/>
      <c r="F119" s="28">
        <f>ROUND(D119*E119,2)</f>
        <v>0</v>
      </c>
      <c r="G119" s="995">
        <v>40</v>
      </c>
      <c r="H119" s="28">
        <f t="shared" si="6"/>
        <v>0</v>
      </c>
      <c r="I119" s="1041"/>
      <c r="J119" s="28">
        <f t="shared" si="7"/>
        <v>0</v>
      </c>
      <c r="K119" s="1024">
        <f t="shared" si="5"/>
        <v>0</v>
      </c>
    </row>
    <row r="120" spans="1:11" s="5" customFormat="1">
      <c r="A120" s="7"/>
      <c r="B120" s="39"/>
      <c r="C120" s="12"/>
      <c r="D120" s="13"/>
      <c r="E120" s="31"/>
      <c r="F120" s="28"/>
      <c r="G120" s="1041"/>
      <c r="H120" s="28">
        <f t="shared" si="6"/>
        <v>0</v>
      </c>
      <c r="I120" s="1041"/>
      <c r="J120" s="28">
        <f t="shared" si="7"/>
        <v>0</v>
      </c>
      <c r="K120" s="1024">
        <f t="shared" si="5"/>
        <v>0</v>
      </c>
    </row>
    <row r="121" spans="1:11" s="5" customFormat="1" ht="38.25">
      <c r="A121" s="7" t="s">
        <v>31</v>
      </c>
      <c r="B121" s="39" t="s">
        <v>65</v>
      </c>
      <c r="C121" s="12" t="s">
        <v>6</v>
      </c>
      <c r="D121" s="13">
        <v>700</v>
      </c>
      <c r="E121" s="13"/>
      <c r="F121" s="28">
        <f>ROUND(D121*E121,2)</f>
        <v>0</v>
      </c>
      <c r="G121" s="995">
        <v>700</v>
      </c>
      <c r="H121" s="28">
        <f t="shared" si="6"/>
        <v>0</v>
      </c>
      <c r="I121" s="1041"/>
      <c r="J121" s="28">
        <f t="shared" si="7"/>
        <v>0</v>
      </c>
      <c r="K121" s="1024">
        <f t="shared" si="5"/>
        <v>0</v>
      </c>
    </row>
    <row r="122" spans="1:11" s="5" customFormat="1">
      <c r="A122" s="7"/>
      <c r="B122" s="39"/>
      <c r="C122" s="12"/>
      <c r="D122" s="13"/>
      <c r="E122" s="31"/>
      <c r="F122" s="28"/>
      <c r="G122" s="1041"/>
      <c r="H122" s="28">
        <f t="shared" si="6"/>
        <v>0</v>
      </c>
      <c r="I122" s="1041"/>
      <c r="J122" s="28">
        <f t="shared" si="7"/>
        <v>0</v>
      </c>
      <c r="K122" s="1024">
        <f t="shared" si="5"/>
        <v>0</v>
      </c>
    </row>
    <row r="123" spans="1:11" s="9" customFormat="1" ht="51">
      <c r="A123" s="7" t="s">
        <v>32</v>
      </c>
      <c r="B123" s="39" t="s">
        <v>126</v>
      </c>
      <c r="C123" s="36"/>
      <c r="D123" s="37"/>
      <c r="E123" s="31"/>
      <c r="F123" s="32"/>
      <c r="G123" s="1047"/>
      <c r="H123" s="28">
        <f t="shared" si="6"/>
        <v>0</v>
      </c>
      <c r="I123" s="1047"/>
      <c r="J123" s="28">
        <f t="shared" si="7"/>
        <v>0</v>
      </c>
      <c r="K123" s="1024">
        <f t="shared" si="5"/>
        <v>0</v>
      </c>
    </row>
    <row r="124" spans="1:11" s="9" customFormat="1">
      <c r="A124" s="38"/>
      <c r="B124" s="27" t="s">
        <v>47</v>
      </c>
      <c r="C124" s="12" t="s">
        <v>1</v>
      </c>
      <c r="D124" s="13">
        <v>2</v>
      </c>
      <c r="E124" s="13"/>
      <c r="F124" s="28">
        <f>ROUND(D124*E124,2)</f>
        <v>0</v>
      </c>
      <c r="G124" s="995">
        <v>2</v>
      </c>
      <c r="H124" s="28">
        <f t="shared" si="6"/>
        <v>0</v>
      </c>
      <c r="I124" s="1047"/>
      <c r="J124" s="28">
        <f t="shared" si="7"/>
        <v>0</v>
      </c>
      <c r="K124" s="1024">
        <f t="shared" si="5"/>
        <v>0</v>
      </c>
    </row>
    <row r="125" spans="1:11" s="9" customFormat="1">
      <c r="A125" s="38"/>
      <c r="B125" s="27" t="s">
        <v>48</v>
      </c>
      <c r="C125" s="12" t="s">
        <v>1</v>
      </c>
      <c r="D125" s="13">
        <v>2</v>
      </c>
      <c r="E125" s="13"/>
      <c r="F125" s="28">
        <f>ROUND(D125*E125,2)</f>
        <v>0</v>
      </c>
      <c r="G125" s="995">
        <v>2</v>
      </c>
      <c r="H125" s="28">
        <f t="shared" si="6"/>
        <v>0</v>
      </c>
      <c r="I125" s="1047"/>
      <c r="J125" s="28">
        <f t="shared" si="7"/>
        <v>0</v>
      </c>
      <c r="K125" s="1024">
        <f t="shared" si="5"/>
        <v>0</v>
      </c>
    </row>
    <row r="126" spans="1:11" s="9" customFormat="1">
      <c r="A126" s="38"/>
      <c r="B126" s="27" t="s">
        <v>68</v>
      </c>
      <c r="C126" s="12" t="s">
        <v>1</v>
      </c>
      <c r="D126" s="13">
        <v>14</v>
      </c>
      <c r="E126" s="13"/>
      <c r="F126" s="28">
        <f>ROUND(D126*E126,2)</f>
        <v>0</v>
      </c>
      <c r="G126" s="995">
        <v>14</v>
      </c>
      <c r="H126" s="28">
        <f t="shared" si="6"/>
        <v>0</v>
      </c>
      <c r="I126" s="1047"/>
      <c r="J126" s="28">
        <f t="shared" si="7"/>
        <v>0</v>
      </c>
      <c r="K126" s="1024">
        <f t="shared" si="5"/>
        <v>0</v>
      </c>
    </row>
    <row r="127" spans="1:11" s="5" customFormat="1">
      <c r="A127" s="7"/>
      <c r="B127" s="39"/>
      <c r="C127" s="12"/>
      <c r="D127" s="13"/>
      <c r="E127" s="31"/>
      <c r="F127" s="28"/>
      <c r="G127" s="1041"/>
      <c r="H127" s="28">
        <f t="shared" si="6"/>
        <v>0</v>
      </c>
      <c r="I127" s="1041"/>
      <c r="J127" s="28">
        <f t="shared" si="7"/>
        <v>0</v>
      </c>
      <c r="K127" s="1024">
        <f t="shared" si="5"/>
        <v>0</v>
      </c>
    </row>
    <row r="128" spans="1:11" s="9" customFormat="1" ht="38.25">
      <c r="A128" s="7" t="s">
        <v>67</v>
      </c>
      <c r="B128" s="39" t="s">
        <v>127</v>
      </c>
      <c r="C128" s="36"/>
      <c r="D128" s="37"/>
      <c r="E128" s="31"/>
      <c r="F128" s="32"/>
      <c r="G128" s="1047"/>
      <c r="H128" s="28">
        <f t="shared" si="6"/>
        <v>0</v>
      </c>
      <c r="I128" s="1047"/>
      <c r="J128" s="28">
        <f t="shared" si="7"/>
        <v>0</v>
      </c>
      <c r="K128" s="1024">
        <f t="shared" si="5"/>
        <v>0</v>
      </c>
    </row>
    <row r="129" spans="1:11" s="9" customFormat="1">
      <c r="A129" s="38"/>
      <c r="B129" s="27" t="s">
        <v>47</v>
      </c>
      <c r="C129" s="12" t="s">
        <v>1</v>
      </c>
      <c r="D129" s="13">
        <v>2</v>
      </c>
      <c r="E129" s="13"/>
      <c r="F129" s="28">
        <f>ROUND(D129*E129,2)</f>
        <v>0</v>
      </c>
      <c r="G129" s="995">
        <v>2</v>
      </c>
      <c r="H129" s="28">
        <f t="shared" si="6"/>
        <v>0</v>
      </c>
      <c r="I129" s="1047"/>
      <c r="J129" s="28">
        <f t="shared" si="7"/>
        <v>0</v>
      </c>
      <c r="K129" s="1024">
        <f t="shared" si="5"/>
        <v>0</v>
      </c>
    </row>
    <row r="130" spans="1:11" s="9" customFormat="1">
      <c r="A130" s="38"/>
      <c r="B130" s="27" t="s">
        <v>48</v>
      </c>
      <c r="C130" s="12" t="s">
        <v>1</v>
      </c>
      <c r="D130" s="13">
        <v>2</v>
      </c>
      <c r="E130" s="13"/>
      <c r="F130" s="28">
        <f>ROUND(D130*E130,2)</f>
        <v>0</v>
      </c>
      <c r="G130" s="995">
        <v>2</v>
      </c>
      <c r="H130" s="28">
        <f t="shared" si="6"/>
        <v>0</v>
      </c>
      <c r="I130" s="1047"/>
      <c r="J130" s="28">
        <f t="shared" si="7"/>
        <v>0</v>
      </c>
      <c r="K130" s="1024">
        <f t="shared" si="5"/>
        <v>0</v>
      </c>
    </row>
    <row r="131" spans="1:11" s="9" customFormat="1">
      <c r="A131" s="38"/>
      <c r="B131" s="27" t="s">
        <v>68</v>
      </c>
      <c r="C131" s="12" t="s">
        <v>1</v>
      </c>
      <c r="D131" s="13">
        <v>3</v>
      </c>
      <c r="E131" s="13"/>
      <c r="F131" s="28">
        <f>ROUND(D131*E131,2)</f>
        <v>0</v>
      </c>
      <c r="G131" s="995">
        <v>3</v>
      </c>
      <c r="H131" s="28">
        <f t="shared" si="6"/>
        <v>0</v>
      </c>
      <c r="I131" s="1047"/>
      <c r="J131" s="28">
        <f t="shared" si="7"/>
        <v>0</v>
      </c>
      <c r="K131" s="1024">
        <f t="shared" si="5"/>
        <v>0</v>
      </c>
    </row>
    <row r="132" spans="1:11" s="5" customFormat="1">
      <c r="A132" s="7"/>
      <c r="B132" s="39"/>
      <c r="C132" s="12"/>
      <c r="D132" s="13"/>
      <c r="E132" s="31"/>
      <c r="F132" s="28"/>
      <c r="G132" s="1041"/>
      <c r="H132" s="28">
        <f t="shared" si="6"/>
        <v>0</v>
      </c>
      <c r="I132" s="1041"/>
      <c r="J132" s="28">
        <f t="shared" si="7"/>
        <v>0</v>
      </c>
      <c r="K132" s="1024">
        <f t="shared" si="5"/>
        <v>0</v>
      </c>
    </row>
    <row r="133" spans="1:11" s="9" customFormat="1" ht="38.25">
      <c r="A133" s="7" t="s">
        <v>69</v>
      </c>
      <c r="B133" s="39" t="s">
        <v>128</v>
      </c>
      <c r="C133" s="36"/>
      <c r="D133" s="37"/>
      <c r="E133" s="31"/>
      <c r="F133" s="32"/>
      <c r="G133" s="1047"/>
      <c r="H133" s="28">
        <f t="shared" si="6"/>
        <v>0</v>
      </c>
      <c r="I133" s="1047"/>
      <c r="J133" s="28">
        <f t="shared" si="7"/>
        <v>0</v>
      </c>
      <c r="K133" s="1024">
        <f t="shared" si="5"/>
        <v>0</v>
      </c>
    </row>
    <row r="134" spans="1:11" s="9" customFormat="1">
      <c r="A134" s="38"/>
      <c r="B134" s="27" t="s">
        <v>70</v>
      </c>
      <c r="C134" s="12" t="s">
        <v>1</v>
      </c>
      <c r="D134" s="13">
        <v>2</v>
      </c>
      <c r="E134" s="13"/>
      <c r="F134" s="28">
        <f>ROUND(D134*E134,2)</f>
        <v>0</v>
      </c>
      <c r="G134" s="995">
        <v>2</v>
      </c>
      <c r="H134" s="28">
        <f t="shared" si="6"/>
        <v>0</v>
      </c>
      <c r="I134" s="1047"/>
      <c r="J134" s="28">
        <f t="shared" si="7"/>
        <v>0</v>
      </c>
      <c r="K134" s="1024">
        <f t="shared" ref="K134:K197" si="8">D134-G134-I134</f>
        <v>0</v>
      </c>
    </row>
    <row r="135" spans="1:11" s="5" customFormat="1">
      <c r="A135" s="7"/>
      <c r="B135" s="39"/>
      <c r="C135" s="12"/>
      <c r="D135" s="13"/>
      <c r="E135" s="31"/>
      <c r="F135" s="28"/>
      <c r="G135" s="1041"/>
      <c r="H135" s="28">
        <f t="shared" si="6"/>
        <v>0</v>
      </c>
      <c r="I135" s="1041"/>
      <c r="J135" s="28">
        <f t="shared" si="7"/>
        <v>0</v>
      </c>
      <c r="K135" s="1024">
        <f t="shared" si="8"/>
        <v>0</v>
      </c>
    </row>
    <row r="136" spans="1:11" s="9" customFormat="1" ht="51">
      <c r="A136" s="7" t="s">
        <v>71</v>
      </c>
      <c r="B136" s="39" t="s">
        <v>129</v>
      </c>
      <c r="C136" s="36"/>
      <c r="D136" s="37"/>
      <c r="E136" s="31"/>
      <c r="F136" s="32"/>
      <c r="G136" s="1047"/>
      <c r="H136" s="28">
        <f t="shared" si="6"/>
        <v>0</v>
      </c>
      <c r="I136" s="1047"/>
      <c r="J136" s="28">
        <f t="shared" si="7"/>
        <v>0</v>
      </c>
      <c r="K136" s="1024">
        <f t="shared" si="8"/>
        <v>0</v>
      </c>
    </row>
    <row r="137" spans="1:11" s="9" customFormat="1">
      <c r="A137" s="38"/>
      <c r="B137" s="27" t="s">
        <v>70</v>
      </c>
      <c r="C137" s="12" t="s">
        <v>1</v>
      </c>
      <c r="D137" s="13">
        <v>2</v>
      </c>
      <c r="E137" s="13"/>
      <c r="F137" s="28">
        <f>ROUND(D137*E137,2)</f>
        <v>0</v>
      </c>
      <c r="G137" s="995">
        <v>2</v>
      </c>
      <c r="H137" s="28">
        <f t="shared" si="6"/>
        <v>0</v>
      </c>
      <c r="I137" s="1047"/>
      <c r="J137" s="28">
        <f t="shared" si="7"/>
        <v>0</v>
      </c>
      <c r="K137" s="1024">
        <f t="shared" si="8"/>
        <v>0</v>
      </c>
    </row>
    <row r="138" spans="1:11" s="9" customFormat="1">
      <c r="A138" s="38"/>
      <c r="B138" s="27"/>
      <c r="C138" s="12"/>
      <c r="D138" s="13"/>
      <c r="E138" s="13"/>
      <c r="F138" s="28"/>
      <c r="G138" s="1047"/>
      <c r="H138" s="28">
        <f t="shared" si="6"/>
        <v>0</v>
      </c>
      <c r="I138" s="1047"/>
      <c r="J138" s="28">
        <f t="shared" si="7"/>
        <v>0</v>
      </c>
      <c r="K138" s="1024">
        <f t="shared" si="8"/>
        <v>0</v>
      </c>
    </row>
    <row r="139" spans="1:11" s="9" customFormat="1" ht="38.25">
      <c r="A139" s="7" t="s">
        <v>72</v>
      </c>
      <c r="B139" s="39" t="s">
        <v>135</v>
      </c>
      <c r="C139" s="36"/>
      <c r="D139" s="37"/>
      <c r="E139" s="31"/>
      <c r="F139" s="32"/>
      <c r="G139" s="1047"/>
      <c r="H139" s="28">
        <f t="shared" si="6"/>
        <v>0</v>
      </c>
      <c r="I139" s="1047"/>
      <c r="J139" s="28">
        <f t="shared" si="7"/>
        <v>0</v>
      </c>
      <c r="K139" s="1024">
        <f t="shared" si="8"/>
        <v>0</v>
      </c>
    </row>
    <row r="140" spans="1:11" s="9" customFormat="1">
      <c r="A140" s="38"/>
      <c r="B140" s="27" t="s">
        <v>47</v>
      </c>
      <c r="C140" s="12" t="s">
        <v>1</v>
      </c>
      <c r="D140" s="13">
        <v>6</v>
      </c>
      <c r="E140" s="13"/>
      <c r="F140" s="28">
        <f>ROUND(D140*E140,2)</f>
        <v>0</v>
      </c>
      <c r="G140" s="1047"/>
      <c r="H140" s="28">
        <f t="shared" si="6"/>
        <v>0</v>
      </c>
      <c r="I140" s="995">
        <v>6</v>
      </c>
      <c r="J140" s="28">
        <f t="shared" si="7"/>
        <v>0</v>
      </c>
      <c r="K140" s="1024">
        <f t="shared" si="8"/>
        <v>0</v>
      </c>
    </row>
    <row r="141" spans="1:11" s="9" customFormat="1">
      <c r="A141" s="38"/>
      <c r="B141" s="27" t="s">
        <v>48</v>
      </c>
      <c r="C141" s="12" t="s">
        <v>1</v>
      </c>
      <c r="D141" s="13">
        <v>4</v>
      </c>
      <c r="E141" s="13"/>
      <c r="F141" s="28">
        <f>ROUND(D141*E141,2)</f>
        <v>0</v>
      </c>
      <c r="G141" s="1047"/>
      <c r="H141" s="28">
        <f t="shared" si="6"/>
        <v>0</v>
      </c>
      <c r="I141" s="995">
        <v>4</v>
      </c>
      <c r="J141" s="28">
        <f t="shared" si="7"/>
        <v>0</v>
      </c>
      <c r="K141" s="1024">
        <f t="shared" si="8"/>
        <v>0</v>
      </c>
    </row>
    <row r="142" spans="1:11" s="9" customFormat="1">
      <c r="A142" s="38"/>
      <c r="B142" s="27" t="s">
        <v>68</v>
      </c>
      <c r="C142" s="12" t="s">
        <v>1</v>
      </c>
      <c r="D142" s="13">
        <v>1</v>
      </c>
      <c r="E142" s="13"/>
      <c r="F142" s="28">
        <f>ROUND(D142*E142,2)</f>
        <v>0</v>
      </c>
      <c r="G142" s="1047"/>
      <c r="H142" s="28">
        <f t="shared" si="6"/>
        <v>0</v>
      </c>
      <c r="I142" s="995">
        <v>1</v>
      </c>
      <c r="J142" s="28">
        <f t="shared" si="7"/>
        <v>0</v>
      </c>
      <c r="K142" s="1024">
        <f t="shared" si="8"/>
        <v>0</v>
      </c>
    </row>
    <row r="143" spans="1:11" s="9" customFormat="1">
      <c r="A143" s="38"/>
      <c r="B143" s="27"/>
      <c r="C143" s="12"/>
      <c r="D143" s="13"/>
      <c r="E143" s="13"/>
      <c r="F143" s="28"/>
      <c r="G143" s="1047"/>
      <c r="H143" s="28">
        <f t="shared" si="6"/>
        <v>0</v>
      </c>
      <c r="I143" s="1047"/>
      <c r="J143" s="28">
        <f t="shared" si="7"/>
        <v>0</v>
      </c>
      <c r="K143" s="1024">
        <f t="shared" si="8"/>
        <v>0</v>
      </c>
    </row>
    <row r="144" spans="1:11" s="9" customFormat="1" ht="51">
      <c r="A144" s="7" t="s">
        <v>73</v>
      </c>
      <c r="B144" s="39" t="s">
        <v>130</v>
      </c>
      <c r="C144" s="36"/>
      <c r="D144" s="37"/>
      <c r="E144" s="31"/>
      <c r="F144" s="32"/>
      <c r="G144" s="1047"/>
      <c r="H144" s="28">
        <f t="shared" si="6"/>
        <v>0</v>
      </c>
      <c r="I144" s="1047"/>
      <c r="J144" s="28">
        <f t="shared" si="7"/>
        <v>0</v>
      </c>
      <c r="K144" s="1024">
        <f t="shared" si="8"/>
        <v>0</v>
      </c>
    </row>
    <row r="145" spans="1:11" s="9" customFormat="1">
      <c r="A145" s="38"/>
      <c r="B145" s="27" t="s">
        <v>70</v>
      </c>
      <c r="C145" s="12" t="s">
        <v>1</v>
      </c>
      <c r="D145" s="13">
        <v>2</v>
      </c>
      <c r="E145" s="13"/>
      <c r="F145" s="28">
        <f>ROUND(D145*E145,2)</f>
        <v>0</v>
      </c>
      <c r="G145" s="995">
        <v>2</v>
      </c>
      <c r="H145" s="28">
        <f t="shared" si="6"/>
        <v>0</v>
      </c>
      <c r="I145" s="1047"/>
      <c r="J145" s="28">
        <f t="shared" si="7"/>
        <v>0</v>
      </c>
      <c r="K145" s="1024">
        <f t="shared" si="8"/>
        <v>0</v>
      </c>
    </row>
    <row r="146" spans="1:11" s="9" customFormat="1">
      <c r="A146" s="38"/>
      <c r="B146" s="27"/>
      <c r="C146" s="12"/>
      <c r="D146" s="13"/>
      <c r="E146" s="13"/>
      <c r="F146" s="28"/>
      <c r="G146" s="1047"/>
      <c r="H146" s="28">
        <f t="shared" si="6"/>
        <v>0</v>
      </c>
      <c r="I146" s="1047"/>
      <c r="J146" s="28">
        <f t="shared" si="7"/>
        <v>0</v>
      </c>
      <c r="K146" s="1024">
        <f t="shared" si="8"/>
        <v>0</v>
      </c>
    </row>
    <row r="147" spans="1:11" s="9" customFormat="1" ht="38.25">
      <c r="A147" s="7" t="s">
        <v>76</v>
      </c>
      <c r="B147" s="39" t="s">
        <v>131</v>
      </c>
      <c r="C147" s="36"/>
      <c r="D147" s="37"/>
      <c r="E147" s="31"/>
      <c r="F147" s="32"/>
      <c r="G147" s="1047"/>
      <c r="H147" s="28">
        <f t="shared" si="6"/>
        <v>0</v>
      </c>
      <c r="I147" s="1047"/>
      <c r="J147" s="28">
        <f t="shared" si="7"/>
        <v>0</v>
      </c>
      <c r="K147" s="1024">
        <f t="shared" si="8"/>
        <v>0</v>
      </c>
    </row>
    <row r="148" spans="1:11" s="9" customFormat="1">
      <c r="A148" s="38"/>
      <c r="B148" s="27" t="s">
        <v>47</v>
      </c>
      <c r="C148" s="12" t="s">
        <v>1</v>
      </c>
      <c r="D148" s="13">
        <v>16</v>
      </c>
      <c r="E148" s="13"/>
      <c r="F148" s="28">
        <f>ROUND(D148*E148,2)</f>
        <v>0</v>
      </c>
      <c r="G148" s="995">
        <v>16</v>
      </c>
      <c r="H148" s="28">
        <f t="shared" si="6"/>
        <v>0</v>
      </c>
      <c r="I148" s="1047"/>
      <c r="J148" s="28">
        <f t="shared" si="7"/>
        <v>0</v>
      </c>
      <c r="K148" s="1024">
        <f t="shared" si="8"/>
        <v>0</v>
      </c>
    </row>
    <row r="149" spans="1:11" s="9" customFormat="1">
      <c r="A149" s="38"/>
      <c r="B149" s="27" t="s">
        <v>48</v>
      </c>
      <c r="C149" s="12" t="s">
        <v>1</v>
      </c>
      <c r="D149" s="13">
        <v>4</v>
      </c>
      <c r="E149" s="13"/>
      <c r="F149" s="28">
        <f>ROUND(D149*E149,2)</f>
        <v>0</v>
      </c>
      <c r="G149" s="995">
        <v>4</v>
      </c>
      <c r="H149" s="28">
        <f t="shared" si="6"/>
        <v>0</v>
      </c>
      <c r="I149" s="1047"/>
      <c r="J149" s="28">
        <f t="shared" si="7"/>
        <v>0</v>
      </c>
      <c r="K149" s="1024">
        <f t="shared" si="8"/>
        <v>0</v>
      </c>
    </row>
    <row r="150" spans="1:11" s="9" customFormat="1">
      <c r="A150" s="38"/>
      <c r="B150" s="27" t="s">
        <v>68</v>
      </c>
      <c r="C150" s="12" t="s">
        <v>1</v>
      </c>
      <c r="D150" s="13">
        <v>2</v>
      </c>
      <c r="E150" s="13"/>
      <c r="F150" s="28">
        <f>ROUND(D150*E150,2)</f>
        <v>0</v>
      </c>
      <c r="G150" s="995">
        <v>2</v>
      </c>
      <c r="H150" s="28">
        <f t="shared" si="6"/>
        <v>0</v>
      </c>
      <c r="I150" s="1047"/>
      <c r="J150" s="28">
        <f t="shared" si="7"/>
        <v>0</v>
      </c>
      <c r="K150" s="1024">
        <f t="shared" si="8"/>
        <v>0</v>
      </c>
    </row>
    <row r="151" spans="1:11" s="9" customFormat="1">
      <c r="A151" s="38"/>
      <c r="B151" s="27"/>
      <c r="C151" s="12"/>
      <c r="D151" s="31"/>
      <c r="E151" s="13"/>
      <c r="F151" s="28"/>
      <c r="G151" s="1047"/>
      <c r="H151" s="28">
        <f t="shared" si="6"/>
        <v>0</v>
      </c>
      <c r="I151" s="1047"/>
      <c r="J151" s="28">
        <f t="shared" si="7"/>
        <v>0</v>
      </c>
      <c r="K151" s="1024">
        <f t="shared" si="8"/>
        <v>0</v>
      </c>
    </row>
    <row r="152" spans="1:11" s="5" customFormat="1" ht="25.5">
      <c r="A152" s="7" t="s">
        <v>81</v>
      </c>
      <c r="B152" s="39" t="s">
        <v>94</v>
      </c>
      <c r="C152" s="12" t="s">
        <v>6</v>
      </c>
      <c r="D152" s="13">
        <v>200</v>
      </c>
      <c r="E152" s="13"/>
      <c r="F152" s="28">
        <f>ROUND(D152*E152,2)</f>
        <v>0</v>
      </c>
      <c r="G152" s="995">
        <v>200</v>
      </c>
      <c r="H152" s="28">
        <f t="shared" si="6"/>
        <v>0</v>
      </c>
      <c r="I152" s="1041"/>
      <c r="J152" s="28">
        <f t="shared" si="7"/>
        <v>0</v>
      </c>
      <c r="K152" s="1024">
        <f t="shared" si="8"/>
        <v>0</v>
      </c>
    </row>
    <row r="153" spans="1:11" s="5" customFormat="1">
      <c r="A153" s="7"/>
      <c r="B153" s="39"/>
      <c r="C153" s="12"/>
      <c r="D153" s="13"/>
      <c r="E153" s="31"/>
      <c r="F153" s="28"/>
      <c r="G153" s="1041"/>
      <c r="H153" s="28">
        <f t="shared" si="6"/>
        <v>0</v>
      </c>
      <c r="I153" s="1041"/>
      <c r="J153" s="28">
        <f t="shared" si="7"/>
        <v>0</v>
      </c>
      <c r="K153" s="1024">
        <f t="shared" si="8"/>
        <v>0</v>
      </c>
    </row>
    <row r="154" spans="1:11" s="5" customFormat="1">
      <c r="A154" s="7"/>
      <c r="B154" s="11" t="s">
        <v>80</v>
      </c>
      <c r="C154" s="8"/>
      <c r="D154" s="6"/>
      <c r="E154" s="10"/>
      <c r="F154" s="6"/>
      <c r="G154" s="1041"/>
      <c r="H154" s="28">
        <f t="shared" si="6"/>
        <v>0</v>
      </c>
      <c r="I154" s="1041"/>
      <c r="J154" s="28">
        <f t="shared" si="7"/>
        <v>0</v>
      </c>
      <c r="K154" s="1024">
        <f t="shared" si="8"/>
        <v>0</v>
      </c>
    </row>
    <row r="155" spans="1:11" s="5" customFormat="1" ht="89.25">
      <c r="A155" s="7" t="s">
        <v>83</v>
      </c>
      <c r="B155" s="39" t="s">
        <v>171</v>
      </c>
      <c r="C155" s="12" t="s">
        <v>7</v>
      </c>
      <c r="D155" s="13">
        <v>60</v>
      </c>
      <c r="E155" s="13"/>
      <c r="F155" s="28">
        <f>ROUND(D155*E155,2)</f>
        <v>0</v>
      </c>
      <c r="G155" s="995">
        <v>60</v>
      </c>
      <c r="H155" s="28">
        <f t="shared" si="6"/>
        <v>0</v>
      </c>
      <c r="I155" s="1041"/>
      <c r="J155" s="28">
        <f t="shared" si="7"/>
        <v>0</v>
      </c>
      <c r="K155" s="1024">
        <f t="shared" si="8"/>
        <v>0</v>
      </c>
    </row>
    <row r="156" spans="1:11" s="5" customFormat="1">
      <c r="A156" s="7"/>
      <c r="B156" s="11"/>
      <c r="C156" s="8"/>
      <c r="D156" s="6"/>
      <c r="E156" s="10"/>
      <c r="F156" s="6"/>
      <c r="G156" s="1041"/>
      <c r="H156" s="28">
        <f t="shared" si="6"/>
        <v>0</v>
      </c>
      <c r="I156" s="1041"/>
      <c r="J156" s="28">
        <f t="shared" si="7"/>
        <v>0</v>
      </c>
      <c r="K156" s="1024">
        <f t="shared" si="8"/>
        <v>0</v>
      </c>
    </row>
    <row r="157" spans="1:11" s="5" customFormat="1" ht="25.5">
      <c r="A157" s="7" t="s">
        <v>84</v>
      </c>
      <c r="B157" s="39" t="s">
        <v>58</v>
      </c>
      <c r="C157" s="12" t="s">
        <v>7</v>
      </c>
      <c r="D157" s="13">
        <v>75</v>
      </c>
      <c r="E157" s="13"/>
      <c r="F157" s="28">
        <f>ROUND(D157*E157,2)</f>
        <v>0</v>
      </c>
      <c r="G157" s="995">
        <v>75</v>
      </c>
      <c r="H157" s="28">
        <f t="shared" si="6"/>
        <v>0</v>
      </c>
      <c r="I157" s="1041"/>
      <c r="J157" s="28">
        <f t="shared" si="7"/>
        <v>0</v>
      </c>
      <c r="K157" s="1024">
        <f t="shared" si="8"/>
        <v>0</v>
      </c>
    </row>
    <row r="158" spans="1:11" s="5" customFormat="1">
      <c r="A158" s="33"/>
      <c r="B158" s="40"/>
      <c r="C158" s="41"/>
      <c r="D158" s="42"/>
      <c r="E158" s="43"/>
      <c r="F158" s="42"/>
      <c r="G158" s="997"/>
      <c r="H158" s="28">
        <f t="shared" si="6"/>
        <v>0</v>
      </c>
      <c r="I158" s="1041"/>
      <c r="J158" s="28">
        <f t="shared" si="7"/>
        <v>0</v>
      </c>
      <c r="K158" s="1024">
        <f t="shared" si="8"/>
        <v>0</v>
      </c>
    </row>
    <row r="159" spans="1:11" s="5" customFormat="1" ht="25.5">
      <c r="A159" s="7" t="s">
        <v>85</v>
      </c>
      <c r="B159" s="39" t="s">
        <v>64</v>
      </c>
      <c r="C159" s="12" t="s">
        <v>6</v>
      </c>
      <c r="D159" s="13">
        <v>7</v>
      </c>
      <c r="E159" s="13"/>
      <c r="F159" s="28">
        <f>ROUND(D159*E159,2)</f>
        <v>0</v>
      </c>
      <c r="G159" s="995">
        <v>7</v>
      </c>
      <c r="H159" s="28">
        <f t="shared" si="6"/>
        <v>0</v>
      </c>
      <c r="I159" s="1041"/>
      <c r="J159" s="28">
        <f t="shared" si="7"/>
        <v>0</v>
      </c>
      <c r="K159" s="1024">
        <f t="shared" si="8"/>
        <v>0</v>
      </c>
    </row>
    <row r="160" spans="1:11" s="5" customFormat="1">
      <c r="A160" s="33"/>
      <c r="B160" s="40"/>
      <c r="C160" s="41"/>
      <c r="D160" s="42"/>
      <c r="E160" s="43"/>
      <c r="F160" s="42"/>
      <c r="G160" s="997"/>
      <c r="H160" s="28">
        <f t="shared" si="6"/>
        <v>0</v>
      </c>
      <c r="I160" s="1041"/>
      <c r="J160" s="28">
        <f t="shared" si="7"/>
        <v>0</v>
      </c>
      <c r="K160" s="1024">
        <f t="shared" si="8"/>
        <v>0</v>
      </c>
    </row>
    <row r="161" spans="1:11" s="5" customFormat="1" ht="38.25">
      <c r="A161" s="7" t="s">
        <v>87</v>
      </c>
      <c r="B161" s="39" t="s">
        <v>86</v>
      </c>
      <c r="C161" s="12" t="s">
        <v>7</v>
      </c>
      <c r="D161" s="13">
        <v>40</v>
      </c>
      <c r="E161" s="13"/>
      <c r="F161" s="28">
        <f>ROUND(D161*E161,2)</f>
        <v>0</v>
      </c>
      <c r="G161" s="995">
        <v>40</v>
      </c>
      <c r="H161" s="28">
        <f t="shared" si="6"/>
        <v>0</v>
      </c>
      <c r="I161" s="1041"/>
      <c r="J161" s="28">
        <f t="shared" si="7"/>
        <v>0</v>
      </c>
      <c r="K161" s="1024">
        <f t="shared" si="8"/>
        <v>0</v>
      </c>
    </row>
    <row r="162" spans="1:11" s="5" customFormat="1">
      <c r="A162" s="7"/>
      <c r="B162" s="11"/>
      <c r="C162" s="8"/>
      <c r="D162" s="6"/>
      <c r="E162" s="10"/>
      <c r="F162" s="6"/>
      <c r="G162" s="998"/>
      <c r="H162" s="28">
        <f t="shared" si="6"/>
        <v>0</v>
      </c>
      <c r="I162" s="1041"/>
      <c r="J162" s="28">
        <f t="shared" si="7"/>
        <v>0</v>
      </c>
      <c r="K162" s="1024">
        <f t="shared" si="8"/>
        <v>0</v>
      </c>
    </row>
    <row r="163" spans="1:11" s="5" customFormat="1" ht="38.25">
      <c r="A163" s="7" t="s">
        <v>88</v>
      </c>
      <c r="B163" s="39" t="s">
        <v>65</v>
      </c>
      <c r="C163" s="12" t="s">
        <v>6</v>
      </c>
      <c r="D163" s="13">
        <v>440</v>
      </c>
      <c r="E163" s="13"/>
      <c r="F163" s="28">
        <f>ROUND(D163*E163,2)</f>
        <v>0</v>
      </c>
      <c r="G163" s="995">
        <v>440</v>
      </c>
      <c r="H163" s="28">
        <f t="shared" si="6"/>
        <v>0</v>
      </c>
      <c r="I163" s="1041"/>
      <c r="J163" s="28">
        <f t="shared" si="7"/>
        <v>0</v>
      </c>
      <c r="K163" s="1024">
        <f t="shared" si="8"/>
        <v>0</v>
      </c>
    </row>
    <row r="164" spans="1:11" s="5" customFormat="1">
      <c r="A164" s="7"/>
      <c r="B164" s="39"/>
      <c r="C164" s="12"/>
      <c r="D164" s="13"/>
      <c r="E164" s="31"/>
      <c r="F164" s="28"/>
      <c r="G164" s="1041"/>
      <c r="H164" s="28">
        <f t="shared" si="6"/>
        <v>0</v>
      </c>
      <c r="I164" s="1041"/>
      <c r="J164" s="28">
        <f t="shared" si="7"/>
        <v>0</v>
      </c>
      <c r="K164" s="1024">
        <f t="shared" si="8"/>
        <v>0</v>
      </c>
    </row>
    <row r="165" spans="1:11" s="5" customFormat="1" ht="127.5">
      <c r="A165" s="7" t="s">
        <v>92</v>
      </c>
      <c r="B165" s="39" t="s">
        <v>89</v>
      </c>
      <c r="C165" s="12" t="s">
        <v>6</v>
      </c>
      <c r="D165" s="13">
        <v>365</v>
      </c>
      <c r="E165" s="13"/>
      <c r="F165" s="28">
        <f>ROUND(D165*E165,2)</f>
        <v>0</v>
      </c>
      <c r="G165" s="995">
        <v>365</v>
      </c>
      <c r="H165" s="28">
        <f t="shared" si="6"/>
        <v>0</v>
      </c>
      <c r="I165" s="1041"/>
      <c r="J165" s="28">
        <f t="shared" si="7"/>
        <v>0</v>
      </c>
      <c r="K165" s="1024">
        <f t="shared" si="8"/>
        <v>0</v>
      </c>
    </row>
    <row r="166" spans="1:11" s="5" customFormat="1">
      <c r="A166" s="7"/>
      <c r="B166" s="39"/>
      <c r="C166" s="12"/>
      <c r="D166" s="13"/>
      <c r="E166" s="31"/>
      <c r="F166" s="28"/>
      <c r="G166" s="995"/>
      <c r="H166" s="28">
        <f t="shared" si="6"/>
        <v>0</v>
      </c>
      <c r="I166" s="1041"/>
      <c r="J166" s="28">
        <f t="shared" si="7"/>
        <v>0</v>
      </c>
      <c r="K166" s="1024">
        <f t="shared" si="8"/>
        <v>0</v>
      </c>
    </row>
    <row r="167" spans="1:11" s="5" customFormat="1" ht="38.25">
      <c r="A167" s="7" t="s">
        <v>95</v>
      </c>
      <c r="B167" s="39" t="s">
        <v>93</v>
      </c>
      <c r="C167" s="12" t="s">
        <v>6</v>
      </c>
      <c r="D167" s="13">
        <v>20</v>
      </c>
      <c r="E167" s="13"/>
      <c r="F167" s="28">
        <f>ROUND(D167*E167,2)</f>
        <v>0</v>
      </c>
      <c r="G167" s="995">
        <v>20</v>
      </c>
      <c r="H167" s="28">
        <f t="shared" si="6"/>
        <v>0</v>
      </c>
      <c r="I167" s="1041"/>
      <c r="J167" s="28">
        <f t="shared" si="7"/>
        <v>0</v>
      </c>
      <c r="K167" s="1024">
        <f t="shared" si="8"/>
        <v>0</v>
      </c>
    </row>
    <row r="168" spans="1:11" s="5" customFormat="1">
      <c r="A168" s="7"/>
      <c r="B168" s="39"/>
      <c r="C168" s="12"/>
      <c r="D168" s="13"/>
      <c r="E168" s="31"/>
      <c r="F168" s="28"/>
      <c r="G168" s="995"/>
      <c r="H168" s="28">
        <f t="shared" si="6"/>
        <v>0</v>
      </c>
      <c r="I168" s="1041"/>
      <c r="J168" s="28">
        <f t="shared" si="7"/>
        <v>0</v>
      </c>
      <c r="K168" s="1024">
        <f t="shared" si="8"/>
        <v>0</v>
      </c>
    </row>
    <row r="169" spans="1:11" s="5" customFormat="1" ht="25.5">
      <c r="A169" s="7" t="s">
        <v>96</v>
      </c>
      <c r="B169" s="39" t="s">
        <v>94</v>
      </c>
      <c r="C169" s="12" t="s">
        <v>6</v>
      </c>
      <c r="D169" s="13">
        <v>130</v>
      </c>
      <c r="E169" s="13"/>
      <c r="F169" s="28">
        <f>ROUND(D169*E169,2)</f>
        <v>0</v>
      </c>
      <c r="G169" s="995">
        <v>130</v>
      </c>
      <c r="H169" s="28">
        <f t="shared" si="6"/>
        <v>0</v>
      </c>
      <c r="I169" s="1041"/>
      <c r="J169" s="28">
        <f t="shared" si="7"/>
        <v>0</v>
      </c>
      <c r="K169" s="1024">
        <f t="shared" si="8"/>
        <v>0</v>
      </c>
    </row>
    <row r="170" spans="1:11" s="5" customFormat="1">
      <c r="A170" s="7"/>
      <c r="B170" s="39"/>
      <c r="C170" s="12"/>
      <c r="D170" s="13"/>
      <c r="E170" s="31"/>
      <c r="F170" s="28"/>
      <c r="G170" s="995"/>
      <c r="H170" s="28">
        <f t="shared" si="6"/>
        <v>0</v>
      </c>
      <c r="I170" s="1041"/>
      <c r="J170" s="28">
        <f t="shared" si="7"/>
        <v>0</v>
      </c>
      <c r="K170" s="1024">
        <f t="shared" si="8"/>
        <v>0</v>
      </c>
    </row>
    <row r="171" spans="1:11" s="9" customFormat="1" ht="51">
      <c r="A171" s="7" t="s">
        <v>97</v>
      </c>
      <c r="B171" s="39" t="s">
        <v>133</v>
      </c>
      <c r="C171" s="36"/>
      <c r="D171" s="37"/>
      <c r="E171" s="31"/>
      <c r="F171" s="32"/>
      <c r="G171" s="1049"/>
      <c r="H171" s="28">
        <f t="shared" si="6"/>
        <v>0</v>
      </c>
      <c r="I171" s="1047"/>
      <c r="J171" s="28">
        <f t="shared" si="7"/>
        <v>0</v>
      </c>
      <c r="K171" s="1024">
        <f t="shared" si="8"/>
        <v>0</v>
      </c>
    </row>
    <row r="172" spans="1:11" s="9" customFormat="1">
      <c r="A172" s="38"/>
      <c r="B172" s="27" t="s">
        <v>47</v>
      </c>
      <c r="C172" s="12" t="s">
        <v>1</v>
      </c>
      <c r="D172" s="13">
        <v>2</v>
      </c>
      <c r="E172" s="13"/>
      <c r="F172" s="28">
        <f>ROUND(D172*E172,2)</f>
        <v>0</v>
      </c>
      <c r="G172" s="995">
        <v>2</v>
      </c>
      <c r="H172" s="28">
        <f t="shared" si="6"/>
        <v>0</v>
      </c>
      <c r="I172" s="1047"/>
      <c r="J172" s="28">
        <f t="shared" si="7"/>
        <v>0</v>
      </c>
      <c r="K172" s="1024">
        <f t="shared" si="8"/>
        <v>0</v>
      </c>
    </row>
    <row r="173" spans="1:11" s="9" customFormat="1">
      <c r="A173" s="38"/>
      <c r="B173" s="27" t="s">
        <v>48</v>
      </c>
      <c r="C173" s="12" t="s">
        <v>1</v>
      </c>
      <c r="D173" s="13">
        <v>5</v>
      </c>
      <c r="E173" s="13"/>
      <c r="F173" s="28">
        <f>ROUND(D173*E173,2)</f>
        <v>0</v>
      </c>
      <c r="G173" s="995">
        <v>5</v>
      </c>
      <c r="H173" s="28">
        <f t="shared" si="6"/>
        <v>0</v>
      </c>
      <c r="I173" s="1047"/>
      <c r="J173" s="28">
        <f t="shared" si="7"/>
        <v>0</v>
      </c>
      <c r="K173" s="1024">
        <f t="shared" si="8"/>
        <v>0</v>
      </c>
    </row>
    <row r="174" spans="1:11" s="9" customFormat="1">
      <c r="A174" s="38"/>
      <c r="B174" s="27" t="s">
        <v>68</v>
      </c>
      <c r="C174" s="12" t="s">
        <v>1</v>
      </c>
      <c r="D174" s="13">
        <v>9</v>
      </c>
      <c r="E174" s="13"/>
      <c r="F174" s="28">
        <f>ROUND(D174*E174,2)</f>
        <v>0</v>
      </c>
      <c r="G174" s="995">
        <v>9</v>
      </c>
      <c r="H174" s="28">
        <f t="shared" si="6"/>
        <v>0</v>
      </c>
      <c r="I174" s="1047"/>
      <c r="J174" s="28">
        <f t="shared" si="7"/>
        <v>0</v>
      </c>
      <c r="K174" s="1024">
        <f t="shared" si="8"/>
        <v>0</v>
      </c>
    </row>
    <row r="175" spans="1:11" s="9" customFormat="1">
      <c r="A175" s="38"/>
      <c r="B175" s="27"/>
      <c r="C175" s="12"/>
      <c r="D175" s="13"/>
      <c r="E175" s="13"/>
      <c r="F175" s="28"/>
      <c r="G175" s="995"/>
      <c r="H175" s="28">
        <f t="shared" si="6"/>
        <v>0</v>
      </c>
      <c r="I175" s="1047"/>
      <c r="J175" s="28">
        <f t="shared" si="7"/>
        <v>0</v>
      </c>
      <c r="K175" s="1024">
        <f t="shared" si="8"/>
        <v>0</v>
      </c>
    </row>
    <row r="176" spans="1:11" s="9" customFormat="1" ht="51">
      <c r="A176" s="7" t="s">
        <v>98</v>
      </c>
      <c r="B176" s="39" t="s">
        <v>132</v>
      </c>
      <c r="C176" s="36"/>
      <c r="D176" s="37"/>
      <c r="E176" s="31"/>
      <c r="F176" s="32"/>
      <c r="G176" s="1049"/>
      <c r="H176" s="28">
        <f t="shared" si="6"/>
        <v>0</v>
      </c>
      <c r="I176" s="1047"/>
      <c r="J176" s="28">
        <f t="shared" si="7"/>
        <v>0</v>
      </c>
      <c r="K176" s="1024">
        <f t="shared" si="8"/>
        <v>0</v>
      </c>
    </row>
    <row r="177" spans="1:11" s="9" customFormat="1">
      <c r="A177" s="38"/>
      <c r="B177" s="27" t="s">
        <v>60</v>
      </c>
      <c r="C177" s="12" t="s">
        <v>1</v>
      </c>
      <c r="D177" s="13">
        <v>1</v>
      </c>
      <c r="E177" s="13"/>
      <c r="F177" s="28">
        <f>ROUND(D177*E177,2)</f>
        <v>0</v>
      </c>
      <c r="G177" s="995">
        <v>1</v>
      </c>
      <c r="H177" s="28">
        <f t="shared" si="6"/>
        <v>0</v>
      </c>
      <c r="I177" s="1047"/>
      <c r="J177" s="28">
        <f t="shared" si="7"/>
        <v>0</v>
      </c>
      <c r="K177" s="1024">
        <f t="shared" si="8"/>
        <v>0</v>
      </c>
    </row>
    <row r="178" spans="1:11" s="9" customFormat="1">
      <c r="A178" s="38"/>
      <c r="B178" s="27"/>
      <c r="C178" s="12"/>
      <c r="D178" s="13"/>
      <c r="E178" s="13"/>
      <c r="F178" s="28"/>
      <c r="G178" s="1047"/>
      <c r="H178" s="28">
        <f t="shared" si="6"/>
        <v>0</v>
      </c>
      <c r="I178" s="1047"/>
      <c r="J178" s="28">
        <f t="shared" si="7"/>
        <v>0</v>
      </c>
      <c r="K178" s="1024">
        <f t="shared" si="8"/>
        <v>0</v>
      </c>
    </row>
    <row r="179" spans="1:11" s="9" customFormat="1" ht="38.25">
      <c r="A179" s="7" t="s">
        <v>99</v>
      </c>
      <c r="B179" s="39" t="s">
        <v>119</v>
      </c>
      <c r="C179" s="36"/>
      <c r="D179" s="37"/>
      <c r="E179" s="31"/>
      <c r="F179" s="32"/>
      <c r="G179" s="1047"/>
      <c r="H179" s="28">
        <f t="shared" si="6"/>
        <v>0</v>
      </c>
      <c r="I179" s="1047"/>
      <c r="J179" s="28">
        <f t="shared" si="7"/>
        <v>0</v>
      </c>
      <c r="K179" s="1024">
        <f t="shared" si="8"/>
        <v>0</v>
      </c>
    </row>
    <row r="180" spans="1:11" s="9" customFormat="1">
      <c r="A180" s="38"/>
      <c r="B180" s="27" t="s">
        <v>47</v>
      </c>
      <c r="C180" s="12" t="s">
        <v>1</v>
      </c>
      <c r="D180" s="13">
        <v>15</v>
      </c>
      <c r="E180" s="13"/>
      <c r="F180" s="28">
        <f>ROUND(D180*E180,2)</f>
        <v>0</v>
      </c>
      <c r="G180" s="995">
        <v>15</v>
      </c>
      <c r="H180" s="28">
        <f t="shared" si="6"/>
        <v>0</v>
      </c>
      <c r="I180" s="1047"/>
      <c r="J180" s="28">
        <f t="shared" si="7"/>
        <v>0</v>
      </c>
      <c r="K180" s="1024">
        <f t="shared" si="8"/>
        <v>0</v>
      </c>
    </row>
    <row r="181" spans="1:11" s="9" customFormat="1">
      <c r="A181" s="38"/>
      <c r="B181" s="27" t="s">
        <v>48</v>
      </c>
      <c r="C181" s="12" t="s">
        <v>1</v>
      </c>
      <c r="D181" s="13">
        <v>5</v>
      </c>
      <c r="E181" s="13"/>
      <c r="F181" s="28">
        <f>ROUND(D181*E181,2)</f>
        <v>0</v>
      </c>
      <c r="G181" s="995">
        <v>5</v>
      </c>
      <c r="H181" s="28">
        <f t="shared" ref="H181:H244" si="9">ROUND(E181*G181,2)</f>
        <v>0</v>
      </c>
      <c r="I181" s="1047"/>
      <c r="J181" s="28">
        <f t="shared" ref="J181:J244" si="10">ROUND(E181*I181,2)</f>
        <v>0</v>
      </c>
      <c r="K181" s="1024">
        <f t="shared" si="8"/>
        <v>0</v>
      </c>
    </row>
    <row r="182" spans="1:11" s="9" customFormat="1">
      <c r="A182" s="38"/>
      <c r="B182" s="27" t="s">
        <v>68</v>
      </c>
      <c r="C182" s="12" t="s">
        <v>1</v>
      </c>
      <c r="D182" s="13">
        <v>2</v>
      </c>
      <c r="E182" s="13"/>
      <c r="F182" s="28">
        <f>ROUND(D182*E182,2)</f>
        <v>0</v>
      </c>
      <c r="G182" s="995">
        <v>2</v>
      </c>
      <c r="H182" s="28">
        <f t="shared" si="9"/>
        <v>0</v>
      </c>
      <c r="I182" s="1047"/>
      <c r="J182" s="28">
        <f t="shared" si="10"/>
        <v>0</v>
      </c>
      <c r="K182" s="1024">
        <f t="shared" si="8"/>
        <v>0</v>
      </c>
    </row>
    <row r="183" spans="1:11" s="9" customFormat="1">
      <c r="A183" s="38"/>
      <c r="B183" s="27"/>
      <c r="C183" s="12"/>
      <c r="D183" s="13"/>
      <c r="E183" s="13"/>
      <c r="F183" s="28"/>
      <c r="G183" s="995"/>
      <c r="H183" s="28">
        <f t="shared" si="9"/>
        <v>0</v>
      </c>
      <c r="I183" s="1047"/>
      <c r="J183" s="28">
        <f t="shared" si="10"/>
        <v>0</v>
      </c>
      <c r="K183" s="1024">
        <f t="shared" si="8"/>
        <v>0</v>
      </c>
    </row>
    <row r="184" spans="1:11" s="9" customFormat="1" ht="51">
      <c r="A184" s="7" t="s">
        <v>100</v>
      </c>
      <c r="B184" s="39" t="s">
        <v>134</v>
      </c>
      <c r="C184" s="36"/>
      <c r="D184" s="37"/>
      <c r="E184" s="31"/>
      <c r="F184" s="32"/>
      <c r="G184" s="1049"/>
      <c r="H184" s="28">
        <f t="shared" si="9"/>
        <v>0</v>
      </c>
      <c r="I184" s="1047"/>
      <c r="J184" s="28">
        <f t="shared" si="10"/>
        <v>0</v>
      </c>
      <c r="K184" s="1024">
        <f t="shared" si="8"/>
        <v>0</v>
      </c>
    </row>
    <row r="185" spans="1:11" s="9" customFormat="1">
      <c r="A185" s="38"/>
      <c r="B185" s="27" t="s">
        <v>60</v>
      </c>
      <c r="C185" s="12" t="s">
        <v>1</v>
      </c>
      <c r="D185" s="13">
        <v>2</v>
      </c>
      <c r="E185" s="13"/>
      <c r="F185" s="28">
        <f>ROUND(D185*E185,2)</f>
        <v>0</v>
      </c>
      <c r="G185" s="995">
        <v>2</v>
      </c>
      <c r="H185" s="28">
        <f t="shared" si="9"/>
        <v>0</v>
      </c>
      <c r="I185" s="1047"/>
      <c r="J185" s="28">
        <f t="shared" si="10"/>
        <v>0</v>
      </c>
      <c r="K185" s="1024">
        <f t="shared" si="8"/>
        <v>0</v>
      </c>
    </row>
    <row r="186" spans="1:11" s="9" customFormat="1">
      <c r="A186" s="38"/>
      <c r="B186" s="27"/>
      <c r="C186" s="12"/>
      <c r="D186" s="13"/>
      <c r="E186" s="13"/>
      <c r="F186" s="28"/>
      <c r="G186" s="995"/>
      <c r="H186" s="28">
        <f t="shared" si="9"/>
        <v>0</v>
      </c>
      <c r="I186" s="1047"/>
      <c r="J186" s="28">
        <f t="shared" si="10"/>
        <v>0</v>
      </c>
      <c r="K186" s="1024">
        <f t="shared" si="8"/>
        <v>0</v>
      </c>
    </row>
    <row r="187" spans="1:11" s="9" customFormat="1" ht="38.25">
      <c r="A187" s="7" t="s">
        <v>101</v>
      </c>
      <c r="B187" s="39" t="s">
        <v>122</v>
      </c>
      <c r="C187" s="36"/>
      <c r="D187" s="37"/>
      <c r="E187" s="31"/>
      <c r="F187" s="32"/>
      <c r="G187" s="1049"/>
      <c r="H187" s="28">
        <f t="shared" si="9"/>
        <v>0</v>
      </c>
      <c r="I187" s="1047"/>
      <c r="J187" s="28">
        <f t="shared" si="10"/>
        <v>0</v>
      </c>
      <c r="K187" s="1024">
        <f t="shared" si="8"/>
        <v>0</v>
      </c>
    </row>
    <row r="188" spans="1:11" s="9" customFormat="1">
      <c r="A188" s="38"/>
      <c r="B188" s="27" t="s">
        <v>60</v>
      </c>
      <c r="C188" s="12" t="s">
        <v>1</v>
      </c>
      <c r="D188" s="13">
        <v>1</v>
      </c>
      <c r="E188" s="13"/>
      <c r="F188" s="28">
        <f>ROUND(D188*E188,2)</f>
        <v>0</v>
      </c>
      <c r="G188" s="995">
        <v>1</v>
      </c>
      <c r="H188" s="28">
        <f t="shared" si="9"/>
        <v>0</v>
      </c>
      <c r="I188" s="1047"/>
      <c r="J188" s="28">
        <f t="shared" si="10"/>
        <v>0</v>
      </c>
      <c r="K188" s="1024">
        <f t="shared" si="8"/>
        <v>0</v>
      </c>
    </row>
    <row r="189" spans="1:11" s="9" customFormat="1">
      <c r="A189" s="38"/>
      <c r="B189" s="27" t="s">
        <v>66</v>
      </c>
      <c r="C189" s="12" t="s">
        <v>1</v>
      </c>
      <c r="D189" s="13">
        <v>2</v>
      </c>
      <c r="E189" s="13"/>
      <c r="F189" s="28">
        <f>ROUND(D189*E189,2)</f>
        <v>0</v>
      </c>
      <c r="G189" s="995">
        <v>2</v>
      </c>
      <c r="H189" s="28">
        <f t="shared" si="9"/>
        <v>0</v>
      </c>
      <c r="I189" s="1047"/>
      <c r="J189" s="28">
        <f t="shared" si="10"/>
        <v>0</v>
      </c>
      <c r="K189" s="1024">
        <f t="shared" si="8"/>
        <v>0</v>
      </c>
    </row>
    <row r="190" spans="1:11" s="9" customFormat="1">
      <c r="A190" s="38"/>
      <c r="B190" s="27"/>
      <c r="C190" s="12"/>
      <c r="D190" s="13"/>
      <c r="E190" s="13"/>
      <c r="F190" s="28"/>
      <c r="G190" s="995"/>
      <c r="H190" s="28">
        <f t="shared" si="9"/>
        <v>0</v>
      </c>
      <c r="I190" s="1047"/>
      <c r="J190" s="28">
        <f t="shared" si="10"/>
        <v>0</v>
      </c>
      <c r="K190" s="1024">
        <f t="shared" si="8"/>
        <v>0</v>
      </c>
    </row>
    <row r="191" spans="1:11" s="5" customFormat="1" ht="25.5">
      <c r="A191" s="7" t="s">
        <v>102</v>
      </c>
      <c r="B191" s="39" t="s">
        <v>104</v>
      </c>
      <c r="C191" s="12" t="s">
        <v>6</v>
      </c>
      <c r="D191" s="13">
        <v>45</v>
      </c>
      <c r="E191" s="13"/>
      <c r="F191" s="28">
        <f>ROUND(D191*E191,2)</f>
        <v>0</v>
      </c>
      <c r="G191" s="995">
        <v>45</v>
      </c>
      <c r="H191" s="28">
        <f t="shared" si="9"/>
        <v>0</v>
      </c>
      <c r="I191" s="1041"/>
      <c r="J191" s="28">
        <f t="shared" si="10"/>
        <v>0</v>
      </c>
      <c r="K191" s="1024">
        <f t="shared" si="8"/>
        <v>0</v>
      </c>
    </row>
    <row r="192" spans="1:11" s="9" customFormat="1">
      <c r="A192" s="38"/>
      <c r="B192" s="27"/>
      <c r="C192" s="12"/>
      <c r="D192" s="13"/>
      <c r="E192" s="13"/>
      <c r="F192" s="28"/>
      <c r="G192" s="1047"/>
      <c r="H192" s="28">
        <f t="shared" si="9"/>
        <v>0</v>
      </c>
      <c r="I192" s="1047"/>
      <c r="J192" s="28">
        <f t="shared" si="10"/>
        <v>0</v>
      </c>
      <c r="K192" s="1024">
        <f t="shared" si="8"/>
        <v>0</v>
      </c>
    </row>
    <row r="193" spans="1:11" s="9" customFormat="1" ht="38.25">
      <c r="A193" s="7" t="s">
        <v>103</v>
      </c>
      <c r="B193" s="39" t="s">
        <v>118</v>
      </c>
      <c r="C193" s="36"/>
      <c r="D193" s="37"/>
      <c r="E193" s="31"/>
      <c r="F193" s="32"/>
      <c r="G193" s="1047"/>
      <c r="H193" s="28">
        <f t="shared" si="9"/>
        <v>0</v>
      </c>
      <c r="I193" s="1047"/>
      <c r="J193" s="28">
        <f t="shared" si="10"/>
        <v>0</v>
      </c>
      <c r="K193" s="1024">
        <f t="shared" si="8"/>
        <v>0</v>
      </c>
    </row>
    <row r="194" spans="1:11" s="9" customFormat="1">
      <c r="A194" s="38"/>
      <c r="B194" s="27" t="s">
        <v>47</v>
      </c>
      <c r="C194" s="12" t="s">
        <v>1</v>
      </c>
      <c r="D194" s="13">
        <v>1</v>
      </c>
      <c r="E194" s="13"/>
      <c r="F194" s="28">
        <f>ROUND(D194*E194,2)</f>
        <v>0</v>
      </c>
      <c r="G194" s="995">
        <v>1</v>
      </c>
      <c r="H194" s="28">
        <f t="shared" si="9"/>
        <v>0</v>
      </c>
      <c r="I194" s="1047"/>
      <c r="J194" s="28">
        <f t="shared" si="10"/>
        <v>0</v>
      </c>
      <c r="K194" s="1024">
        <f t="shared" si="8"/>
        <v>0</v>
      </c>
    </row>
    <row r="195" spans="1:11" s="5" customFormat="1">
      <c r="A195" s="7"/>
      <c r="B195" s="39"/>
      <c r="C195" s="12"/>
      <c r="D195" s="13"/>
      <c r="E195" s="31"/>
      <c r="F195" s="28"/>
      <c r="G195" s="995"/>
      <c r="H195" s="28">
        <f t="shared" si="9"/>
        <v>0</v>
      </c>
      <c r="I195" s="1041"/>
      <c r="J195" s="28">
        <f t="shared" si="10"/>
        <v>0</v>
      </c>
      <c r="K195" s="1024">
        <f t="shared" si="8"/>
        <v>0</v>
      </c>
    </row>
    <row r="196" spans="1:11" s="9" customFormat="1" ht="25.5">
      <c r="A196" s="7" t="s">
        <v>105</v>
      </c>
      <c r="B196" s="39" t="s">
        <v>107</v>
      </c>
      <c r="C196" s="12" t="s">
        <v>108</v>
      </c>
      <c r="D196" s="13">
        <v>6</v>
      </c>
      <c r="E196" s="13"/>
      <c r="F196" s="28">
        <f>ROUND(D196*E196,2)</f>
        <v>0</v>
      </c>
      <c r="G196" s="995">
        <v>6</v>
      </c>
      <c r="H196" s="28">
        <f t="shared" si="9"/>
        <v>0</v>
      </c>
      <c r="I196" s="1047"/>
      <c r="J196" s="28">
        <f t="shared" si="10"/>
        <v>0</v>
      </c>
      <c r="K196" s="1024">
        <f t="shared" si="8"/>
        <v>0</v>
      </c>
    </row>
    <row r="197" spans="1:11" s="5" customFormat="1">
      <c r="A197" s="7"/>
      <c r="B197" s="39"/>
      <c r="C197" s="12"/>
      <c r="D197" s="13"/>
      <c r="E197" s="31"/>
      <c r="F197" s="28"/>
      <c r="G197" s="1041"/>
      <c r="H197" s="28">
        <f t="shared" si="9"/>
        <v>0</v>
      </c>
      <c r="I197" s="1041"/>
      <c r="J197" s="28">
        <f t="shared" si="10"/>
        <v>0</v>
      </c>
      <c r="K197" s="1024">
        <f t="shared" si="8"/>
        <v>0</v>
      </c>
    </row>
    <row r="198" spans="1:11" s="5" customFormat="1">
      <c r="A198" s="7"/>
      <c r="B198" s="11" t="s">
        <v>109</v>
      </c>
      <c r="C198" s="8"/>
      <c r="D198" s="6"/>
      <c r="E198" s="10"/>
      <c r="F198" s="6"/>
      <c r="G198" s="1041"/>
      <c r="H198" s="28">
        <f t="shared" si="9"/>
        <v>0</v>
      </c>
      <c r="I198" s="1041"/>
      <c r="J198" s="28">
        <f t="shared" si="10"/>
        <v>0</v>
      </c>
      <c r="K198" s="1024">
        <f t="shared" ref="K198:K261" si="11">D198-G198-I198</f>
        <v>0</v>
      </c>
    </row>
    <row r="199" spans="1:11" s="5" customFormat="1" ht="25.5">
      <c r="A199" s="7" t="s">
        <v>106</v>
      </c>
      <c r="B199" s="39" t="s">
        <v>58</v>
      </c>
      <c r="C199" s="12" t="s">
        <v>7</v>
      </c>
      <c r="D199" s="13">
        <v>60</v>
      </c>
      <c r="E199" s="13"/>
      <c r="F199" s="28">
        <f>ROUND(D199*E199,2)</f>
        <v>0</v>
      </c>
      <c r="G199" s="995">
        <v>60</v>
      </c>
      <c r="H199" s="28">
        <f t="shared" si="9"/>
        <v>0</v>
      </c>
      <c r="I199" s="1041"/>
      <c r="J199" s="28">
        <f t="shared" si="10"/>
        <v>0</v>
      </c>
      <c r="K199" s="1024">
        <f t="shared" si="11"/>
        <v>0</v>
      </c>
    </row>
    <row r="200" spans="1:11" s="5" customFormat="1">
      <c r="A200" s="33"/>
      <c r="B200" s="40"/>
      <c r="C200" s="41"/>
      <c r="D200" s="42"/>
      <c r="E200" s="43"/>
      <c r="F200" s="42"/>
      <c r="G200" s="997"/>
      <c r="H200" s="28">
        <f t="shared" si="9"/>
        <v>0</v>
      </c>
      <c r="I200" s="1041"/>
      <c r="J200" s="28">
        <f t="shared" si="10"/>
        <v>0</v>
      </c>
      <c r="K200" s="1024">
        <f t="shared" si="11"/>
        <v>0</v>
      </c>
    </row>
    <row r="201" spans="1:11" s="5" customFormat="1" ht="38.25">
      <c r="A201" s="7" t="s">
        <v>110</v>
      </c>
      <c r="B201" s="39" t="s">
        <v>86</v>
      </c>
      <c r="C201" s="12" t="s">
        <v>7</v>
      </c>
      <c r="D201" s="13">
        <v>40</v>
      </c>
      <c r="E201" s="13"/>
      <c r="F201" s="28">
        <f>ROUND(D201*E201,2)</f>
        <v>0</v>
      </c>
      <c r="G201" s="995">
        <v>40</v>
      </c>
      <c r="H201" s="28">
        <f t="shared" si="9"/>
        <v>0</v>
      </c>
      <c r="I201" s="1041"/>
      <c r="J201" s="28">
        <f t="shared" si="10"/>
        <v>0</v>
      </c>
      <c r="K201" s="1024">
        <f t="shared" si="11"/>
        <v>0</v>
      </c>
    </row>
    <row r="202" spans="1:11" s="5" customFormat="1">
      <c r="A202" s="33"/>
      <c r="B202" s="40"/>
      <c r="C202" s="41"/>
      <c r="D202" s="42"/>
      <c r="E202" s="43"/>
      <c r="F202" s="42"/>
      <c r="G202" s="997"/>
      <c r="H202" s="28">
        <f t="shared" si="9"/>
        <v>0</v>
      </c>
      <c r="I202" s="1041"/>
      <c r="J202" s="28">
        <f t="shared" si="10"/>
        <v>0</v>
      </c>
      <c r="K202" s="1024">
        <f t="shared" si="11"/>
        <v>0</v>
      </c>
    </row>
    <row r="203" spans="1:11" s="5" customFormat="1" ht="38.25">
      <c r="A203" s="7" t="s">
        <v>111</v>
      </c>
      <c r="B203" s="39" t="s">
        <v>65</v>
      </c>
      <c r="C203" s="12" t="s">
        <v>6</v>
      </c>
      <c r="D203" s="13">
        <v>440</v>
      </c>
      <c r="E203" s="13"/>
      <c r="F203" s="28">
        <f>ROUND(D203*E203,2)</f>
        <v>0</v>
      </c>
      <c r="G203" s="995">
        <v>440</v>
      </c>
      <c r="H203" s="28">
        <f t="shared" si="9"/>
        <v>0</v>
      </c>
      <c r="I203" s="1041"/>
      <c r="J203" s="28">
        <f t="shared" si="10"/>
        <v>0</v>
      </c>
      <c r="K203" s="1024">
        <f t="shared" si="11"/>
        <v>0</v>
      </c>
    </row>
    <row r="204" spans="1:11" s="5" customFormat="1">
      <c r="A204" s="7"/>
      <c r="B204" s="11"/>
      <c r="C204" s="8"/>
      <c r="D204" s="6"/>
      <c r="E204" s="10"/>
      <c r="F204" s="6"/>
      <c r="G204" s="998"/>
      <c r="H204" s="28">
        <f t="shared" si="9"/>
        <v>0</v>
      </c>
      <c r="I204" s="1041"/>
      <c r="J204" s="28">
        <f t="shared" si="10"/>
        <v>0</v>
      </c>
      <c r="K204" s="1024">
        <f t="shared" si="11"/>
        <v>0</v>
      </c>
    </row>
    <row r="205" spans="1:11" s="5" customFormat="1" ht="127.5">
      <c r="A205" s="7" t="s">
        <v>112</v>
      </c>
      <c r="B205" s="39" t="s">
        <v>114</v>
      </c>
      <c r="C205" s="12" t="s">
        <v>6</v>
      </c>
      <c r="D205" s="13">
        <v>430</v>
      </c>
      <c r="E205" s="13"/>
      <c r="F205" s="28">
        <f>ROUND(D205*E205,2)</f>
        <v>0</v>
      </c>
      <c r="G205" s="995">
        <v>430</v>
      </c>
      <c r="H205" s="28">
        <f t="shared" si="9"/>
        <v>0</v>
      </c>
      <c r="I205" s="1041"/>
      <c r="J205" s="28">
        <f t="shared" si="10"/>
        <v>0</v>
      </c>
      <c r="K205" s="1024">
        <f t="shared" si="11"/>
        <v>0</v>
      </c>
    </row>
    <row r="206" spans="1:11" s="5" customFormat="1">
      <c r="A206" s="7"/>
      <c r="B206" s="11"/>
      <c r="C206" s="8"/>
      <c r="D206" s="6"/>
      <c r="E206" s="10"/>
      <c r="F206" s="6"/>
      <c r="G206" s="998"/>
      <c r="H206" s="28">
        <f t="shared" si="9"/>
        <v>0</v>
      </c>
      <c r="I206" s="1041"/>
      <c r="J206" s="28">
        <f t="shared" si="10"/>
        <v>0</v>
      </c>
      <c r="K206" s="1024">
        <f t="shared" si="11"/>
        <v>0</v>
      </c>
    </row>
    <row r="207" spans="1:11" s="5" customFormat="1" ht="25.5">
      <c r="A207" s="7" t="s">
        <v>113</v>
      </c>
      <c r="B207" s="39" t="s">
        <v>94</v>
      </c>
      <c r="C207" s="12" t="s">
        <v>6</v>
      </c>
      <c r="D207" s="13">
        <v>130</v>
      </c>
      <c r="E207" s="13"/>
      <c r="F207" s="28">
        <f>ROUND(D207*E207,2)</f>
        <v>0</v>
      </c>
      <c r="G207" s="995">
        <v>130</v>
      </c>
      <c r="H207" s="28">
        <f t="shared" si="9"/>
        <v>0</v>
      </c>
      <c r="I207" s="1041"/>
      <c r="J207" s="28">
        <f t="shared" si="10"/>
        <v>0</v>
      </c>
      <c r="K207" s="1024">
        <f t="shared" si="11"/>
        <v>0</v>
      </c>
    </row>
    <row r="208" spans="1:11" s="5" customFormat="1">
      <c r="A208" s="7"/>
      <c r="B208" s="11"/>
      <c r="C208" s="8"/>
      <c r="D208" s="6"/>
      <c r="E208" s="10"/>
      <c r="F208" s="6"/>
      <c r="G208" s="998"/>
      <c r="H208" s="28">
        <f t="shared" si="9"/>
        <v>0</v>
      </c>
      <c r="I208" s="1041"/>
      <c r="J208" s="28">
        <f t="shared" si="10"/>
        <v>0</v>
      </c>
      <c r="K208" s="1024">
        <f t="shared" si="11"/>
        <v>0</v>
      </c>
    </row>
    <row r="209" spans="1:11" s="9" customFormat="1" ht="51">
      <c r="A209" s="7" t="s">
        <v>115</v>
      </c>
      <c r="B209" s="39" t="s">
        <v>136</v>
      </c>
      <c r="C209" s="36"/>
      <c r="D209" s="37"/>
      <c r="E209" s="31"/>
      <c r="F209" s="32"/>
      <c r="G209" s="1049"/>
      <c r="H209" s="28">
        <f t="shared" si="9"/>
        <v>0</v>
      </c>
      <c r="I209" s="1047"/>
      <c r="J209" s="28">
        <f t="shared" si="10"/>
        <v>0</v>
      </c>
      <c r="K209" s="1024">
        <f t="shared" si="11"/>
        <v>0</v>
      </c>
    </row>
    <row r="210" spans="1:11" s="9" customFormat="1">
      <c r="A210" s="38"/>
      <c r="B210" s="27" t="s">
        <v>47</v>
      </c>
      <c r="C210" s="12" t="s">
        <v>1</v>
      </c>
      <c r="D210" s="13">
        <v>1</v>
      </c>
      <c r="E210" s="13"/>
      <c r="F210" s="28">
        <f>ROUND(D210*E210,2)</f>
        <v>0</v>
      </c>
      <c r="G210" s="995">
        <v>1</v>
      </c>
      <c r="H210" s="28">
        <f t="shared" si="9"/>
        <v>0</v>
      </c>
      <c r="I210" s="1047"/>
      <c r="J210" s="28">
        <f t="shared" si="10"/>
        <v>0</v>
      </c>
      <c r="K210" s="1024">
        <f t="shared" si="11"/>
        <v>0</v>
      </c>
    </row>
    <row r="211" spans="1:11" s="9" customFormat="1">
      <c r="A211" s="38"/>
      <c r="B211" s="27" t="s">
        <v>48</v>
      </c>
      <c r="C211" s="12" t="s">
        <v>1</v>
      </c>
      <c r="D211" s="13">
        <v>5</v>
      </c>
      <c r="E211" s="13"/>
      <c r="F211" s="28">
        <f>ROUND(D211*E211,2)</f>
        <v>0</v>
      </c>
      <c r="G211" s="995">
        <v>5</v>
      </c>
      <c r="H211" s="28">
        <f t="shared" si="9"/>
        <v>0</v>
      </c>
      <c r="I211" s="1047"/>
      <c r="J211" s="28">
        <f t="shared" si="10"/>
        <v>0</v>
      </c>
      <c r="K211" s="1024">
        <f t="shared" si="11"/>
        <v>0</v>
      </c>
    </row>
    <row r="212" spans="1:11" s="9" customFormat="1">
      <c r="A212" s="38"/>
      <c r="B212" s="27" t="s">
        <v>68</v>
      </c>
      <c r="C212" s="12" t="s">
        <v>1</v>
      </c>
      <c r="D212" s="13">
        <v>8</v>
      </c>
      <c r="E212" s="13"/>
      <c r="F212" s="28">
        <f>ROUND(D212*E212,2)</f>
        <v>0</v>
      </c>
      <c r="G212" s="995">
        <v>8</v>
      </c>
      <c r="H212" s="28">
        <f t="shared" si="9"/>
        <v>0</v>
      </c>
      <c r="I212" s="1047"/>
      <c r="J212" s="28">
        <f t="shared" si="10"/>
        <v>0</v>
      </c>
      <c r="K212" s="1024">
        <f t="shared" si="11"/>
        <v>0</v>
      </c>
    </row>
    <row r="213" spans="1:11" s="5" customFormat="1">
      <c r="A213" s="7"/>
      <c r="B213" s="11"/>
      <c r="C213" s="8"/>
      <c r="D213" s="6"/>
      <c r="E213" s="10"/>
      <c r="F213" s="6"/>
      <c r="G213" s="998"/>
      <c r="H213" s="28">
        <f t="shared" si="9"/>
        <v>0</v>
      </c>
      <c r="I213" s="1041"/>
      <c r="J213" s="28">
        <f t="shared" si="10"/>
        <v>0</v>
      </c>
      <c r="K213" s="1024">
        <f t="shared" si="11"/>
        <v>0</v>
      </c>
    </row>
    <row r="214" spans="1:11" s="9" customFormat="1" ht="38.25">
      <c r="A214" s="7" t="s">
        <v>116</v>
      </c>
      <c r="B214" s="39" t="s">
        <v>119</v>
      </c>
      <c r="C214" s="36"/>
      <c r="D214" s="37"/>
      <c r="E214" s="31"/>
      <c r="F214" s="32"/>
      <c r="G214" s="1049"/>
      <c r="H214" s="28">
        <f t="shared" si="9"/>
        <v>0</v>
      </c>
      <c r="I214" s="1047"/>
      <c r="J214" s="28">
        <f t="shared" si="10"/>
        <v>0</v>
      </c>
      <c r="K214" s="1024">
        <f t="shared" si="11"/>
        <v>0</v>
      </c>
    </row>
    <row r="215" spans="1:11" s="9" customFormat="1">
      <c r="A215" s="38"/>
      <c r="B215" s="27" t="s">
        <v>47</v>
      </c>
      <c r="C215" s="12" t="s">
        <v>1</v>
      </c>
      <c r="D215" s="13">
        <v>13</v>
      </c>
      <c r="E215" s="13"/>
      <c r="F215" s="28">
        <f>ROUND(D215*E215,2)</f>
        <v>0</v>
      </c>
      <c r="G215" s="995">
        <v>13</v>
      </c>
      <c r="H215" s="28">
        <f t="shared" si="9"/>
        <v>0</v>
      </c>
      <c r="I215" s="1047"/>
      <c r="J215" s="28">
        <f t="shared" si="10"/>
        <v>0</v>
      </c>
      <c r="K215" s="1024">
        <f t="shared" si="11"/>
        <v>0</v>
      </c>
    </row>
    <row r="216" spans="1:11" s="9" customFormat="1">
      <c r="A216" s="38"/>
      <c r="B216" s="27" t="s">
        <v>48</v>
      </c>
      <c r="C216" s="12" t="s">
        <v>1</v>
      </c>
      <c r="D216" s="13">
        <v>2</v>
      </c>
      <c r="E216" s="13"/>
      <c r="F216" s="28">
        <f>ROUND(D216*E216,2)</f>
        <v>0</v>
      </c>
      <c r="G216" s="995">
        <v>2</v>
      </c>
      <c r="H216" s="28">
        <f t="shared" si="9"/>
        <v>0</v>
      </c>
      <c r="I216" s="1047"/>
      <c r="J216" s="28">
        <f t="shared" si="10"/>
        <v>0</v>
      </c>
      <c r="K216" s="1024">
        <f t="shared" si="11"/>
        <v>0</v>
      </c>
    </row>
    <row r="217" spans="1:11" s="5" customFormat="1">
      <c r="A217" s="7"/>
      <c r="B217" s="11"/>
      <c r="C217" s="8"/>
      <c r="D217" s="6"/>
      <c r="E217" s="10"/>
      <c r="F217" s="6"/>
      <c r="G217" s="998"/>
      <c r="H217" s="28">
        <f t="shared" si="9"/>
        <v>0</v>
      </c>
      <c r="I217" s="1041"/>
      <c r="J217" s="28">
        <f t="shared" si="10"/>
        <v>0</v>
      </c>
      <c r="K217" s="1024">
        <f t="shared" si="11"/>
        <v>0</v>
      </c>
    </row>
    <row r="218" spans="1:11" s="9" customFormat="1" ht="38.25">
      <c r="A218" s="7" t="s">
        <v>117</v>
      </c>
      <c r="B218" s="39" t="s">
        <v>118</v>
      </c>
      <c r="C218" s="36"/>
      <c r="D218" s="37"/>
      <c r="E218" s="31"/>
      <c r="F218" s="32"/>
      <c r="G218" s="1049"/>
      <c r="H218" s="28">
        <f t="shared" si="9"/>
        <v>0</v>
      </c>
      <c r="I218" s="1047"/>
      <c r="J218" s="28">
        <f t="shared" si="10"/>
        <v>0</v>
      </c>
      <c r="K218" s="1024">
        <f t="shared" si="11"/>
        <v>0</v>
      </c>
    </row>
    <row r="219" spans="1:11" s="9" customFormat="1">
      <c r="A219" s="38"/>
      <c r="B219" s="27" t="s">
        <v>47</v>
      </c>
      <c r="C219" s="12" t="s">
        <v>1</v>
      </c>
      <c r="D219" s="13">
        <v>1</v>
      </c>
      <c r="E219" s="13"/>
      <c r="F219" s="28">
        <f>ROUND(D219*E219,2)</f>
        <v>0</v>
      </c>
      <c r="G219" s="995">
        <v>1</v>
      </c>
      <c r="H219" s="28">
        <f t="shared" si="9"/>
        <v>0</v>
      </c>
      <c r="I219" s="1047"/>
      <c r="J219" s="28">
        <f t="shared" si="10"/>
        <v>0</v>
      </c>
      <c r="K219" s="1024">
        <f t="shared" si="11"/>
        <v>0</v>
      </c>
    </row>
    <row r="220" spans="1:11" s="5" customFormat="1">
      <c r="A220" s="7"/>
      <c r="B220" s="11"/>
      <c r="C220" s="8"/>
      <c r="D220" s="6"/>
      <c r="E220" s="10"/>
      <c r="F220" s="6"/>
      <c r="G220" s="998"/>
      <c r="H220" s="28">
        <f t="shared" si="9"/>
        <v>0</v>
      </c>
      <c r="I220" s="1041"/>
      <c r="J220" s="28">
        <f t="shared" si="10"/>
        <v>0</v>
      </c>
      <c r="K220" s="1024">
        <f t="shared" si="11"/>
        <v>0</v>
      </c>
    </row>
    <row r="221" spans="1:11" s="9" customFormat="1" ht="38.25">
      <c r="A221" s="7" t="s">
        <v>120</v>
      </c>
      <c r="B221" s="39" t="s">
        <v>122</v>
      </c>
      <c r="C221" s="36"/>
      <c r="D221" s="37"/>
      <c r="E221" s="31"/>
      <c r="F221" s="32"/>
      <c r="G221" s="1049"/>
      <c r="H221" s="28">
        <f t="shared" si="9"/>
        <v>0</v>
      </c>
      <c r="I221" s="1047"/>
      <c r="J221" s="28">
        <f t="shared" si="10"/>
        <v>0</v>
      </c>
      <c r="K221" s="1024">
        <f t="shared" si="11"/>
        <v>0</v>
      </c>
    </row>
    <row r="222" spans="1:11" s="9" customFormat="1">
      <c r="A222" s="38"/>
      <c r="B222" s="27" t="s">
        <v>48</v>
      </c>
      <c r="C222" s="12" t="s">
        <v>1</v>
      </c>
      <c r="D222" s="13">
        <v>2</v>
      </c>
      <c r="E222" s="13"/>
      <c r="F222" s="28">
        <f>ROUND(D222*E222,2)</f>
        <v>0</v>
      </c>
      <c r="G222" s="995">
        <v>2</v>
      </c>
      <c r="H222" s="28">
        <f t="shared" si="9"/>
        <v>0</v>
      </c>
      <c r="I222" s="1047"/>
      <c r="J222" s="28">
        <f t="shared" si="10"/>
        <v>0</v>
      </c>
      <c r="K222" s="1024">
        <f t="shared" si="11"/>
        <v>0</v>
      </c>
    </row>
    <row r="223" spans="1:11" s="9" customFormat="1">
      <c r="A223" s="38"/>
      <c r="B223" s="27" t="s">
        <v>68</v>
      </c>
      <c r="C223" s="12" t="s">
        <v>1</v>
      </c>
      <c r="D223" s="13">
        <v>2</v>
      </c>
      <c r="E223" s="13"/>
      <c r="F223" s="28">
        <f>ROUND(D223*E223,2)</f>
        <v>0</v>
      </c>
      <c r="G223" s="995">
        <v>2</v>
      </c>
      <c r="H223" s="28">
        <f t="shared" si="9"/>
        <v>0</v>
      </c>
      <c r="I223" s="1047"/>
      <c r="J223" s="28">
        <f t="shared" si="10"/>
        <v>0</v>
      </c>
      <c r="K223" s="1024">
        <f t="shared" si="11"/>
        <v>0</v>
      </c>
    </row>
    <row r="224" spans="1:11" s="5" customFormat="1">
      <c r="A224" s="7"/>
      <c r="B224" s="39"/>
      <c r="C224" s="12"/>
      <c r="D224" s="13"/>
      <c r="E224" s="31"/>
      <c r="F224" s="28"/>
      <c r="G224" s="995"/>
      <c r="H224" s="28">
        <f t="shared" si="9"/>
        <v>0</v>
      </c>
      <c r="I224" s="1041"/>
      <c r="J224" s="28">
        <f t="shared" si="10"/>
        <v>0</v>
      </c>
      <c r="K224" s="1024">
        <f t="shared" si="11"/>
        <v>0</v>
      </c>
    </row>
    <row r="225" spans="1:11" s="5" customFormat="1">
      <c r="A225" s="7"/>
      <c r="B225" s="11" t="s">
        <v>137</v>
      </c>
      <c r="C225" s="12"/>
      <c r="D225" s="13"/>
      <c r="E225" s="31"/>
      <c r="F225" s="28"/>
      <c r="G225" s="995"/>
      <c r="H225" s="28">
        <f t="shared" si="9"/>
        <v>0</v>
      </c>
      <c r="I225" s="1041"/>
      <c r="J225" s="28">
        <f t="shared" si="10"/>
        <v>0</v>
      </c>
      <c r="K225" s="1024">
        <f t="shared" si="11"/>
        <v>0</v>
      </c>
    </row>
    <row r="226" spans="1:11" s="5" customFormat="1" ht="25.5">
      <c r="A226" s="7" t="s">
        <v>121</v>
      </c>
      <c r="B226" s="39" t="s">
        <v>58</v>
      </c>
      <c r="C226" s="12" t="s">
        <v>7</v>
      </c>
      <c r="D226" s="13">
        <v>70</v>
      </c>
      <c r="E226" s="13"/>
      <c r="F226" s="28">
        <f>ROUND(D226*E226,2)</f>
        <v>0</v>
      </c>
      <c r="G226" s="995">
        <v>70</v>
      </c>
      <c r="H226" s="28">
        <f t="shared" si="9"/>
        <v>0</v>
      </c>
      <c r="I226" s="1041"/>
      <c r="J226" s="28">
        <f t="shared" si="10"/>
        <v>0</v>
      </c>
      <c r="K226" s="1024">
        <f t="shared" si="11"/>
        <v>0</v>
      </c>
    </row>
    <row r="227" spans="1:11" s="5" customFormat="1">
      <c r="A227" s="33"/>
      <c r="B227" s="40"/>
      <c r="C227" s="41"/>
      <c r="D227" s="42"/>
      <c r="E227" s="43"/>
      <c r="F227" s="42"/>
      <c r="G227" s="997"/>
      <c r="H227" s="28">
        <f t="shared" si="9"/>
        <v>0</v>
      </c>
      <c r="I227" s="1041"/>
      <c r="J227" s="28">
        <f t="shared" si="10"/>
        <v>0</v>
      </c>
      <c r="K227" s="1024">
        <f t="shared" si="11"/>
        <v>0</v>
      </c>
    </row>
    <row r="228" spans="1:11" s="5" customFormat="1" ht="38.25">
      <c r="A228" s="7" t="s">
        <v>138</v>
      </c>
      <c r="B228" s="39" t="s">
        <v>86</v>
      </c>
      <c r="C228" s="12" t="s">
        <v>7</v>
      </c>
      <c r="D228" s="13">
        <v>27</v>
      </c>
      <c r="E228" s="13"/>
      <c r="F228" s="28">
        <f>ROUND(D228*E228,2)</f>
        <v>0</v>
      </c>
      <c r="G228" s="995">
        <v>27</v>
      </c>
      <c r="H228" s="28">
        <f t="shared" si="9"/>
        <v>0</v>
      </c>
      <c r="I228" s="1041"/>
      <c r="J228" s="28">
        <f t="shared" si="10"/>
        <v>0</v>
      </c>
      <c r="K228" s="1024">
        <f t="shared" si="11"/>
        <v>0</v>
      </c>
    </row>
    <row r="229" spans="1:11" s="5" customFormat="1">
      <c r="A229" s="33"/>
      <c r="B229" s="40"/>
      <c r="C229" s="41"/>
      <c r="D229" s="42"/>
      <c r="E229" s="43"/>
      <c r="F229" s="42"/>
      <c r="G229" s="997"/>
      <c r="H229" s="28">
        <f t="shared" si="9"/>
        <v>0</v>
      </c>
      <c r="I229" s="1041"/>
      <c r="J229" s="28">
        <f t="shared" si="10"/>
        <v>0</v>
      </c>
      <c r="K229" s="1024">
        <f t="shared" si="11"/>
        <v>0</v>
      </c>
    </row>
    <row r="230" spans="1:11" s="5" customFormat="1" ht="38.25">
      <c r="A230" s="7" t="s">
        <v>139</v>
      </c>
      <c r="B230" s="39" t="s">
        <v>65</v>
      </c>
      <c r="C230" s="12" t="s">
        <v>6</v>
      </c>
      <c r="D230" s="13">
        <v>440</v>
      </c>
      <c r="E230" s="13"/>
      <c r="F230" s="28">
        <f>ROUND(D230*E230,2)</f>
        <v>0</v>
      </c>
      <c r="G230" s="995">
        <v>440</v>
      </c>
      <c r="H230" s="28">
        <f t="shared" si="9"/>
        <v>0</v>
      </c>
      <c r="I230" s="1041"/>
      <c r="J230" s="28">
        <f t="shared" si="10"/>
        <v>0</v>
      </c>
      <c r="K230" s="1024">
        <f t="shared" si="11"/>
        <v>0</v>
      </c>
    </row>
    <row r="231" spans="1:11" s="5" customFormat="1">
      <c r="A231" s="7"/>
      <c r="B231" s="11"/>
      <c r="C231" s="8"/>
      <c r="D231" s="6"/>
      <c r="E231" s="10"/>
      <c r="F231" s="6"/>
      <c r="G231" s="998"/>
      <c r="H231" s="28">
        <f t="shared" si="9"/>
        <v>0</v>
      </c>
      <c r="I231" s="1041"/>
      <c r="J231" s="28">
        <f t="shared" si="10"/>
        <v>0</v>
      </c>
      <c r="K231" s="1024">
        <f t="shared" si="11"/>
        <v>0</v>
      </c>
    </row>
    <row r="232" spans="1:11" s="5" customFormat="1" ht="127.5">
      <c r="A232" s="7" t="s">
        <v>140</v>
      </c>
      <c r="B232" s="39" t="s">
        <v>191</v>
      </c>
      <c r="C232" s="12" t="s">
        <v>6</v>
      </c>
      <c r="D232" s="13">
        <v>430</v>
      </c>
      <c r="E232" s="13"/>
      <c r="F232" s="28">
        <f>ROUND(D232*E232,2)</f>
        <v>0</v>
      </c>
      <c r="G232" s="995">
        <v>430</v>
      </c>
      <c r="H232" s="28">
        <f t="shared" si="9"/>
        <v>0</v>
      </c>
      <c r="I232" s="1041"/>
      <c r="J232" s="28">
        <f t="shared" si="10"/>
        <v>0</v>
      </c>
      <c r="K232" s="1024">
        <f t="shared" si="11"/>
        <v>0</v>
      </c>
    </row>
    <row r="233" spans="1:11" s="5" customFormat="1">
      <c r="A233" s="7"/>
      <c r="B233" s="11"/>
      <c r="C233" s="8"/>
      <c r="D233" s="6"/>
      <c r="E233" s="10"/>
      <c r="F233" s="6"/>
      <c r="G233" s="998"/>
      <c r="H233" s="28">
        <f t="shared" si="9"/>
        <v>0</v>
      </c>
      <c r="I233" s="1041"/>
      <c r="J233" s="28">
        <f t="shared" si="10"/>
        <v>0</v>
      </c>
      <c r="K233" s="1024">
        <f t="shared" si="11"/>
        <v>0</v>
      </c>
    </row>
    <row r="234" spans="1:11" s="5" customFormat="1" ht="25.5">
      <c r="A234" s="7" t="s">
        <v>141</v>
      </c>
      <c r="B234" s="39" t="s">
        <v>94</v>
      </c>
      <c r="C234" s="12" t="s">
        <v>6</v>
      </c>
      <c r="D234" s="13">
        <v>130</v>
      </c>
      <c r="E234" s="13"/>
      <c r="F234" s="28">
        <f>ROUND(D234*E234,2)</f>
        <v>0</v>
      </c>
      <c r="G234" s="995">
        <v>130</v>
      </c>
      <c r="H234" s="28">
        <f t="shared" si="9"/>
        <v>0</v>
      </c>
      <c r="I234" s="1041"/>
      <c r="J234" s="28">
        <f t="shared" si="10"/>
        <v>0</v>
      </c>
      <c r="K234" s="1024">
        <f t="shared" si="11"/>
        <v>0</v>
      </c>
    </row>
    <row r="235" spans="1:11" s="5" customFormat="1">
      <c r="A235" s="7"/>
      <c r="B235" s="11"/>
      <c r="C235" s="8"/>
      <c r="D235" s="6"/>
      <c r="E235" s="10"/>
      <c r="F235" s="6"/>
      <c r="G235" s="998"/>
      <c r="H235" s="28">
        <f t="shared" si="9"/>
        <v>0</v>
      </c>
      <c r="I235" s="1041"/>
      <c r="J235" s="28">
        <f t="shared" si="10"/>
        <v>0</v>
      </c>
      <c r="K235" s="1024">
        <f t="shared" si="11"/>
        <v>0</v>
      </c>
    </row>
    <row r="236" spans="1:11" s="9" customFormat="1" ht="51">
      <c r="A236" s="7" t="s">
        <v>142</v>
      </c>
      <c r="B236" s="39" t="s">
        <v>136</v>
      </c>
      <c r="C236" s="36"/>
      <c r="D236" s="37"/>
      <c r="E236" s="31"/>
      <c r="F236" s="32"/>
      <c r="G236" s="1049"/>
      <c r="H236" s="28">
        <f t="shared" si="9"/>
        <v>0</v>
      </c>
      <c r="I236" s="1047"/>
      <c r="J236" s="28">
        <f t="shared" si="10"/>
        <v>0</v>
      </c>
      <c r="K236" s="1024">
        <f t="shared" si="11"/>
        <v>0</v>
      </c>
    </row>
    <row r="237" spans="1:11" s="9" customFormat="1">
      <c r="A237" s="38"/>
      <c r="B237" s="27" t="s">
        <v>47</v>
      </c>
      <c r="C237" s="12" t="s">
        <v>1</v>
      </c>
      <c r="D237" s="13">
        <v>1</v>
      </c>
      <c r="E237" s="13"/>
      <c r="F237" s="28">
        <f>ROUND(D237*E237,2)</f>
        <v>0</v>
      </c>
      <c r="G237" s="995">
        <v>1</v>
      </c>
      <c r="H237" s="28">
        <f t="shared" si="9"/>
        <v>0</v>
      </c>
      <c r="I237" s="1047"/>
      <c r="J237" s="28">
        <f t="shared" si="10"/>
        <v>0</v>
      </c>
      <c r="K237" s="1024">
        <f t="shared" si="11"/>
        <v>0</v>
      </c>
    </row>
    <row r="238" spans="1:11" s="9" customFormat="1">
      <c r="A238" s="38"/>
      <c r="B238" s="27" t="s">
        <v>48</v>
      </c>
      <c r="C238" s="12" t="s">
        <v>1</v>
      </c>
      <c r="D238" s="13">
        <v>5</v>
      </c>
      <c r="E238" s="13"/>
      <c r="F238" s="28">
        <f>ROUND(D238*E238,2)</f>
        <v>0</v>
      </c>
      <c r="G238" s="995">
        <v>5</v>
      </c>
      <c r="H238" s="28">
        <f t="shared" si="9"/>
        <v>0</v>
      </c>
      <c r="I238" s="1047"/>
      <c r="J238" s="28">
        <f t="shared" si="10"/>
        <v>0</v>
      </c>
      <c r="K238" s="1024">
        <f t="shared" si="11"/>
        <v>0</v>
      </c>
    </row>
    <row r="239" spans="1:11" s="9" customFormat="1">
      <c r="A239" s="38"/>
      <c r="B239" s="27" t="s">
        <v>68</v>
      </c>
      <c r="C239" s="12" t="s">
        <v>1</v>
      </c>
      <c r="D239" s="13">
        <v>8</v>
      </c>
      <c r="E239" s="13"/>
      <c r="F239" s="28">
        <f>ROUND(D239*E239,2)</f>
        <v>0</v>
      </c>
      <c r="G239" s="995">
        <v>8</v>
      </c>
      <c r="H239" s="28">
        <f t="shared" si="9"/>
        <v>0</v>
      </c>
      <c r="I239" s="1047"/>
      <c r="J239" s="28">
        <f t="shared" si="10"/>
        <v>0</v>
      </c>
      <c r="K239" s="1024">
        <f t="shared" si="11"/>
        <v>0</v>
      </c>
    </row>
    <row r="240" spans="1:11" s="5" customFormat="1">
      <c r="A240" s="7"/>
      <c r="B240" s="11"/>
      <c r="C240" s="8"/>
      <c r="D240" s="6"/>
      <c r="E240" s="10"/>
      <c r="F240" s="6"/>
      <c r="G240" s="998"/>
      <c r="H240" s="28">
        <f t="shared" si="9"/>
        <v>0</v>
      </c>
      <c r="I240" s="1041"/>
      <c r="J240" s="28">
        <f t="shared" si="10"/>
        <v>0</v>
      </c>
      <c r="K240" s="1024">
        <f t="shared" si="11"/>
        <v>0</v>
      </c>
    </row>
    <row r="241" spans="1:11" s="9" customFormat="1" ht="38.25">
      <c r="A241" s="7" t="s">
        <v>143</v>
      </c>
      <c r="B241" s="39" t="s">
        <v>119</v>
      </c>
      <c r="C241" s="36"/>
      <c r="D241" s="37"/>
      <c r="E241" s="31"/>
      <c r="F241" s="32"/>
      <c r="G241" s="1049"/>
      <c r="H241" s="28">
        <f t="shared" si="9"/>
        <v>0</v>
      </c>
      <c r="I241" s="1047"/>
      <c r="J241" s="28">
        <f t="shared" si="10"/>
        <v>0</v>
      </c>
      <c r="K241" s="1024">
        <f t="shared" si="11"/>
        <v>0</v>
      </c>
    </row>
    <row r="242" spans="1:11" s="9" customFormat="1">
      <c r="A242" s="38"/>
      <c r="B242" s="27" t="s">
        <v>47</v>
      </c>
      <c r="C242" s="12" t="s">
        <v>1</v>
      </c>
      <c r="D242" s="13">
        <v>13</v>
      </c>
      <c r="E242" s="13"/>
      <c r="F242" s="28">
        <f>ROUND(D242*E242,2)</f>
        <v>0</v>
      </c>
      <c r="G242" s="995">
        <v>13</v>
      </c>
      <c r="H242" s="28">
        <f t="shared" si="9"/>
        <v>0</v>
      </c>
      <c r="I242" s="1047"/>
      <c r="J242" s="28">
        <f t="shared" si="10"/>
        <v>0</v>
      </c>
      <c r="K242" s="1024">
        <f t="shared" si="11"/>
        <v>0</v>
      </c>
    </row>
    <row r="243" spans="1:11" s="9" customFormat="1">
      <c r="A243" s="38"/>
      <c r="B243" s="27" t="s">
        <v>48</v>
      </c>
      <c r="C243" s="12" t="s">
        <v>1</v>
      </c>
      <c r="D243" s="13">
        <v>2</v>
      </c>
      <c r="E243" s="13"/>
      <c r="F243" s="28">
        <f>ROUND(D243*E243,2)</f>
        <v>0</v>
      </c>
      <c r="G243" s="995">
        <v>2</v>
      </c>
      <c r="H243" s="28">
        <f t="shared" si="9"/>
        <v>0</v>
      </c>
      <c r="I243" s="1047"/>
      <c r="J243" s="28">
        <f t="shared" si="10"/>
        <v>0</v>
      </c>
      <c r="K243" s="1024">
        <f t="shared" si="11"/>
        <v>0</v>
      </c>
    </row>
    <row r="244" spans="1:11" s="5" customFormat="1">
      <c r="A244" s="7"/>
      <c r="B244" s="11"/>
      <c r="C244" s="8"/>
      <c r="D244" s="6"/>
      <c r="E244" s="10"/>
      <c r="F244" s="6"/>
      <c r="G244" s="998"/>
      <c r="H244" s="28">
        <f t="shared" si="9"/>
        <v>0</v>
      </c>
      <c r="I244" s="1041"/>
      <c r="J244" s="28">
        <f t="shared" si="10"/>
        <v>0</v>
      </c>
      <c r="K244" s="1024">
        <f t="shared" si="11"/>
        <v>0</v>
      </c>
    </row>
    <row r="245" spans="1:11" s="9" customFormat="1" ht="38.25">
      <c r="A245" s="7" t="s">
        <v>144</v>
      </c>
      <c r="B245" s="39" t="s">
        <v>118</v>
      </c>
      <c r="C245" s="36"/>
      <c r="D245" s="37"/>
      <c r="E245" s="31"/>
      <c r="F245" s="32"/>
      <c r="G245" s="1049"/>
      <c r="H245" s="28">
        <f t="shared" ref="H245:H308" si="12">ROUND(E245*G245,2)</f>
        <v>0</v>
      </c>
      <c r="I245" s="1047"/>
      <c r="J245" s="28">
        <f t="shared" ref="J245:J308" si="13">ROUND(E245*I245,2)</f>
        <v>0</v>
      </c>
      <c r="K245" s="1024">
        <f t="shared" si="11"/>
        <v>0</v>
      </c>
    </row>
    <row r="246" spans="1:11" s="9" customFormat="1">
      <c r="A246" s="38"/>
      <c r="B246" s="27" t="s">
        <v>47</v>
      </c>
      <c r="C246" s="12" t="s">
        <v>1</v>
      </c>
      <c r="D246" s="13">
        <v>1</v>
      </c>
      <c r="E246" s="13"/>
      <c r="F246" s="28">
        <f>ROUND(D246*E246,2)</f>
        <v>0</v>
      </c>
      <c r="G246" s="995">
        <v>1</v>
      </c>
      <c r="H246" s="28">
        <f t="shared" si="12"/>
        <v>0</v>
      </c>
      <c r="I246" s="1047"/>
      <c r="J246" s="28">
        <f t="shared" si="13"/>
        <v>0</v>
      </c>
      <c r="K246" s="1024">
        <f t="shared" si="11"/>
        <v>0</v>
      </c>
    </row>
    <row r="247" spans="1:11" s="5" customFormat="1">
      <c r="A247" s="7"/>
      <c r="B247" s="11"/>
      <c r="C247" s="8"/>
      <c r="D247" s="6"/>
      <c r="E247" s="10"/>
      <c r="F247" s="6"/>
      <c r="G247" s="998"/>
      <c r="H247" s="28">
        <f t="shared" si="12"/>
        <v>0</v>
      </c>
      <c r="I247" s="1041"/>
      <c r="J247" s="28">
        <f t="shared" si="13"/>
        <v>0</v>
      </c>
      <c r="K247" s="1024">
        <f t="shared" si="11"/>
        <v>0</v>
      </c>
    </row>
    <row r="248" spans="1:11" s="9" customFormat="1" ht="38.25">
      <c r="A248" s="7" t="s">
        <v>145</v>
      </c>
      <c r="B248" s="39" t="s">
        <v>122</v>
      </c>
      <c r="C248" s="36"/>
      <c r="D248" s="37"/>
      <c r="E248" s="31"/>
      <c r="F248" s="32"/>
      <c r="G248" s="1049"/>
      <c r="H248" s="28">
        <f t="shared" si="12"/>
        <v>0</v>
      </c>
      <c r="I248" s="1047"/>
      <c r="J248" s="28">
        <f t="shared" si="13"/>
        <v>0</v>
      </c>
      <c r="K248" s="1024">
        <f t="shared" si="11"/>
        <v>0</v>
      </c>
    </row>
    <row r="249" spans="1:11" s="9" customFormat="1">
      <c r="A249" s="38"/>
      <c r="B249" s="27" t="s">
        <v>48</v>
      </c>
      <c r="C249" s="12" t="s">
        <v>1</v>
      </c>
      <c r="D249" s="13">
        <v>2</v>
      </c>
      <c r="E249" s="13"/>
      <c r="F249" s="28">
        <f>ROUND(D249*E249,2)</f>
        <v>0</v>
      </c>
      <c r="G249" s="995">
        <v>2</v>
      </c>
      <c r="H249" s="28">
        <f t="shared" si="12"/>
        <v>0</v>
      </c>
      <c r="I249" s="1047"/>
      <c r="J249" s="28">
        <f t="shared" si="13"/>
        <v>0</v>
      </c>
      <c r="K249" s="1024">
        <f t="shared" si="11"/>
        <v>0</v>
      </c>
    </row>
    <row r="250" spans="1:11" s="9" customFormat="1">
      <c r="A250" s="38"/>
      <c r="B250" s="27" t="s">
        <v>68</v>
      </c>
      <c r="C250" s="12" t="s">
        <v>1</v>
      </c>
      <c r="D250" s="13">
        <v>2</v>
      </c>
      <c r="E250" s="13"/>
      <c r="F250" s="28">
        <f>ROUND(D250*E250,2)</f>
        <v>0</v>
      </c>
      <c r="G250" s="995">
        <v>2</v>
      </c>
      <c r="H250" s="28">
        <f t="shared" si="12"/>
        <v>0</v>
      </c>
      <c r="I250" s="1047"/>
      <c r="J250" s="28">
        <f t="shared" si="13"/>
        <v>0</v>
      </c>
      <c r="K250" s="1024">
        <f t="shared" si="11"/>
        <v>0</v>
      </c>
    </row>
    <row r="251" spans="1:11" s="9" customFormat="1">
      <c r="A251" s="38"/>
      <c r="B251" s="27"/>
      <c r="C251" s="12"/>
      <c r="D251" s="13"/>
      <c r="E251" s="13"/>
      <c r="F251" s="28"/>
      <c r="G251" s="995"/>
      <c r="H251" s="28">
        <f t="shared" si="12"/>
        <v>0</v>
      </c>
      <c r="I251" s="1047"/>
      <c r="J251" s="28">
        <f t="shared" si="13"/>
        <v>0</v>
      </c>
      <c r="K251" s="1024">
        <f t="shared" si="11"/>
        <v>0</v>
      </c>
    </row>
    <row r="252" spans="1:11" s="5" customFormat="1">
      <c r="A252" s="7"/>
      <c r="B252" s="11" t="s">
        <v>147</v>
      </c>
      <c r="C252" s="12"/>
      <c r="D252" s="13"/>
      <c r="E252" s="31"/>
      <c r="F252" s="28"/>
      <c r="G252" s="995"/>
      <c r="H252" s="28">
        <f t="shared" si="12"/>
        <v>0</v>
      </c>
      <c r="I252" s="1041"/>
      <c r="J252" s="28">
        <f t="shared" si="13"/>
        <v>0</v>
      </c>
      <c r="K252" s="1024">
        <f t="shared" si="11"/>
        <v>0</v>
      </c>
    </row>
    <row r="253" spans="1:11" s="5" customFormat="1" ht="25.5">
      <c r="A253" s="7" t="s">
        <v>146</v>
      </c>
      <c r="B253" s="39" t="s">
        <v>58</v>
      </c>
      <c r="C253" s="12" t="s">
        <v>7</v>
      </c>
      <c r="D253" s="13">
        <v>70</v>
      </c>
      <c r="E253" s="13"/>
      <c r="F253" s="28">
        <f>ROUND(D253*E253,2)</f>
        <v>0</v>
      </c>
      <c r="G253" s="995">
        <v>70</v>
      </c>
      <c r="H253" s="28">
        <f t="shared" si="12"/>
        <v>0</v>
      </c>
      <c r="I253" s="1041"/>
      <c r="J253" s="28">
        <f t="shared" si="13"/>
        <v>0</v>
      </c>
      <c r="K253" s="1024">
        <f t="shared" si="11"/>
        <v>0</v>
      </c>
    </row>
    <row r="254" spans="1:11" s="5" customFormat="1">
      <c r="A254" s="33"/>
      <c r="B254" s="40"/>
      <c r="C254" s="41"/>
      <c r="D254" s="42"/>
      <c r="E254" s="43"/>
      <c r="F254" s="42"/>
      <c r="G254" s="997"/>
      <c r="H254" s="28">
        <f t="shared" si="12"/>
        <v>0</v>
      </c>
      <c r="I254" s="1041"/>
      <c r="J254" s="28">
        <f t="shared" si="13"/>
        <v>0</v>
      </c>
      <c r="K254" s="1024">
        <f t="shared" si="11"/>
        <v>0</v>
      </c>
    </row>
    <row r="255" spans="1:11" s="5" customFormat="1" ht="38.25">
      <c r="A255" s="7" t="s">
        <v>148</v>
      </c>
      <c r="B255" s="39" t="s">
        <v>86</v>
      </c>
      <c r="C255" s="12" t="s">
        <v>7</v>
      </c>
      <c r="D255" s="13">
        <v>27</v>
      </c>
      <c r="E255" s="13"/>
      <c r="F255" s="28">
        <f>ROUND(D255*E255,2)</f>
        <v>0</v>
      </c>
      <c r="G255" s="995">
        <v>27</v>
      </c>
      <c r="H255" s="28">
        <f t="shared" si="12"/>
        <v>0</v>
      </c>
      <c r="I255" s="1041"/>
      <c r="J255" s="28">
        <f t="shared" si="13"/>
        <v>0</v>
      </c>
      <c r="K255" s="1024">
        <f t="shared" si="11"/>
        <v>0</v>
      </c>
    </row>
    <row r="256" spans="1:11" s="5" customFormat="1">
      <c r="A256" s="33"/>
      <c r="B256" s="40"/>
      <c r="C256" s="41"/>
      <c r="D256" s="42"/>
      <c r="E256" s="43"/>
      <c r="F256" s="42"/>
      <c r="G256" s="997"/>
      <c r="H256" s="28">
        <f t="shared" si="12"/>
        <v>0</v>
      </c>
      <c r="I256" s="1041"/>
      <c r="J256" s="28">
        <f t="shared" si="13"/>
        <v>0</v>
      </c>
      <c r="K256" s="1024">
        <f t="shared" si="11"/>
        <v>0</v>
      </c>
    </row>
    <row r="257" spans="1:11" s="5" customFormat="1" ht="38.25">
      <c r="A257" s="7" t="s">
        <v>149</v>
      </c>
      <c r="B257" s="39" t="s">
        <v>65</v>
      </c>
      <c r="C257" s="12" t="s">
        <v>6</v>
      </c>
      <c r="D257" s="13">
        <v>440</v>
      </c>
      <c r="E257" s="13"/>
      <c r="F257" s="28">
        <f>ROUND(D257*E257,2)</f>
        <v>0</v>
      </c>
      <c r="G257" s="995">
        <v>440</v>
      </c>
      <c r="H257" s="28">
        <f t="shared" si="12"/>
        <v>0</v>
      </c>
      <c r="I257" s="1041"/>
      <c r="J257" s="28">
        <f t="shared" si="13"/>
        <v>0</v>
      </c>
      <c r="K257" s="1024">
        <f t="shared" si="11"/>
        <v>0</v>
      </c>
    </row>
    <row r="258" spans="1:11" s="5" customFormat="1">
      <c r="A258" s="7"/>
      <c r="B258" s="11"/>
      <c r="C258" s="8"/>
      <c r="D258" s="6"/>
      <c r="E258" s="10"/>
      <c r="F258" s="6"/>
      <c r="G258" s="998"/>
      <c r="H258" s="28">
        <f t="shared" si="12"/>
        <v>0</v>
      </c>
      <c r="I258" s="1041"/>
      <c r="J258" s="28">
        <f t="shared" si="13"/>
        <v>0</v>
      </c>
      <c r="K258" s="1024">
        <f t="shared" si="11"/>
        <v>0</v>
      </c>
    </row>
    <row r="259" spans="1:11" s="5" customFormat="1" ht="127.5">
      <c r="A259" s="7" t="s">
        <v>150</v>
      </c>
      <c r="B259" s="39" t="s">
        <v>192</v>
      </c>
      <c r="C259" s="12" t="s">
        <v>6</v>
      </c>
      <c r="D259" s="13">
        <v>430</v>
      </c>
      <c r="E259" s="13"/>
      <c r="F259" s="28">
        <f>ROUND(D259*E259,2)</f>
        <v>0</v>
      </c>
      <c r="G259" s="995">
        <v>430</v>
      </c>
      <c r="H259" s="28">
        <f t="shared" si="12"/>
        <v>0</v>
      </c>
      <c r="I259" s="1041"/>
      <c r="J259" s="28">
        <f t="shared" si="13"/>
        <v>0</v>
      </c>
      <c r="K259" s="1024">
        <f t="shared" si="11"/>
        <v>0</v>
      </c>
    </row>
    <row r="260" spans="1:11" s="5" customFormat="1">
      <c r="A260" s="7"/>
      <c r="B260" s="11"/>
      <c r="C260" s="8"/>
      <c r="D260" s="6"/>
      <c r="E260" s="10"/>
      <c r="F260" s="6"/>
      <c r="G260" s="998"/>
      <c r="H260" s="28">
        <f t="shared" si="12"/>
        <v>0</v>
      </c>
      <c r="I260" s="1041"/>
      <c r="J260" s="28">
        <f t="shared" si="13"/>
        <v>0</v>
      </c>
      <c r="K260" s="1024">
        <f t="shared" si="11"/>
        <v>0</v>
      </c>
    </row>
    <row r="261" spans="1:11" s="5" customFormat="1" ht="25.5">
      <c r="A261" s="7" t="s">
        <v>151</v>
      </c>
      <c r="B261" s="39" t="s">
        <v>94</v>
      </c>
      <c r="C261" s="12" t="s">
        <v>6</v>
      </c>
      <c r="D261" s="13">
        <v>130</v>
      </c>
      <c r="E261" s="13"/>
      <c r="F261" s="28">
        <f>ROUND(D261*E261,2)</f>
        <v>0</v>
      </c>
      <c r="G261" s="995">
        <v>130</v>
      </c>
      <c r="H261" s="28">
        <f t="shared" si="12"/>
        <v>0</v>
      </c>
      <c r="I261" s="1041"/>
      <c r="J261" s="28">
        <f t="shared" si="13"/>
        <v>0</v>
      </c>
      <c r="K261" s="1024">
        <f t="shared" si="11"/>
        <v>0</v>
      </c>
    </row>
    <row r="262" spans="1:11" s="5" customFormat="1">
      <c r="A262" s="7"/>
      <c r="B262" s="11"/>
      <c r="C262" s="8"/>
      <c r="D262" s="6"/>
      <c r="E262" s="10"/>
      <c r="F262" s="6"/>
      <c r="G262" s="998"/>
      <c r="H262" s="28">
        <f t="shared" si="12"/>
        <v>0</v>
      </c>
      <c r="I262" s="1041"/>
      <c r="J262" s="28">
        <f t="shared" si="13"/>
        <v>0</v>
      </c>
      <c r="K262" s="1024">
        <f t="shared" ref="K262:K325" si="14">D262-G262-I262</f>
        <v>0</v>
      </c>
    </row>
    <row r="263" spans="1:11" s="9" customFormat="1" ht="51">
      <c r="A263" s="7" t="s">
        <v>152</v>
      </c>
      <c r="B263" s="39" t="s">
        <v>136</v>
      </c>
      <c r="C263" s="36"/>
      <c r="D263" s="37"/>
      <c r="E263" s="31"/>
      <c r="F263" s="32"/>
      <c r="G263" s="1049"/>
      <c r="H263" s="28">
        <f t="shared" si="12"/>
        <v>0</v>
      </c>
      <c r="I263" s="1047"/>
      <c r="J263" s="28">
        <f t="shared" si="13"/>
        <v>0</v>
      </c>
      <c r="K263" s="1024">
        <f t="shared" si="14"/>
        <v>0</v>
      </c>
    </row>
    <row r="264" spans="1:11" s="9" customFormat="1">
      <c r="A264" s="38"/>
      <c r="B264" s="27" t="s">
        <v>47</v>
      </c>
      <c r="C264" s="12" t="s">
        <v>1</v>
      </c>
      <c r="D264" s="13">
        <v>1</v>
      </c>
      <c r="E264" s="13"/>
      <c r="F264" s="28">
        <f>ROUND(D264*E264,2)</f>
        <v>0</v>
      </c>
      <c r="G264" s="995">
        <v>1</v>
      </c>
      <c r="H264" s="28">
        <f t="shared" si="12"/>
        <v>0</v>
      </c>
      <c r="I264" s="1047"/>
      <c r="J264" s="28">
        <f t="shared" si="13"/>
        <v>0</v>
      </c>
      <c r="K264" s="1024">
        <f t="shared" si="14"/>
        <v>0</v>
      </c>
    </row>
    <row r="265" spans="1:11" s="9" customFormat="1">
      <c r="A265" s="38"/>
      <c r="B265" s="27" t="s">
        <v>48</v>
      </c>
      <c r="C265" s="12" t="s">
        <v>1</v>
      </c>
      <c r="D265" s="13">
        <v>5</v>
      </c>
      <c r="E265" s="13"/>
      <c r="F265" s="28">
        <f>ROUND(D265*E265,2)</f>
        <v>0</v>
      </c>
      <c r="G265" s="995">
        <v>5</v>
      </c>
      <c r="H265" s="28">
        <f t="shared" si="12"/>
        <v>0</v>
      </c>
      <c r="I265" s="1047"/>
      <c r="J265" s="28">
        <f t="shared" si="13"/>
        <v>0</v>
      </c>
      <c r="K265" s="1024">
        <f t="shared" si="14"/>
        <v>0</v>
      </c>
    </row>
    <row r="266" spans="1:11" s="9" customFormat="1">
      <c r="A266" s="38"/>
      <c r="B266" s="27" t="s">
        <v>68</v>
      </c>
      <c r="C266" s="12" t="s">
        <v>1</v>
      </c>
      <c r="D266" s="13">
        <v>8</v>
      </c>
      <c r="E266" s="13"/>
      <c r="F266" s="28">
        <f>ROUND(D266*E266,2)</f>
        <v>0</v>
      </c>
      <c r="G266" s="995">
        <v>8</v>
      </c>
      <c r="H266" s="28">
        <f t="shared" si="12"/>
        <v>0</v>
      </c>
      <c r="I266" s="1047"/>
      <c r="J266" s="28">
        <f t="shared" si="13"/>
        <v>0</v>
      </c>
      <c r="K266" s="1024">
        <f t="shared" si="14"/>
        <v>0</v>
      </c>
    </row>
    <row r="267" spans="1:11" s="5" customFormat="1">
      <c r="A267" s="7"/>
      <c r="B267" s="11"/>
      <c r="C267" s="8"/>
      <c r="D267" s="6"/>
      <c r="E267" s="10"/>
      <c r="F267" s="6"/>
      <c r="G267" s="998"/>
      <c r="H267" s="28">
        <f t="shared" si="12"/>
        <v>0</v>
      </c>
      <c r="I267" s="1041"/>
      <c r="J267" s="28">
        <f t="shared" si="13"/>
        <v>0</v>
      </c>
      <c r="K267" s="1024">
        <f t="shared" si="14"/>
        <v>0</v>
      </c>
    </row>
    <row r="268" spans="1:11" s="9" customFormat="1" ht="38.25">
      <c r="A268" s="7" t="s">
        <v>153</v>
      </c>
      <c r="B268" s="39" t="s">
        <v>119</v>
      </c>
      <c r="C268" s="36"/>
      <c r="D268" s="37"/>
      <c r="E268" s="31"/>
      <c r="F268" s="32"/>
      <c r="G268" s="1049"/>
      <c r="H268" s="28">
        <f t="shared" si="12"/>
        <v>0</v>
      </c>
      <c r="I268" s="1047"/>
      <c r="J268" s="28">
        <f t="shared" si="13"/>
        <v>0</v>
      </c>
      <c r="K268" s="1024">
        <f t="shared" si="14"/>
        <v>0</v>
      </c>
    </row>
    <row r="269" spans="1:11" s="9" customFormat="1">
      <c r="A269" s="38"/>
      <c r="B269" s="27" t="s">
        <v>47</v>
      </c>
      <c r="C269" s="12" t="s">
        <v>1</v>
      </c>
      <c r="D269" s="13">
        <v>13</v>
      </c>
      <c r="E269" s="13"/>
      <c r="F269" s="28">
        <f>ROUND(D269*E269,2)</f>
        <v>0</v>
      </c>
      <c r="G269" s="995">
        <v>13</v>
      </c>
      <c r="H269" s="28">
        <f t="shared" si="12"/>
        <v>0</v>
      </c>
      <c r="I269" s="1047"/>
      <c r="J269" s="28">
        <f t="shared" si="13"/>
        <v>0</v>
      </c>
      <c r="K269" s="1024">
        <f t="shared" si="14"/>
        <v>0</v>
      </c>
    </row>
    <row r="270" spans="1:11" s="9" customFormat="1">
      <c r="A270" s="38"/>
      <c r="B270" s="27" t="s">
        <v>48</v>
      </c>
      <c r="C270" s="12" t="s">
        <v>1</v>
      </c>
      <c r="D270" s="13">
        <v>2</v>
      </c>
      <c r="E270" s="13"/>
      <c r="F270" s="28">
        <f>ROUND(D270*E270,2)</f>
        <v>0</v>
      </c>
      <c r="G270" s="995">
        <v>2</v>
      </c>
      <c r="H270" s="28">
        <f t="shared" si="12"/>
        <v>0</v>
      </c>
      <c r="I270" s="1047"/>
      <c r="J270" s="28">
        <f t="shared" si="13"/>
        <v>0</v>
      </c>
      <c r="K270" s="1024">
        <f t="shared" si="14"/>
        <v>0</v>
      </c>
    </row>
    <row r="271" spans="1:11" s="5" customFormat="1">
      <c r="A271" s="7"/>
      <c r="B271" s="11"/>
      <c r="C271" s="8"/>
      <c r="D271" s="6"/>
      <c r="E271" s="10"/>
      <c r="F271" s="6"/>
      <c r="G271" s="998"/>
      <c r="H271" s="28">
        <f t="shared" si="12"/>
        <v>0</v>
      </c>
      <c r="I271" s="1041"/>
      <c r="J271" s="28">
        <f t="shared" si="13"/>
        <v>0</v>
      </c>
      <c r="K271" s="1024">
        <f t="shared" si="14"/>
        <v>0</v>
      </c>
    </row>
    <row r="272" spans="1:11" s="9" customFormat="1" ht="38.25">
      <c r="A272" s="7" t="s">
        <v>154</v>
      </c>
      <c r="B272" s="39" t="s">
        <v>118</v>
      </c>
      <c r="C272" s="36"/>
      <c r="D272" s="37"/>
      <c r="E272" s="31"/>
      <c r="F272" s="32"/>
      <c r="G272" s="1049"/>
      <c r="H272" s="28">
        <f t="shared" si="12"/>
        <v>0</v>
      </c>
      <c r="I272" s="1047"/>
      <c r="J272" s="28">
        <f t="shared" si="13"/>
        <v>0</v>
      </c>
      <c r="K272" s="1024">
        <f t="shared" si="14"/>
        <v>0</v>
      </c>
    </row>
    <row r="273" spans="1:11" s="9" customFormat="1">
      <c r="A273" s="38"/>
      <c r="B273" s="27" t="s">
        <v>47</v>
      </c>
      <c r="C273" s="12" t="s">
        <v>1</v>
      </c>
      <c r="D273" s="13">
        <v>1</v>
      </c>
      <c r="E273" s="13"/>
      <c r="F273" s="28">
        <f>ROUND(D273*E273,2)</f>
        <v>0</v>
      </c>
      <c r="G273" s="995">
        <v>1</v>
      </c>
      <c r="H273" s="28">
        <f t="shared" si="12"/>
        <v>0</v>
      </c>
      <c r="I273" s="1047"/>
      <c r="J273" s="28">
        <f t="shared" si="13"/>
        <v>0</v>
      </c>
      <c r="K273" s="1024">
        <f t="shared" si="14"/>
        <v>0</v>
      </c>
    </row>
    <row r="274" spans="1:11" s="5" customFormat="1">
      <c r="A274" s="7"/>
      <c r="B274" s="11"/>
      <c r="C274" s="8"/>
      <c r="D274" s="6"/>
      <c r="E274" s="10"/>
      <c r="F274" s="6"/>
      <c r="G274" s="998"/>
      <c r="H274" s="28">
        <f t="shared" si="12"/>
        <v>0</v>
      </c>
      <c r="I274" s="1041"/>
      <c r="J274" s="28">
        <f t="shared" si="13"/>
        <v>0</v>
      </c>
      <c r="K274" s="1024">
        <f t="shared" si="14"/>
        <v>0</v>
      </c>
    </row>
    <row r="275" spans="1:11" s="9" customFormat="1" ht="38.25">
      <c r="A275" s="7" t="s">
        <v>155</v>
      </c>
      <c r="B275" s="39" t="s">
        <v>122</v>
      </c>
      <c r="C275" s="36"/>
      <c r="D275" s="37"/>
      <c r="E275" s="31"/>
      <c r="F275" s="32"/>
      <c r="G275" s="1049"/>
      <c r="H275" s="28">
        <f t="shared" si="12"/>
        <v>0</v>
      </c>
      <c r="I275" s="1047"/>
      <c r="J275" s="28">
        <f t="shared" si="13"/>
        <v>0</v>
      </c>
      <c r="K275" s="1024">
        <f t="shared" si="14"/>
        <v>0</v>
      </c>
    </row>
    <row r="276" spans="1:11" s="9" customFormat="1">
      <c r="A276" s="38"/>
      <c r="B276" s="27" t="s">
        <v>48</v>
      </c>
      <c r="C276" s="12" t="s">
        <v>1</v>
      </c>
      <c r="D276" s="13">
        <v>2</v>
      </c>
      <c r="E276" s="13"/>
      <c r="F276" s="28">
        <f>ROUND(D276*E276,2)</f>
        <v>0</v>
      </c>
      <c r="G276" s="995">
        <v>2</v>
      </c>
      <c r="H276" s="28">
        <f t="shared" si="12"/>
        <v>0</v>
      </c>
      <c r="I276" s="1047"/>
      <c r="J276" s="28">
        <f t="shared" si="13"/>
        <v>0</v>
      </c>
      <c r="K276" s="1024">
        <f t="shared" si="14"/>
        <v>0</v>
      </c>
    </row>
    <row r="277" spans="1:11" s="9" customFormat="1">
      <c r="A277" s="38"/>
      <c r="B277" s="27" t="s">
        <v>68</v>
      </c>
      <c r="C277" s="12" t="s">
        <v>1</v>
      </c>
      <c r="D277" s="13">
        <v>2</v>
      </c>
      <c r="E277" s="13"/>
      <c r="F277" s="28">
        <f>ROUND(D277*E277,2)</f>
        <v>0</v>
      </c>
      <c r="G277" s="995">
        <v>2</v>
      </c>
      <c r="H277" s="28">
        <f t="shared" si="12"/>
        <v>0</v>
      </c>
      <c r="I277" s="1047"/>
      <c r="J277" s="28">
        <f t="shared" si="13"/>
        <v>0</v>
      </c>
      <c r="K277" s="1024">
        <f t="shared" si="14"/>
        <v>0</v>
      </c>
    </row>
    <row r="278" spans="1:11" s="5" customFormat="1">
      <c r="A278" s="7"/>
      <c r="B278" s="11"/>
      <c r="C278" s="12"/>
      <c r="D278" s="13"/>
      <c r="E278" s="31"/>
      <c r="F278" s="28"/>
      <c r="G278" s="995"/>
      <c r="H278" s="28">
        <f t="shared" si="12"/>
        <v>0</v>
      </c>
      <c r="I278" s="1041"/>
      <c r="J278" s="28">
        <f t="shared" si="13"/>
        <v>0</v>
      </c>
      <c r="K278" s="1024">
        <f t="shared" si="14"/>
        <v>0</v>
      </c>
    </row>
    <row r="279" spans="1:11" s="5" customFormat="1">
      <c r="A279" s="7"/>
      <c r="B279" s="11"/>
      <c r="C279" s="12"/>
      <c r="D279" s="13"/>
      <c r="E279" s="31"/>
      <c r="F279" s="28"/>
      <c r="G279" s="995"/>
      <c r="H279" s="28">
        <f t="shared" si="12"/>
        <v>0</v>
      </c>
      <c r="I279" s="1041"/>
      <c r="J279" s="28">
        <f t="shared" si="13"/>
        <v>0</v>
      </c>
      <c r="K279" s="1024">
        <f t="shared" si="14"/>
        <v>0</v>
      </c>
    </row>
    <row r="280" spans="1:11" s="5" customFormat="1">
      <c r="A280" s="7"/>
      <c r="B280" s="11" t="s">
        <v>157</v>
      </c>
      <c r="C280" s="12"/>
      <c r="D280" s="13"/>
      <c r="E280" s="31"/>
      <c r="F280" s="28"/>
      <c r="G280" s="995"/>
      <c r="H280" s="28">
        <f t="shared" si="12"/>
        <v>0</v>
      </c>
      <c r="I280" s="1041"/>
      <c r="J280" s="28">
        <f t="shared" si="13"/>
        <v>0</v>
      </c>
      <c r="K280" s="1024">
        <f t="shared" si="14"/>
        <v>0</v>
      </c>
    </row>
    <row r="281" spans="1:11" s="5" customFormat="1" ht="25.5">
      <c r="A281" s="7" t="s">
        <v>156</v>
      </c>
      <c r="B281" s="39" t="s">
        <v>58</v>
      </c>
      <c r="C281" s="12" t="s">
        <v>7</v>
      </c>
      <c r="D281" s="13">
        <v>70</v>
      </c>
      <c r="E281" s="13"/>
      <c r="F281" s="28">
        <f>ROUND(D281*E281,2)</f>
        <v>0</v>
      </c>
      <c r="G281" s="995">
        <v>70</v>
      </c>
      <c r="H281" s="28">
        <f t="shared" si="12"/>
        <v>0</v>
      </c>
      <c r="I281" s="1041"/>
      <c r="J281" s="28">
        <f t="shared" si="13"/>
        <v>0</v>
      </c>
      <c r="K281" s="1024">
        <f t="shared" si="14"/>
        <v>0</v>
      </c>
    </row>
    <row r="282" spans="1:11" s="5" customFormat="1">
      <c r="A282" s="7"/>
      <c r="B282" s="11"/>
      <c r="C282" s="12"/>
      <c r="D282" s="13"/>
      <c r="E282" s="31"/>
      <c r="F282" s="28"/>
      <c r="G282" s="995"/>
      <c r="H282" s="28">
        <f t="shared" si="12"/>
        <v>0</v>
      </c>
      <c r="I282" s="1041"/>
      <c r="J282" s="28">
        <f t="shared" si="13"/>
        <v>0</v>
      </c>
      <c r="K282" s="1024">
        <f t="shared" si="14"/>
        <v>0</v>
      </c>
    </row>
    <row r="283" spans="1:11" s="5" customFormat="1" ht="38.25">
      <c r="A283" s="7" t="s">
        <v>158</v>
      </c>
      <c r="B283" s="39" t="s">
        <v>86</v>
      </c>
      <c r="C283" s="12" t="s">
        <v>7</v>
      </c>
      <c r="D283" s="13">
        <v>27</v>
      </c>
      <c r="E283" s="13"/>
      <c r="F283" s="28">
        <f>ROUND(D283*E283,2)</f>
        <v>0</v>
      </c>
      <c r="G283" s="995">
        <v>27</v>
      </c>
      <c r="H283" s="28">
        <f t="shared" si="12"/>
        <v>0</v>
      </c>
      <c r="I283" s="1041"/>
      <c r="J283" s="28">
        <f t="shared" si="13"/>
        <v>0</v>
      </c>
      <c r="K283" s="1024">
        <f t="shared" si="14"/>
        <v>0</v>
      </c>
    </row>
    <row r="284" spans="1:11" s="5" customFormat="1">
      <c r="A284" s="33"/>
      <c r="B284" s="40"/>
      <c r="C284" s="41"/>
      <c r="D284" s="42"/>
      <c r="E284" s="43"/>
      <c r="F284" s="42"/>
      <c r="G284" s="997"/>
      <c r="H284" s="28">
        <f t="shared" si="12"/>
        <v>0</v>
      </c>
      <c r="I284" s="1041"/>
      <c r="J284" s="28">
        <f t="shared" si="13"/>
        <v>0</v>
      </c>
      <c r="K284" s="1024">
        <f t="shared" si="14"/>
        <v>0</v>
      </c>
    </row>
    <row r="285" spans="1:11" s="5" customFormat="1" ht="38.25">
      <c r="A285" s="7" t="s">
        <v>159</v>
      </c>
      <c r="B285" s="39" t="s">
        <v>65</v>
      </c>
      <c r="C285" s="12" t="s">
        <v>6</v>
      </c>
      <c r="D285" s="13">
        <v>285</v>
      </c>
      <c r="E285" s="13"/>
      <c r="F285" s="28">
        <f>ROUND(D285*E285,2)</f>
        <v>0</v>
      </c>
      <c r="G285" s="995">
        <v>285</v>
      </c>
      <c r="H285" s="28">
        <f t="shared" si="12"/>
        <v>0</v>
      </c>
      <c r="I285" s="1041"/>
      <c r="J285" s="28">
        <f t="shared" si="13"/>
        <v>0</v>
      </c>
      <c r="K285" s="1024">
        <f t="shared" si="14"/>
        <v>0</v>
      </c>
    </row>
    <row r="286" spans="1:11" s="5" customFormat="1">
      <c r="A286" s="7"/>
      <c r="B286" s="11"/>
      <c r="C286" s="8"/>
      <c r="D286" s="6"/>
      <c r="E286" s="10"/>
      <c r="F286" s="6"/>
      <c r="G286" s="998"/>
      <c r="H286" s="28">
        <f t="shared" si="12"/>
        <v>0</v>
      </c>
      <c r="I286" s="1041"/>
      <c r="J286" s="28">
        <f t="shared" si="13"/>
        <v>0</v>
      </c>
      <c r="K286" s="1024">
        <f t="shared" si="14"/>
        <v>0</v>
      </c>
    </row>
    <row r="287" spans="1:11" s="5" customFormat="1" ht="127.5">
      <c r="A287" s="7" t="s">
        <v>160</v>
      </c>
      <c r="B287" s="39" t="s">
        <v>193</v>
      </c>
      <c r="C287" s="12" t="s">
        <v>6</v>
      </c>
      <c r="D287" s="13">
        <v>440</v>
      </c>
      <c r="E287" s="13"/>
      <c r="F287" s="28">
        <f>ROUND(D287*E287,2)</f>
        <v>0</v>
      </c>
      <c r="G287" s="995">
        <v>440</v>
      </c>
      <c r="H287" s="28">
        <f t="shared" si="12"/>
        <v>0</v>
      </c>
      <c r="I287" s="1041"/>
      <c r="J287" s="28">
        <f t="shared" si="13"/>
        <v>0</v>
      </c>
      <c r="K287" s="1024">
        <f t="shared" si="14"/>
        <v>0</v>
      </c>
    </row>
    <row r="288" spans="1:11" s="5" customFormat="1">
      <c r="A288" s="7"/>
      <c r="B288" s="11"/>
      <c r="C288" s="12"/>
      <c r="D288" s="13"/>
      <c r="E288" s="31"/>
      <c r="F288" s="28"/>
      <c r="G288" s="995"/>
      <c r="H288" s="28">
        <f t="shared" si="12"/>
        <v>0</v>
      </c>
      <c r="I288" s="1041"/>
      <c r="J288" s="28">
        <f t="shared" si="13"/>
        <v>0</v>
      </c>
      <c r="K288" s="1024">
        <f t="shared" si="14"/>
        <v>0</v>
      </c>
    </row>
    <row r="289" spans="1:11" s="9" customFormat="1" ht="51">
      <c r="A289" s="7" t="s">
        <v>161</v>
      </c>
      <c r="B289" s="39" t="s">
        <v>136</v>
      </c>
      <c r="C289" s="36"/>
      <c r="D289" s="37"/>
      <c r="E289" s="31"/>
      <c r="F289" s="32"/>
      <c r="G289" s="1049"/>
      <c r="H289" s="28">
        <f t="shared" si="12"/>
        <v>0</v>
      </c>
      <c r="I289" s="1047"/>
      <c r="J289" s="28">
        <f t="shared" si="13"/>
        <v>0</v>
      </c>
      <c r="K289" s="1024">
        <f t="shared" si="14"/>
        <v>0</v>
      </c>
    </row>
    <row r="290" spans="1:11" s="9" customFormat="1">
      <c r="A290" s="38"/>
      <c r="B290" s="27" t="s">
        <v>47</v>
      </c>
      <c r="C290" s="12" t="s">
        <v>1</v>
      </c>
      <c r="D290" s="13">
        <v>1</v>
      </c>
      <c r="E290" s="13"/>
      <c r="F290" s="28">
        <f>ROUND(D290*E290,2)</f>
        <v>0</v>
      </c>
      <c r="G290" s="995">
        <v>1</v>
      </c>
      <c r="H290" s="28">
        <f t="shared" si="12"/>
        <v>0</v>
      </c>
      <c r="I290" s="1047"/>
      <c r="J290" s="28">
        <f t="shared" si="13"/>
        <v>0</v>
      </c>
      <c r="K290" s="1024">
        <f t="shared" si="14"/>
        <v>0</v>
      </c>
    </row>
    <row r="291" spans="1:11" s="9" customFormat="1">
      <c r="A291" s="38"/>
      <c r="B291" s="27" t="s">
        <v>48</v>
      </c>
      <c r="C291" s="12" t="s">
        <v>1</v>
      </c>
      <c r="D291" s="13">
        <v>2</v>
      </c>
      <c r="E291" s="13"/>
      <c r="F291" s="28">
        <f>ROUND(D291*E291,2)</f>
        <v>0</v>
      </c>
      <c r="G291" s="995">
        <v>2</v>
      </c>
      <c r="H291" s="28">
        <f t="shared" si="12"/>
        <v>0</v>
      </c>
      <c r="I291" s="1047"/>
      <c r="J291" s="28">
        <f t="shared" si="13"/>
        <v>0</v>
      </c>
      <c r="K291" s="1024">
        <f t="shared" si="14"/>
        <v>0</v>
      </c>
    </row>
    <row r="292" spans="1:11" s="9" customFormat="1">
      <c r="A292" s="38"/>
      <c r="B292" s="27" t="s">
        <v>68</v>
      </c>
      <c r="C292" s="12" t="s">
        <v>1</v>
      </c>
      <c r="D292" s="13">
        <v>10</v>
      </c>
      <c r="E292" s="13"/>
      <c r="F292" s="28">
        <f>ROUND(D292*E292,2)</f>
        <v>0</v>
      </c>
      <c r="G292" s="995">
        <v>10</v>
      </c>
      <c r="H292" s="28">
        <f t="shared" si="12"/>
        <v>0</v>
      </c>
      <c r="I292" s="1047"/>
      <c r="J292" s="28">
        <f t="shared" si="13"/>
        <v>0</v>
      </c>
      <c r="K292" s="1024">
        <f t="shared" si="14"/>
        <v>0</v>
      </c>
    </row>
    <row r="293" spans="1:11" s="5" customFormat="1">
      <c r="A293" s="7"/>
      <c r="B293" s="11"/>
      <c r="C293" s="12"/>
      <c r="D293" s="13"/>
      <c r="E293" s="31"/>
      <c r="F293" s="28"/>
      <c r="G293" s="995"/>
      <c r="H293" s="28">
        <f t="shared" si="12"/>
        <v>0</v>
      </c>
      <c r="I293" s="1041"/>
      <c r="J293" s="28">
        <f t="shared" si="13"/>
        <v>0</v>
      </c>
      <c r="K293" s="1024">
        <f t="shared" si="14"/>
        <v>0</v>
      </c>
    </row>
    <row r="294" spans="1:11" s="9" customFormat="1" ht="38.25">
      <c r="A294" s="7" t="s">
        <v>162</v>
      </c>
      <c r="B294" s="39" t="s">
        <v>119</v>
      </c>
      <c r="C294" s="36"/>
      <c r="D294" s="37"/>
      <c r="E294" s="31"/>
      <c r="F294" s="32"/>
      <c r="G294" s="1049"/>
      <c r="H294" s="28">
        <f t="shared" si="12"/>
        <v>0</v>
      </c>
      <c r="I294" s="1047"/>
      <c r="J294" s="28">
        <f t="shared" si="13"/>
        <v>0</v>
      </c>
      <c r="K294" s="1024">
        <f t="shared" si="14"/>
        <v>0</v>
      </c>
    </row>
    <row r="295" spans="1:11" s="9" customFormat="1">
      <c r="A295" s="38"/>
      <c r="B295" s="27" t="s">
        <v>47</v>
      </c>
      <c r="C295" s="12" t="s">
        <v>1</v>
      </c>
      <c r="D295" s="13">
        <v>22</v>
      </c>
      <c r="E295" s="13"/>
      <c r="F295" s="28">
        <f>ROUND(D295*E295,2)</f>
        <v>0</v>
      </c>
      <c r="G295" s="995">
        <v>22</v>
      </c>
      <c r="H295" s="28">
        <f t="shared" si="12"/>
        <v>0</v>
      </c>
      <c r="I295" s="1047"/>
      <c r="J295" s="28">
        <f t="shared" si="13"/>
        <v>0</v>
      </c>
      <c r="K295" s="1024">
        <f t="shared" si="14"/>
        <v>0</v>
      </c>
    </row>
    <row r="296" spans="1:11" s="9" customFormat="1">
      <c r="A296" s="38"/>
      <c r="B296" s="27" t="s">
        <v>48</v>
      </c>
      <c r="C296" s="12" t="s">
        <v>1</v>
      </c>
      <c r="D296" s="13">
        <v>3</v>
      </c>
      <c r="E296" s="13"/>
      <c r="F296" s="28">
        <f>ROUND(D296*E296,2)</f>
        <v>0</v>
      </c>
      <c r="G296" s="995">
        <v>3</v>
      </c>
      <c r="H296" s="28">
        <f t="shared" si="12"/>
        <v>0</v>
      </c>
      <c r="I296" s="1047"/>
      <c r="J296" s="28">
        <f t="shared" si="13"/>
        <v>0</v>
      </c>
      <c r="K296" s="1024">
        <f t="shared" si="14"/>
        <v>0</v>
      </c>
    </row>
    <row r="297" spans="1:11" s="5" customFormat="1">
      <c r="A297" s="7"/>
      <c r="B297" s="11"/>
      <c r="C297" s="12"/>
      <c r="D297" s="13"/>
      <c r="E297" s="31"/>
      <c r="F297" s="28"/>
      <c r="G297" s="995"/>
      <c r="H297" s="28">
        <f t="shared" si="12"/>
        <v>0</v>
      </c>
      <c r="I297" s="1041"/>
      <c r="J297" s="28">
        <f t="shared" si="13"/>
        <v>0</v>
      </c>
      <c r="K297" s="1024">
        <f t="shared" si="14"/>
        <v>0</v>
      </c>
    </row>
    <row r="298" spans="1:11" s="9" customFormat="1" ht="38.25">
      <c r="A298" s="7" t="s">
        <v>163</v>
      </c>
      <c r="B298" s="39" t="s">
        <v>118</v>
      </c>
      <c r="C298" s="36"/>
      <c r="D298" s="37"/>
      <c r="E298" s="31"/>
      <c r="F298" s="32"/>
      <c r="G298" s="1049"/>
      <c r="H298" s="28">
        <f t="shared" si="12"/>
        <v>0</v>
      </c>
      <c r="I298" s="1047"/>
      <c r="J298" s="28">
        <f t="shared" si="13"/>
        <v>0</v>
      </c>
      <c r="K298" s="1024">
        <f t="shared" si="14"/>
        <v>0</v>
      </c>
    </row>
    <row r="299" spans="1:11" s="9" customFormat="1">
      <c r="A299" s="38"/>
      <c r="B299" s="27" t="s">
        <v>47</v>
      </c>
      <c r="C299" s="12" t="s">
        <v>1</v>
      </c>
      <c r="D299" s="13">
        <v>1</v>
      </c>
      <c r="E299" s="13"/>
      <c r="F299" s="28">
        <f>ROUND(D299*E299,2)</f>
        <v>0</v>
      </c>
      <c r="G299" s="995">
        <v>1</v>
      </c>
      <c r="H299" s="28">
        <f t="shared" si="12"/>
        <v>0</v>
      </c>
      <c r="I299" s="1047"/>
      <c r="J299" s="28">
        <f t="shared" si="13"/>
        <v>0</v>
      </c>
      <c r="K299" s="1024">
        <f t="shared" si="14"/>
        <v>0</v>
      </c>
    </row>
    <row r="300" spans="1:11" s="5" customFormat="1">
      <c r="A300" s="7"/>
      <c r="B300" s="11"/>
      <c r="C300" s="12"/>
      <c r="D300" s="13"/>
      <c r="E300" s="31"/>
      <c r="F300" s="28"/>
      <c r="G300" s="995"/>
      <c r="H300" s="28">
        <f t="shared" si="12"/>
        <v>0</v>
      </c>
      <c r="I300" s="1041"/>
      <c r="J300" s="28">
        <f t="shared" si="13"/>
        <v>0</v>
      </c>
      <c r="K300" s="1024">
        <f t="shared" si="14"/>
        <v>0</v>
      </c>
    </row>
    <row r="301" spans="1:11" s="9" customFormat="1" ht="38.25">
      <c r="A301" s="7" t="s">
        <v>164</v>
      </c>
      <c r="B301" s="39" t="s">
        <v>122</v>
      </c>
      <c r="C301" s="36"/>
      <c r="D301" s="37"/>
      <c r="E301" s="31"/>
      <c r="F301" s="32"/>
      <c r="G301" s="1049"/>
      <c r="H301" s="28">
        <f t="shared" si="12"/>
        <v>0</v>
      </c>
      <c r="I301" s="1047"/>
      <c r="J301" s="28">
        <f t="shared" si="13"/>
        <v>0</v>
      </c>
      <c r="K301" s="1024">
        <f t="shared" si="14"/>
        <v>0</v>
      </c>
    </row>
    <row r="302" spans="1:11" s="9" customFormat="1">
      <c r="A302" s="38"/>
      <c r="B302" s="27" t="s">
        <v>48</v>
      </c>
      <c r="C302" s="12" t="s">
        <v>1</v>
      </c>
      <c r="D302" s="13">
        <v>2</v>
      </c>
      <c r="E302" s="13"/>
      <c r="F302" s="28">
        <f>ROUND(D302*E302,2)</f>
        <v>0</v>
      </c>
      <c r="G302" s="995">
        <v>2</v>
      </c>
      <c r="H302" s="28">
        <f t="shared" si="12"/>
        <v>0</v>
      </c>
      <c r="I302" s="1047"/>
      <c r="J302" s="28">
        <f t="shared" si="13"/>
        <v>0</v>
      </c>
      <c r="K302" s="1024">
        <f t="shared" si="14"/>
        <v>0</v>
      </c>
    </row>
    <row r="303" spans="1:11" s="9" customFormat="1">
      <c r="A303" s="38"/>
      <c r="B303" s="27" t="s">
        <v>68</v>
      </c>
      <c r="C303" s="12" t="s">
        <v>1</v>
      </c>
      <c r="D303" s="13">
        <v>2</v>
      </c>
      <c r="E303" s="13"/>
      <c r="F303" s="28">
        <f>ROUND(D303*E303,2)</f>
        <v>0</v>
      </c>
      <c r="G303" s="995">
        <v>2</v>
      </c>
      <c r="H303" s="28">
        <f t="shared" si="12"/>
        <v>0</v>
      </c>
      <c r="I303" s="1047"/>
      <c r="J303" s="28">
        <f t="shared" si="13"/>
        <v>0</v>
      </c>
      <c r="K303" s="1024">
        <f t="shared" si="14"/>
        <v>0</v>
      </c>
    </row>
    <row r="304" spans="1:11" s="5" customFormat="1">
      <c r="A304" s="7"/>
      <c r="B304" s="11"/>
      <c r="C304" s="12"/>
      <c r="D304" s="13"/>
      <c r="E304" s="31"/>
      <c r="F304" s="28"/>
      <c r="G304" s="995"/>
      <c r="H304" s="28">
        <f t="shared" si="12"/>
        <v>0</v>
      </c>
      <c r="I304" s="1041"/>
      <c r="J304" s="28">
        <f t="shared" si="13"/>
        <v>0</v>
      </c>
      <c r="K304" s="1024">
        <f t="shared" si="14"/>
        <v>0</v>
      </c>
    </row>
    <row r="305" spans="1:11" s="44" customFormat="1" ht="38.25">
      <c r="A305" s="7" t="s">
        <v>165</v>
      </c>
      <c r="B305" s="39" t="s">
        <v>196</v>
      </c>
      <c r="C305" s="12" t="s">
        <v>6</v>
      </c>
      <c r="D305" s="13">
        <v>175</v>
      </c>
      <c r="E305" s="13"/>
      <c r="F305" s="28">
        <f>ROUND(D305*E305,2)</f>
        <v>0</v>
      </c>
      <c r="G305" s="995">
        <v>175</v>
      </c>
      <c r="H305" s="28">
        <f t="shared" si="12"/>
        <v>0</v>
      </c>
      <c r="I305" s="1050"/>
      <c r="J305" s="28">
        <f t="shared" si="13"/>
        <v>0</v>
      </c>
      <c r="K305" s="1024">
        <f t="shared" si="14"/>
        <v>0</v>
      </c>
    </row>
    <row r="306" spans="1:11" s="5" customFormat="1">
      <c r="A306" s="7"/>
      <c r="B306" s="11"/>
      <c r="C306" s="12"/>
      <c r="D306" s="13"/>
      <c r="E306" s="31"/>
      <c r="F306" s="28"/>
      <c r="G306" s="995"/>
      <c r="H306" s="28">
        <f t="shared" si="12"/>
        <v>0</v>
      </c>
      <c r="I306" s="1041"/>
      <c r="J306" s="28">
        <f t="shared" si="13"/>
        <v>0</v>
      </c>
      <c r="K306" s="1024">
        <f t="shared" si="14"/>
        <v>0</v>
      </c>
    </row>
    <row r="307" spans="1:11" s="5" customFormat="1">
      <c r="A307" s="7"/>
      <c r="B307" s="11" t="s">
        <v>166</v>
      </c>
      <c r="C307" s="12"/>
      <c r="D307" s="13"/>
      <c r="E307" s="31"/>
      <c r="F307" s="28"/>
      <c r="G307" s="995"/>
      <c r="H307" s="28">
        <f t="shared" si="12"/>
        <v>0</v>
      </c>
      <c r="I307" s="1041"/>
      <c r="J307" s="28">
        <f t="shared" si="13"/>
        <v>0</v>
      </c>
      <c r="K307" s="1024">
        <f t="shared" si="14"/>
        <v>0</v>
      </c>
    </row>
    <row r="308" spans="1:11" s="5" customFormat="1" ht="89.25">
      <c r="A308" s="7" t="s">
        <v>167</v>
      </c>
      <c r="B308" s="39" t="s">
        <v>170</v>
      </c>
      <c r="C308" s="12" t="s">
        <v>7</v>
      </c>
      <c r="D308" s="13">
        <v>28</v>
      </c>
      <c r="E308" s="13"/>
      <c r="F308" s="28">
        <f>ROUND(D308*E308,2)</f>
        <v>0</v>
      </c>
      <c r="G308" s="995">
        <v>28</v>
      </c>
      <c r="H308" s="28">
        <f t="shared" si="12"/>
        <v>0</v>
      </c>
      <c r="I308" s="1041"/>
      <c r="J308" s="28">
        <f t="shared" si="13"/>
        <v>0</v>
      </c>
      <c r="K308" s="1024">
        <f t="shared" si="14"/>
        <v>0</v>
      </c>
    </row>
    <row r="309" spans="1:11" s="5" customFormat="1">
      <c r="A309" s="7"/>
      <c r="B309" s="11"/>
      <c r="C309" s="12"/>
      <c r="D309" s="13"/>
      <c r="E309" s="31"/>
      <c r="F309" s="28"/>
      <c r="G309" s="995"/>
      <c r="H309" s="28">
        <f t="shared" ref="H309:H361" si="15">ROUND(E309*G309,2)</f>
        <v>0</v>
      </c>
      <c r="I309" s="1041"/>
      <c r="J309" s="28">
        <f t="shared" ref="J309:J361" si="16">ROUND(E309*I309,2)</f>
        <v>0</v>
      </c>
      <c r="K309" s="1024">
        <f t="shared" si="14"/>
        <v>0</v>
      </c>
    </row>
    <row r="310" spans="1:11" s="5" customFormat="1" ht="89.25">
      <c r="A310" s="7" t="s">
        <v>168</v>
      </c>
      <c r="B310" s="39" t="s">
        <v>169</v>
      </c>
      <c r="C310" s="12" t="s">
        <v>7</v>
      </c>
      <c r="D310" s="13">
        <v>2</v>
      </c>
      <c r="E310" s="13"/>
      <c r="F310" s="28">
        <f>ROUND(D310*E310,2)</f>
        <v>0</v>
      </c>
      <c r="G310" s="995">
        <v>2</v>
      </c>
      <c r="H310" s="28">
        <f t="shared" si="15"/>
        <v>0</v>
      </c>
      <c r="I310" s="1041"/>
      <c r="J310" s="28">
        <f t="shared" si="16"/>
        <v>0</v>
      </c>
      <c r="K310" s="1024">
        <f t="shared" si="14"/>
        <v>0</v>
      </c>
    </row>
    <row r="311" spans="1:11" s="5" customFormat="1">
      <c r="A311" s="7"/>
      <c r="B311" s="11"/>
      <c r="C311" s="12"/>
      <c r="D311" s="13"/>
      <c r="E311" s="31"/>
      <c r="F311" s="28"/>
      <c r="G311" s="995"/>
      <c r="H311" s="28">
        <f t="shared" si="15"/>
        <v>0</v>
      </c>
      <c r="I311" s="1041"/>
      <c r="J311" s="28">
        <f t="shared" si="16"/>
        <v>0</v>
      </c>
      <c r="K311" s="1024">
        <f t="shared" si="14"/>
        <v>0</v>
      </c>
    </row>
    <row r="312" spans="1:11" s="5" customFormat="1" ht="25.5">
      <c r="A312" s="7" t="s">
        <v>172</v>
      </c>
      <c r="B312" s="39" t="s">
        <v>173</v>
      </c>
      <c r="C312" s="12" t="s">
        <v>7</v>
      </c>
      <c r="D312" s="13">
        <v>9</v>
      </c>
      <c r="E312" s="13"/>
      <c r="F312" s="28">
        <f>ROUND(D312*E312,2)</f>
        <v>0</v>
      </c>
      <c r="G312" s="995">
        <v>9</v>
      </c>
      <c r="H312" s="28">
        <f t="shared" si="15"/>
        <v>0</v>
      </c>
      <c r="I312" s="1041"/>
      <c r="J312" s="28">
        <f t="shared" si="16"/>
        <v>0</v>
      </c>
      <c r="K312" s="1024">
        <f t="shared" si="14"/>
        <v>0</v>
      </c>
    </row>
    <row r="313" spans="1:11" s="5" customFormat="1">
      <c r="A313" s="7"/>
      <c r="B313" s="11"/>
      <c r="C313" s="12"/>
      <c r="D313" s="13"/>
      <c r="E313" s="31"/>
      <c r="F313" s="28"/>
      <c r="G313" s="995"/>
      <c r="H313" s="28">
        <f t="shared" si="15"/>
        <v>0</v>
      </c>
      <c r="I313" s="1041"/>
      <c r="J313" s="28">
        <f t="shared" si="16"/>
        <v>0</v>
      </c>
      <c r="K313" s="1024">
        <f t="shared" si="14"/>
        <v>0</v>
      </c>
    </row>
    <row r="314" spans="1:11" s="5" customFormat="1" ht="114.75">
      <c r="A314" s="7" t="s">
        <v>174</v>
      </c>
      <c r="B314" s="39" t="s">
        <v>175</v>
      </c>
      <c r="C314" s="12" t="s">
        <v>6</v>
      </c>
      <c r="D314" s="13">
        <v>420</v>
      </c>
      <c r="E314" s="13"/>
      <c r="F314" s="28">
        <f>ROUND(D314*E314,2)</f>
        <v>0</v>
      </c>
      <c r="G314" s="995">
        <v>420</v>
      </c>
      <c r="H314" s="28">
        <f t="shared" si="15"/>
        <v>0</v>
      </c>
      <c r="I314" s="1041"/>
      <c r="J314" s="28">
        <f t="shared" si="16"/>
        <v>0</v>
      </c>
      <c r="K314" s="1024">
        <f t="shared" si="14"/>
        <v>0</v>
      </c>
    </row>
    <row r="315" spans="1:11" s="5" customFormat="1">
      <c r="A315" s="7"/>
      <c r="B315" s="11"/>
      <c r="C315" s="12"/>
      <c r="D315" s="13"/>
      <c r="E315" s="31"/>
      <c r="F315" s="28"/>
      <c r="G315" s="995"/>
      <c r="H315" s="28">
        <f t="shared" si="15"/>
        <v>0</v>
      </c>
      <c r="I315" s="1041"/>
      <c r="J315" s="28">
        <f t="shared" si="16"/>
        <v>0</v>
      </c>
      <c r="K315" s="1024">
        <f t="shared" si="14"/>
        <v>0</v>
      </c>
    </row>
    <row r="316" spans="1:11" s="5" customFormat="1" ht="25.5">
      <c r="A316" s="7" t="s">
        <v>176</v>
      </c>
      <c r="B316" s="39" t="s">
        <v>177</v>
      </c>
      <c r="C316" s="12" t="s">
        <v>1</v>
      </c>
      <c r="D316" s="13">
        <v>1</v>
      </c>
      <c r="E316" s="13"/>
      <c r="F316" s="28">
        <f>ROUND(D316*E316,2)</f>
        <v>0</v>
      </c>
      <c r="G316" s="995">
        <v>1</v>
      </c>
      <c r="H316" s="28">
        <f t="shared" si="15"/>
        <v>0</v>
      </c>
      <c r="I316" s="1041"/>
      <c r="J316" s="28">
        <f t="shared" si="16"/>
        <v>0</v>
      </c>
      <c r="K316" s="1024">
        <f t="shared" si="14"/>
        <v>0</v>
      </c>
    </row>
    <row r="317" spans="1:11" s="5" customFormat="1">
      <c r="A317" s="7"/>
      <c r="B317" s="11"/>
      <c r="C317" s="12"/>
      <c r="D317" s="13"/>
      <c r="E317" s="31"/>
      <c r="F317" s="28"/>
      <c r="G317" s="995"/>
      <c r="H317" s="28">
        <f t="shared" si="15"/>
        <v>0</v>
      </c>
      <c r="I317" s="1041"/>
      <c r="J317" s="28">
        <f t="shared" si="16"/>
        <v>0</v>
      </c>
      <c r="K317" s="1024">
        <f t="shared" si="14"/>
        <v>0</v>
      </c>
    </row>
    <row r="318" spans="1:11" s="5" customFormat="1" ht="25.5">
      <c r="A318" s="7" t="s">
        <v>179</v>
      </c>
      <c r="B318" s="39" t="s">
        <v>178</v>
      </c>
      <c r="C318" s="12" t="s">
        <v>1</v>
      </c>
      <c r="D318" s="13">
        <v>1</v>
      </c>
      <c r="E318" s="13"/>
      <c r="F318" s="28">
        <f>ROUND(D318*E318,2)</f>
        <v>0</v>
      </c>
      <c r="G318" s="995">
        <v>1</v>
      </c>
      <c r="H318" s="28">
        <f t="shared" si="15"/>
        <v>0</v>
      </c>
      <c r="I318" s="1041"/>
      <c r="J318" s="28">
        <f t="shared" si="16"/>
        <v>0</v>
      </c>
      <c r="K318" s="1024">
        <f t="shared" si="14"/>
        <v>0</v>
      </c>
    </row>
    <row r="319" spans="1:11" s="5" customFormat="1">
      <c r="A319" s="7"/>
      <c r="B319" s="11"/>
      <c r="C319" s="12"/>
      <c r="D319" s="13"/>
      <c r="E319" s="31"/>
      <c r="F319" s="28"/>
      <c r="G319" s="995"/>
      <c r="H319" s="28">
        <f t="shared" si="15"/>
        <v>0</v>
      </c>
      <c r="I319" s="1041"/>
      <c r="J319" s="28">
        <f t="shared" si="16"/>
        <v>0</v>
      </c>
      <c r="K319" s="1024">
        <f t="shared" si="14"/>
        <v>0</v>
      </c>
    </row>
    <row r="320" spans="1:11" s="9" customFormat="1" ht="38.25">
      <c r="A320" s="7" t="s">
        <v>180</v>
      </c>
      <c r="B320" s="39" t="s">
        <v>122</v>
      </c>
      <c r="C320" s="36"/>
      <c r="D320" s="37"/>
      <c r="E320" s="31"/>
      <c r="F320" s="32"/>
      <c r="G320" s="1049"/>
      <c r="H320" s="28">
        <f t="shared" si="15"/>
        <v>0</v>
      </c>
      <c r="I320" s="1047"/>
      <c r="J320" s="28">
        <f t="shared" si="16"/>
        <v>0</v>
      </c>
      <c r="K320" s="1024">
        <f t="shared" si="14"/>
        <v>0</v>
      </c>
    </row>
    <row r="321" spans="1:11" s="9" customFormat="1">
      <c r="A321" s="38"/>
      <c r="B321" s="27" t="s">
        <v>48</v>
      </c>
      <c r="C321" s="12" t="s">
        <v>1</v>
      </c>
      <c r="D321" s="13">
        <v>2</v>
      </c>
      <c r="E321" s="13"/>
      <c r="F321" s="28">
        <f>ROUND(D321*E321,2)</f>
        <v>0</v>
      </c>
      <c r="G321" s="995">
        <v>2</v>
      </c>
      <c r="H321" s="28">
        <f t="shared" si="15"/>
        <v>0</v>
      </c>
      <c r="I321" s="1047"/>
      <c r="J321" s="28">
        <f t="shared" si="16"/>
        <v>0</v>
      </c>
      <c r="K321" s="1024">
        <f t="shared" si="14"/>
        <v>0</v>
      </c>
    </row>
    <row r="322" spans="1:11" s="9" customFormat="1">
      <c r="A322" s="38"/>
      <c r="B322" s="27"/>
      <c r="C322" s="12"/>
      <c r="D322" s="13"/>
      <c r="E322" s="13"/>
      <c r="F322" s="28"/>
      <c r="G322" s="995"/>
      <c r="H322" s="28">
        <f t="shared" si="15"/>
        <v>0</v>
      </c>
      <c r="I322" s="1047"/>
      <c r="J322" s="28">
        <f t="shared" si="16"/>
        <v>0</v>
      </c>
      <c r="K322" s="1024">
        <f t="shared" si="14"/>
        <v>0</v>
      </c>
    </row>
    <row r="323" spans="1:11" s="9" customFormat="1" ht="38.25">
      <c r="A323" s="7" t="s">
        <v>183</v>
      </c>
      <c r="B323" s="39" t="s">
        <v>181</v>
      </c>
      <c r="C323" s="36"/>
      <c r="D323" s="37"/>
      <c r="E323" s="31"/>
      <c r="F323" s="32"/>
      <c r="G323" s="1049"/>
      <c r="H323" s="28">
        <f t="shared" si="15"/>
        <v>0</v>
      </c>
      <c r="I323" s="1047"/>
      <c r="J323" s="28">
        <f t="shared" si="16"/>
        <v>0</v>
      </c>
      <c r="K323" s="1024">
        <f t="shared" si="14"/>
        <v>0</v>
      </c>
    </row>
    <row r="324" spans="1:11" s="9" customFormat="1">
      <c r="A324" s="38"/>
      <c r="B324" s="27" t="s">
        <v>47</v>
      </c>
      <c r="C324" s="12" t="s">
        <v>1</v>
      </c>
      <c r="D324" s="13">
        <v>1</v>
      </c>
      <c r="E324" s="13"/>
      <c r="F324" s="28">
        <f>ROUND(D324*E324,2)</f>
        <v>0</v>
      </c>
      <c r="G324" s="995">
        <v>1</v>
      </c>
      <c r="H324" s="28">
        <f t="shared" si="15"/>
        <v>0</v>
      </c>
      <c r="I324" s="1047"/>
      <c r="J324" s="28">
        <f t="shared" si="16"/>
        <v>0</v>
      </c>
      <c r="K324" s="1024">
        <f t="shared" si="14"/>
        <v>0</v>
      </c>
    </row>
    <row r="325" spans="1:11" s="9" customFormat="1">
      <c r="A325" s="38"/>
      <c r="B325" s="27"/>
      <c r="C325" s="12"/>
      <c r="D325" s="13"/>
      <c r="E325" s="13"/>
      <c r="F325" s="28"/>
      <c r="G325" s="1047"/>
      <c r="H325" s="28">
        <f t="shared" si="15"/>
        <v>0</v>
      </c>
      <c r="I325" s="1047"/>
      <c r="J325" s="28">
        <f t="shared" si="16"/>
        <v>0</v>
      </c>
      <c r="K325" s="1024">
        <f t="shared" si="14"/>
        <v>0</v>
      </c>
    </row>
    <row r="326" spans="1:11" s="5" customFormat="1">
      <c r="A326" s="7"/>
      <c r="B326" s="11" t="s">
        <v>182</v>
      </c>
      <c r="C326" s="12"/>
      <c r="D326" s="13"/>
      <c r="E326" s="31"/>
      <c r="F326" s="28"/>
      <c r="G326" s="1041"/>
      <c r="H326" s="28">
        <f t="shared" si="15"/>
        <v>0</v>
      </c>
      <c r="I326" s="1041"/>
      <c r="J326" s="28">
        <f t="shared" si="16"/>
        <v>0</v>
      </c>
      <c r="K326" s="1024">
        <f t="shared" ref="K326:K389" si="17">D326-G326-I326</f>
        <v>0</v>
      </c>
    </row>
    <row r="327" spans="1:11" s="9" customFormat="1" ht="38.25">
      <c r="A327" s="7" t="s">
        <v>188</v>
      </c>
      <c r="B327" s="39" t="s">
        <v>1313</v>
      </c>
      <c r="C327" s="36"/>
      <c r="D327" s="37"/>
      <c r="E327" s="31"/>
      <c r="F327" s="32"/>
      <c r="G327" s="1047"/>
      <c r="H327" s="28">
        <f t="shared" si="15"/>
        <v>0</v>
      </c>
      <c r="I327" s="1047"/>
      <c r="J327" s="28">
        <f t="shared" si="16"/>
        <v>0</v>
      </c>
      <c r="K327" s="1024">
        <f t="shared" si="17"/>
        <v>0</v>
      </c>
    </row>
    <row r="328" spans="1:11" s="9" customFormat="1">
      <c r="A328" s="38"/>
      <c r="B328" s="27" t="s">
        <v>184</v>
      </c>
      <c r="C328" s="12" t="s">
        <v>1</v>
      </c>
      <c r="D328" s="13">
        <v>1</v>
      </c>
      <c r="E328" s="13"/>
      <c r="F328" s="28">
        <f>ROUND(D328*E328,2)</f>
        <v>0</v>
      </c>
      <c r="G328" s="995">
        <v>1</v>
      </c>
      <c r="H328" s="28">
        <f t="shared" si="15"/>
        <v>0</v>
      </c>
      <c r="I328" s="1047"/>
      <c r="J328" s="28">
        <f t="shared" si="16"/>
        <v>0</v>
      </c>
      <c r="K328" s="1024">
        <f t="shared" si="17"/>
        <v>0</v>
      </c>
    </row>
    <row r="329" spans="1:11" s="9" customFormat="1">
      <c r="A329" s="38"/>
      <c r="B329" s="27" t="s">
        <v>185</v>
      </c>
      <c r="C329" s="12" t="s">
        <v>1</v>
      </c>
      <c r="D329" s="13">
        <v>1</v>
      </c>
      <c r="E329" s="13"/>
      <c r="F329" s="28">
        <f>ROUND(D329*E329,2)</f>
        <v>0</v>
      </c>
      <c r="G329" s="995">
        <v>1</v>
      </c>
      <c r="H329" s="28">
        <f t="shared" si="15"/>
        <v>0</v>
      </c>
      <c r="I329" s="1047"/>
      <c r="J329" s="28">
        <f t="shared" si="16"/>
        <v>0</v>
      </c>
      <c r="K329" s="1024">
        <f t="shared" si="17"/>
        <v>0</v>
      </c>
    </row>
    <row r="330" spans="1:11" s="9" customFormat="1">
      <c r="A330" s="38"/>
      <c r="B330" s="27" t="s">
        <v>186</v>
      </c>
      <c r="C330" s="12" t="s">
        <v>1</v>
      </c>
      <c r="D330" s="13">
        <v>1</v>
      </c>
      <c r="E330" s="13"/>
      <c r="F330" s="28">
        <f>ROUND(D330*E330,2)</f>
        <v>0</v>
      </c>
      <c r="G330" s="995">
        <v>1</v>
      </c>
      <c r="H330" s="28">
        <f t="shared" si="15"/>
        <v>0</v>
      </c>
      <c r="I330" s="1047"/>
      <c r="J330" s="28">
        <f t="shared" si="16"/>
        <v>0</v>
      </c>
      <c r="K330" s="1024">
        <f t="shared" si="17"/>
        <v>0</v>
      </c>
    </row>
    <row r="331" spans="1:11" s="5" customFormat="1">
      <c r="A331" s="7"/>
      <c r="B331" s="11"/>
      <c r="C331" s="12"/>
      <c r="D331" s="13"/>
      <c r="E331" s="31"/>
      <c r="F331" s="28"/>
      <c r="G331" s="1041"/>
      <c r="H331" s="28">
        <f t="shared" si="15"/>
        <v>0</v>
      </c>
      <c r="I331" s="1041"/>
      <c r="J331" s="28">
        <f t="shared" si="16"/>
        <v>0</v>
      </c>
      <c r="K331" s="1024">
        <f t="shared" si="17"/>
        <v>0</v>
      </c>
    </row>
    <row r="332" spans="1:11" s="9" customFormat="1" ht="38.25">
      <c r="A332" s="7" t="s">
        <v>189</v>
      </c>
      <c r="B332" s="39" t="s">
        <v>1310</v>
      </c>
      <c r="C332" s="12" t="s">
        <v>1</v>
      </c>
      <c r="D332" s="13">
        <v>42</v>
      </c>
      <c r="E332" s="13"/>
      <c r="F332" s="28">
        <f>ROUND(D332*E332,2)</f>
        <v>0</v>
      </c>
      <c r="G332" s="995">
        <v>42</v>
      </c>
      <c r="H332" s="28">
        <f t="shared" si="15"/>
        <v>0</v>
      </c>
      <c r="I332" s="1047"/>
      <c r="J332" s="28">
        <f t="shared" si="16"/>
        <v>0</v>
      </c>
      <c r="K332" s="1024">
        <f t="shared" si="17"/>
        <v>0</v>
      </c>
    </row>
    <row r="333" spans="1:11" s="5" customFormat="1">
      <c r="A333" s="7"/>
      <c r="B333" s="11"/>
      <c r="C333" s="12"/>
      <c r="D333" s="13"/>
      <c r="E333" s="31"/>
      <c r="F333" s="28"/>
      <c r="G333" s="1041"/>
      <c r="H333" s="28">
        <f t="shared" si="15"/>
        <v>0</v>
      </c>
      <c r="I333" s="1041"/>
      <c r="J333" s="28">
        <f t="shared" si="16"/>
        <v>0</v>
      </c>
      <c r="K333" s="1024">
        <f t="shared" si="17"/>
        <v>0</v>
      </c>
    </row>
    <row r="334" spans="1:11" s="9" customFormat="1" ht="25.5">
      <c r="A334" s="7" t="s">
        <v>190</v>
      </c>
      <c r="B334" s="39" t="s">
        <v>1311</v>
      </c>
      <c r="C334" s="12" t="s">
        <v>187</v>
      </c>
      <c r="D334" s="13">
        <v>1</v>
      </c>
      <c r="E334" s="13"/>
      <c r="F334" s="28">
        <f>ROUND(D334*E334,2)</f>
        <v>0</v>
      </c>
      <c r="G334" s="995">
        <v>1</v>
      </c>
      <c r="H334" s="28">
        <f t="shared" si="15"/>
        <v>0</v>
      </c>
      <c r="I334" s="1047"/>
      <c r="J334" s="28">
        <f t="shared" si="16"/>
        <v>0</v>
      </c>
      <c r="K334" s="1024">
        <f t="shared" si="17"/>
        <v>0</v>
      </c>
    </row>
    <row r="335" spans="1:11" s="9" customFormat="1">
      <c r="A335" s="7"/>
      <c r="B335" s="39"/>
      <c r="C335" s="12"/>
      <c r="D335" s="13"/>
      <c r="E335" s="13"/>
      <c r="F335" s="28"/>
      <c r="G335" s="995"/>
      <c r="H335" s="28">
        <f t="shared" si="15"/>
        <v>0</v>
      </c>
      <c r="I335" s="1047"/>
      <c r="J335" s="28">
        <f t="shared" si="16"/>
        <v>0</v>
      </c>
      <c r="K335" s="1024">
        <f t="shared" si="17"/>
        <v>0</v>
      </c>
    </row>
    <row r="336" spans="1:11" s="9" customFormat="1" ht="51">
      <c r="A336" s="7" t="s">
        <v>195</v>
      </c>
      <c r="B336" s="39" t="s">
        <v>217</v>
      </c>
      <c r="C336" s="12" t="s">
        <v>187</v>
      </c>
      <c r="D336" s="13">
        <v>1</v>
      </c>
      <c r="E336" s="13"/>
      <c r="F336" s="28">
        <f>ROUND(D336*E336,2)</f>
        <v>0</v>
      </c>
      <c r="G336" s="995">
        <v>1</v>
      </c>
      <c r="H336" s="28">
        <f t="shared" si="15"/>
        <v>0</v>
      </c>
      <c r="I336" s="1047"/>
      <c r="J336" s="28">
        <f t="shared" si="16"/>
        <v>0</v>
      </c>
      <c r="K336" s="1024">
        <f t="shared" si="17"/>
        <v>0</v>
      </c>
    </row>
    <row r="337" spans="1:11" s="9" customFormat="1">
      <c r="A337" s="7"/>
      <c r="B337" s="39"/>
      <c r="C337" s="12"/>
      <c r="D337" s="13"/>
      <c r="E337" s="13"/>
      <c r="F337" s="28"/>
      <c r="G337" s="995"/>
      <c r="H337" s="28">
        <f t="shared" si="15"/>
        <v>0</v>
      </c>
      <c r="I337" s="1047"/>
      <c r="J337" s="28">
        <f t="shared" si="16"/>
        <v>0</v>
      </c>
      <c r="K337" s="1024">
        <f t="shared" si="17"/>
        <v>0</v>
      </c>
    </row>
    <row r="338" spans="1:11" s="9" customFormat="1" ht="38.25">
      <c r="A338" s="7" t="s">
        <v>197</v>
      </c>
      <c r="B338" s="39" t="s">
        <v>216</v>
      </c>
      <c r="C338" s="12" t="s">
        <v>187</v>
      </c>
      <c r="D338" s="13">
        <v>1</v>
      </c>
      <c r="E338" s="13"/>
      <c r="F338" s="28">
        <f>ROUND(D338*E338,2)</f>
        <v>0</v>
      </c>
      <c r="G338" s="995">
        <v>1</v>
      </c>
      <c r="H338" s="28">
        <f t="shared" si="15"/>
        <v>0</v>
      </c>
      <c r="I338" s="1047"/>
      <c r="J338" s="28">
        <f t="shared" si="16"/>
        <v>0</v>
      </c>
      <c r="K338" s="1024">
        <f t="shared" si="17"/>
        <v>0</v>
      </c>
    </row>
    <row r="339" spans="1:11" s="5" customFormat="1">
      <c r="A339" s="7"/>
      <c r="B339" s="11"/>
      <c r="C339" s="12"/>
      <c r="D339" s="13"/>
      <c r="E339" s="31"/>
      <c r="F339" s="28"/>
      <c r="G339" s="995"/>
      <c r="H339" s="28">
        <f t="shared" si="15"/>
        <v>0</v>
      </c>
      <c r="I339" s="1041"/>
      <c r="J339" s="28">
        <f t="shared" si="16"/>
        <v>0</v>
      </c>
      <c r="K339" s="1024">
        <f t="shared" si="17"/>
        <v>0</v>
      </c>
    </row>
    <row r="340" spans="1:11" s="9" customFormat="1" ht="38.25">
      <c r="A340" s="7" t="s">
        <v>198</v>
      </c>
      <c r="B340" s="39" t="s">
        <v>215</v>
      </c>
      <c r="C340" s="12" t="s">
        <v>187</v>
      </c>
      <c r="D340" s="13">
        <v>1</v>
      </c>
      <c r="E340" s="13"/>
      <c r="F340" s="28">
        <f>ROUND(D340*E340,2)</f>
        <v>0</v>
      </c>
      <c r="G340" s="995">
        <v>1</v>
      </c>
      <c r="H340" s="28">
        <f t="shared" si="15"/>
        <v>0</v>
      </c>
      <c r="I340" s="1047"/>
      <c r="J340" s="28">
        <f t="shared" si="16"/>
        <v>0</v>
      </c>
      <c r="K340" s="1024">
        <f t="shared" si="17"/>
        <v>0</v>
      </c>
    </row>
    <row r="341" spans="1:11" s="5" customFormat="1">
      <c r="A341" s="7"/>
      <c r="B341" s="11"/>
      <c r="C341" s="12"/>
      <c r="D341" s="13"/>
      <c r="E341" s="31"/>
      <c r="F341" s="28"/>
      <c r="G341" s="995"/>
      <c r="H341" s="28">
        <f t="shared" si="15"/>
        <v>0</v>
      </c>
      <c r="I341" s="1041"/>
      <c r="J341" s="28">
        <f t="shared" si="16"/>
        <v>0</v>
      </c>
      <c r="K341" s="1024">
        <f t="shared" si="17"/>
        <v>0</v>
      </c>
    </row>
    <row r="342" spans="1:11" s="9" customFormat="1" ht="38.25">
      <c r="A342" s="7" t="s">
        <v>199</v>
      </c>
      <c r="B342" s="39" t="s">
        <v>214</v>
      </c>
      <c r="C342" s="12" t="s">
        <v>187</v>
      </c>
      <c r="D342" s="13">
        <v>1</v>
      </c>
      <c r="E342" s="13"/>
      <c r="F342" s="28">
        <f>ROUND(D342*E342,2)</f>
        <v>0</v>
      </c>
      <c r="G342" s="995">
        <v>1</v>
      </c>
      <c r="H342" s="28">
        <f t="shared" si="15"/>
        <v>0</v>
      </c>
      <c r="I342" s="1047"/>
      <c r="J342" s="28">
        <f t="shared" si="16"/>
        <v>0</v>
      </c>
      <c r="K342" s="1024">
        <f t="shared" si="17"/>
        <v>0</v>
      </c>
    </row>
    <row r="343" spans="1:11" s="9" customFormat="1">
      <c r="A343" s="7"/>
      <c r="B343" s="39"/>
      <c r="C343" s="12"/>
      <c r="D343" s="13"/>
      <c r="E343" s="13"/>
      <c r="F343" s="28"/>
      <c r="G343" s="995"/>
      <c r="H343" s="28">
        <f t="shared" si="15"/>
        <v>0</v>
      </c>
      <c r="I343" s="1047"/>
      <c r="J343" s="28">
        <f t="shared" si="16"/>
        <v>0</v>
      </c>
      <c r="K343" s="1024">
        <f t="shared" si="17"/>
        <v>0</v>
      </c>
    </row>
    <row r="344" spans="1:11" s="9" customFormat="1" ht="38.25">
      <c r="A344" s="7" t="s">
        <v>200</v>
      </c>
      <c r="B344" s="39" t="s">
        <v>213</v>
      </c>
      <c r="C344" s="12" t="s">
        <v>187</v>
      </c>
      <c r="D344" s="13">
        <v>1</v>
      </c>
      <c r="E344" s="13"/>
      <c r="F344" s="28">
        <f>ROUND(D344*E344,2)</f>
        <v>0</v>
      </c>
      <c r="G344" s="995">
        <v>1</v>
      </c>
      <c r="H344" s="28">
        <f t="shared" si="15"/>
        <v>0</v>
      </c>
      <c r="I344" s="1047"/>
      <c r="J344" s="28">
        <f t="shared" si="16"/>
        <v>0</v>
      </c>
      <c r="K344" s="1024">
        <f t="shared" si="17"/>
        <v>0</v>
      </c>
    </row>
    <row r="345" spans="1:11" s="9" customFormat="1">
      <c r="A345" s="7"/>
      <c r="B345" s="39"/>
      <c r="C345" s="12"/>
      <c r="D345" s="13"/>
      <c r="E345" s="13"/>
      <c r="F345" s="28"/>
      <c r="G345" s="1047"/>
      <c r="H345" s="28">
        <f t="shared" si="15"/>
        <v>0</v>
      </c>
      <c r="I345" s="1047"/>
      <c r="J345" s="28">
        <f t="shared" si="16"/>
        <v>0</v>
      </c>
      <c r="K345" s="1024">
        <f t="shared" si="17"/>
        <v>0</v>
      </c>
    </row>
    <row r="346" spans="1:11" s="9" customFormat="1" ht="51">
      <c r="A346" s="7" t="s">
        <v>201</v>
      </c>
      <c r="B346" s="39" t="s">
        <v>212</v>
      </c>
      <c r="C346" s="12" t="s">
        <v>187</v>
      </c>
      <c r="D346" s="13">
        <v>1</v>
      </c>
      <c r="E346" s="13"/>
      <c r="F346" s="28">
        <f>ROUND(D346*E346,2)</f>
        <v>0</v>
      </c>
      <c r="G346" s="995">
        <v>1</v>
      </c>
      <c r="H346" s="28">
        <f t="shared" si="15"/>
        <v>0</v>
      </c>
      <c r="I346" s="1047"/>
      <c r="J346" s="28">
        <f t="shared" si="16"/>
        <v>0</v>
      </c>
      <c r="K346" s="1024">
        <f t="shared" si="17"/>
        <v>0</v>
      </c>
    </row>
    <row r="347" spans="1:11" s="9" customFormat="1">
      <c r="A347" s="7"/>
      <c r="B347" s="39"/>
      <c r="C347" s="12"/>
      <c r="D347" s="13"/>
      <c r="E347" s="13"/>
      <c r="F347" s="28"/>
      <c r="G347" s="995"/>
      <c r="H347" s="28">
        <f t="shared" si="15"/>
        <v>0</v>
      </c>
      <c r="I347" s="1047"/>
      <c r="J347" s="28">
        <f t="shared" si="16"/>
        <v>0</v>
      </c>
      <c r="K347" s="1024">
        <f t="shared" si="17"/>
        <v>0</v>
      </c>
    </row>
    <row r="348" spans="1:11" s="9" customFormat="1" ht="51">
      <c r="A348" s="7" t="s">
        <v>202</v>
      </c>
      <c r="B348" s="39" t="s">
        <v>211</v>
      </c>
      <c r="C348" s="12" t="s">
        <v>187</v>
      </c>
      <c r="D348" s="13">
        <v>1</v>
      </c>
      <c r="E348" s="13"/>
      <c r="F348" s="28">
        <f>ROUND(D348*E348,2)</f>
        <v>0</v>
      </c>
      <c r="G348" s="995">
        <v>1</v>
      </c>
      <c r="H348" s="28">
        <f t="shared" si="15"/>
        <v>0</v>
      </c>
      <c r="I348" s="1047"/>
      <c r="J348" s="28">
        <f t="shared" si="16"/>
        <v>0</v>
      </c>
      <c r="K348" s="1024">
        <f t="shared" si="17"/>
        <v>0</v>
      </c>
    </row>
    <row r="349" spans="1:11" s="9" customFormat="1">
      <c r="A349" s="7"/>
      <c r="B349" s="39"/>
      <c r="C349" s="12"/>
      <c r="D349" s="13"/>
      <c r="E349" s="13"/>
      <c r="F349" s="28"/>
      <c r="G349" s="995"/>
      <c r="H349" s="28">
        <f t="shared" si="15"/>
        <v>0</v>
      </c>
      <c r="I349" s="1047"/>
      <c r="J349" s="28">
        <f t="shared" si="16"/>
        <v>0</v>
      </c>
      <c r="K349" s="1024">
        <f t="shared" si="17"/>
        <v>0</v>
      </c>
    </row>
    <row r="350" spans="1:11" s="9" customFormat="1" ht="63.75">
      <c r="A350" s="7" t="s">
        <v>203</v>
      </c>
      <c r="B350" s="39" t="s">
        <v>218</v>
      </c>
      <c r="C350" s="12" t="s">
        <v>187</v>
      </c>
      <c r="D350" s="13">
        <v>1</v>
      </c>
      <c r="E350" s="13"/>
      <c r="F350" s="28">
        <f>ROUND(D350*E350,2)</f>
        <v>0</v>
      </c>
      <c r="G350" s="995">
        <v>1</v>
      </c>
      <c r="H350" s="28">
        <f t="shared" si="15"/>
        <v>0</v>
      </c>
      <c r="I350" s="1047"/>
      <c r="J350" s="28">
        <f t="shared" si="16"/>
        <v>0</v>
      </c>
      <c r="K350" s="1024">
        <f t="shared" si="17"/>
        <v>0</v>
      </c>
    </row>
    <row r="351" spans="1:11" s="9" customFormat="1">
      <c r="A351" s="7"/>
      <c r="B351" s="39"/>
      <c r="C351" s="12"/>
      <c r="D351" s="13"/>
      <c r="E351" s="13"/>
      <c r="F351" s="28"/>
      <c r="G351" s="995"/>
      <c r="H351" s="28">
        <f t="shared" si="15"/>
        <v>0</v>
      </c>
      <c r="I351" s="1047"/>
      <c r="J351" s="28">
        <f t="shared" si="16"/>
        <v>0</v>
      </c>
      <c r="K351" s="1024">
        <f t="shared" si="17"/>
        <v>0</v>
      </c>
    </row>
    <row r="352" spans="1:11" s="9" customFormat="1" ht="38.25">
      <c r="A352" s="7" t="s">
        <v>204</v>
      </c>
      <c r="B352" s="39" t="s">
        <v>210</v>
      </c>
      <c r="C352" s="12" t="s">
        <v>187</v>
      </c>
      <c r="D352" s="13">
        <v>1</v>
      </c>
      <c r="E352" s="13"/>
      <c r="F352" s="28">
        <f>ROUND(D352*E352,2)</f>
        <v>0</v>
      </c>
      <c r="G352" s="995">
        <v>1</v>
      </c>
      <c r="H352" s="28">
        <f t="shared" si="15"/>
        <v>0</v>
      </c>
      <c r="I352" s="1047"/>
      <c r="J352" s="28">
        <f t="shared" si="16"/>
        <v>0</v>
      </c>
      <c r="K352" s="1024">
        <f t="shared" si="17"/>
        <v>0</v>
      </c>
    </row>
    <row r="353" spans="1:11" s="9" customFormat="1">
      <c r="A353" s="7"/>
      <c r="B353" s="39"/>
      <c r="C353" s="12"/>
      <c r="D353" s="13"/>
      <c r="E353" s="13"/>
      <c r="F353" s="28"/>
      <c r="G353" s="1047"/>
      <c r="H353" s="28">
        <f t="shared" si="15"/>
        <v>0</v>
      </c>
      <c r="I353" s="1047"/>
      <c r="J353" s="28">
        <f t="shared" si="16"/>
        <v>0</v>
      </c>
      <c r="K353" s="1024">
        <f t="shared" si="17"/>
        <v>0</v>
      </c>
    </row>
    <row r="354" spans="1:11" s="9" customFormat="1" ht="38.25">
      <c r="A354" s="7" t="s">
        <v>205</v>
      </c>
      <c r="B354" s="39" t="s">
        <v>209</v>
      </c>
      <c r="C354" s="12" t="s">
        <v>1</v>
      </c>
      <c r="D354" s="13">
        <v>6</v>
      </c>
      <c r="E354" s="13"/>
      <c r="F354" s="28">
        <f>ROUND(D354*E354,2)</f>
        <v>0</v>
      </c>
      <c r="G354" s="1047"/>
      <c r="H354" s="28">
        <f t="shared" si="15"/>
        <v>0</v>
      </c>
      <c r="I354" s="995">
        <v>6</v>
      </c>
      <c r="J354" s="28">
        <f t="shared" si="16"/>
        <v>0</v>
      </c>
      <c r="K354" s="1024">
        <f t="shared" si="17"/>
        <v>0</v>
      </c>
    </row>
    <row r="355" spans="1:11" s="9" customFormat="1">
      <c r="A355" s="7"/>
      <c r="B355" s="39"/>
      <c r="C355" s="12"/>
      <c r="D355" s="13"/>
      <c r="E355" s="13"/>
      <c r="F355" s="28"/>
      <c r="G355" s="1047"/>
      <c r="H355" s="28">
        <f t="shared" si="15"/>
        <v>0</v>
      </c>
      <c r="I355" s="1047"/>
      <c r="J355" s="28">
        <f t="shared" si="16"/>
        <v>0</v>
      </c>
      <c r="K355" s="1024">
        <f t="shared" si="17"/>
        <v>0</v>
      </c>
    </row>
    <row r="356" spans="1:11" s="9" customFormat="1" ht="63.75">
      <c r="A356" s="7" t="s">
        <v>208</v>
      </c>
      <c r="B356" s="39" t="s">
        <v>1299</v>
      </c>
      <c r="C356" s="12" t="s">
        <v>6</v>
      </c>
      <c r="D356" s="13">
        <v>100</v>
      </c>
      <c r="E356" s="13"/>
      <c r="F356" s="28">
        <f>ROUND(D356*E356,2)</f>
        <v>0</v>
      </c>
      <c r="G356" s="995">
        <v>100</v>
      </c>
      <c r="H356" s="28">
        <f t="shared" si="15"/>
        <v>0</v>
      </c>
      <c r="I356" s="1047"/>
      <c r="J356" s="28">
        <f t="shared" si="16"/>
        <v>0</v>
      </c>
      <c r="K356" s="1024">
        <f t="shared" si="17"/>
        <v>0</v>
      </c>
    </row>
    <row r="357" spans="1:11" s="9" customFormat="1">
      <c r="A357" s="7"/>
      <c r="B357" s="39"/>
      <c r="C357" s="12"/>
      <c r="D357" s="13"/>
      <c r="E357" s="13"/>
      <c r="F357" s="28"/>
      <c r="G357" s="1047"/>
      <c r="H357" s="28">
        <f t="shared" si="15"/>
        <v>0</v>
      </c>
      <c r="I357" s="1047"/>
      <c r="J357" s="28">
        <f t="shared" si="16"/>
        <v>0</v>
      </c>
      <c r="K357" s="1024">
        <f t="shared" si="17"/>
        <v>0</v>
      </c>
    </row>
    <row r="358" spans="1:11" s="9" customFormat="1" ht="25.5">
      <c r="A358" s="7" t="s">
        <v>222</v>
      </c>
      <c r="B358" s="39" t="s">
        <v>223</v>
      </c>
      <c r="C358" s="12" t="s">
        <v>108</v>
      </c>
      <c r="D358" s="13">
        <v>500</v>
      </c>
      <c r="E358" s="13"/>
      <c r="F358" s="28">
        <f>ROUND(D358*E358,2)</f>
        <v>0</v>
      </c>
      <c r="G358" s="995">
        <v>475</v>
      </c>
      <c r="H358" s="28">
        <f t="shared" si="15"/>
        <v>0</v>
      </c>
      <c r="I358" s="995">
        <v>25</v>
      </c>
      <c r="J358" s="28">
        <f t="shared" si="16"/>
        <v>0</v>
      </c>
      <c r="K358" s="1024">
        <f t="shared" si="17"/>
        <v>0</v>
      </c>
    </row>
    <row r="359" spans="1:11" s="9" customFormat="1">
      <c r="A359" s="7"/>
      <c r="B359" s="39"/>
      <c r="C359" s="12"/>
      <c r="D359" s="13"/>
      <c r="E359" s="13"/>
      <c r="F359" s="28"/>
      <c r="G359" s="1047"/>
      <c r="H359" s="28">
        <f t="shared" si="15"/>
        <v>0</v>
      </c>
      <c r="I359" s="1047"/>
      <c r="J359" s="28">
        <f t="shared" si="16"/>
        <v>0</v>
      </c>
      <c r="K359" s="1024">
        <f t="shared" si="17"/>
        <v>0</v>
      </c>
    </row>
    <row r="360" spans="1:11" s="9" customFormat="1" ht="25.5">
      <c r="A360" s="7" t="s">
        <v>225</v>
      </c>
      <c r="B360" s="39" t="s">
        <v>224</v>
      </c>
      <c r="C360" s="12" t="s">
        <v>108</v>
      </c>
      <c r="D360" s="13">
        <v>350</v>
      </c>
      <c r="E360" s="13"/>
      <c r="F360" s="28">
        <f>ROUND(D360*E360,2)</f>
        <v>0</v>
      </c>
      <c r="G360" s="995">
        <v>315</v>
      </c>
      <c r="H360" s="28">
        <f t="shared" si="15"/>
        <v>0</v>
      </c>
      <c r="I360" s="995">
        <v>35</v>
      </c>
      <c r="J360" s="28">
        <f t="shared" si="16"/>
        <v>0</v>
      </c>
      <c r="K360" s="1024">
        <f t="shared" si="17"/>
        <v>0</v>
      </c>
    </row>
    <row r="361" spans="1:11" s="9" customFormat="1">
      <c r="A361" s="7"/>
      <c r="B361" s="39"/>
      <c r="C361" s="12"/>
      <c r="D361" s="13"/>
      <c r="E361" s="13"/>
      <c r="F361" s="28"/>
      <c r="G361" s="1047"/>
      <c r="H361" s="28">
        <f t="shared" si="15"/>
        <v>0</v>
      </c>
      <c r="I361" s="1047"/>
      <c r="J361" s="28">
        <f t="shared" si="16"/>
        <v>0</v>
      </c>
      <c r="K361" s="1024">
        <f t="shared" si="17"/>
        <v>0</v>
      </c>
    </row>
    <row r="362" spans="1:11" s="4" customFormat="1">
      <c r="A362" s="45" t="s">
        <v>50</v>
      </c>
      <c r="B362" s="46" t="s">
        <v>49</v>
      </c>
      <c r="C362" s="47"/>
      <c r="D362" s="48"/>
      <c r="E362" s="48"/>
      <c r="F362" s="48">
        <f>SUM(F53:F361)</f>
        <v>0</v>
      </c>
      <c r="G362" s="1036"/>
      <c r="H362" s="48">
        <f>SUM(H53:H361)</f>
        <v>0</v>
      </c>
      <c r="I362" s="1036"/>
      <c r="J362" s="48">
        <f>SUM(J53:J361)</f>
        <v>0</v>
      </c>
      <c r="K362" s="1024">
        <f t="shared" si="17"/>
        <v>0</v>
      </c>
    </row>
    <row r="363" spans="1:11" ht="15">
      <c r="G363" s="1051"/>
      <c r="H363" s="1052"/>
      <c r="I363" s="1051"/>
      <c r="J363" s="1052"/>
      <c r="K363" s="1024">
        <f t="shared" si="17"/>
        <v>0</v>
      </c>
    </row>
    <row r="364" spans="1:11" s="4" customFormat="1">
      <c r="A364" s="45" t="s">
        <v>249</v>
      </c>
      <c r="B364" s="45" t="s">
        <v>233</v>
      </c>
      <c r="C364" s="68" t="s">
        <v>248</v>
      </c>
      <c r="D364" s="69" t="s">
        <v>245</v>
      </c>
      <c r="E364" s="70" t="s">
        <v>246</v>
      </c>
      <c r="F364" s="70" t="s">
        <v>247</v>
      </c>
      <c r="G364" s="1026" t="s">
        <v>245</v>
      </c>
      <c r="H364" s="1027" t="s">
        <v>247</v>
      </c>
      <c r="I364" s="1026" t="s">
        <v>245</v>
      </c>
      <c r="J364" s="1027" t="s">
        <v>247</v>
      </c>
      <c r="K364" s="1024" t="e">
        <f t="shared" si="17"/>
        <v>#VALUE!</v>
      </c>
    </row>
    <row r="365" spans="1:11" s="4" customFormat="1">
      <c r="A365" s="11"/>
      <c r="B365" s="11"/>
      <c r="C365" s="1"/>
      <c r="D365" s="2"/>
      <c r="E365" s="3"/>
      <c r="F365" s="2"/>
      <c r="G365" s="1053"/>
      <c r="H365" s="1054"/>
      <c r="I365" s="1055"/>
      <c r="J365" s="1056"/>
      <c r="K365" s="1024">
        <f t="shared" si="17"/>
        <v>0</v>
      </c>
    </row>
    <row r="366" spans="1:11" s="63" customFormat="1" ht="80.25" customHeight="1">
      <c r="A366" s="60"/>
      <c r="B366" s="64" t="s">
        <v>238</v>
      </c>
      <c r="C366" s="61"/>
      <c r="D366" s="62"/>
      <c r="E366" s="62"/>
      <c r="F366" s="62"/>
      <c r="G366" s="1057"/>
      <c r="H366" s="1058"/>
      <c r="I366" s="1057"/>
      <c r="J366" s="1058"/>
      <c r="K366" s="1024">
        <f t="shared" si="17"/>
        <v>0</v>
      </c>
    </row>
    <row r="367" spans="1:11" s="63" customFormat="1" ht="51">
      <c r="A367" s="60"/>
      <c r="B367" s="65" t="s">
        <v>239</v>
      </c>
      <c r="C367" s="61"/>
      <c r="D367" s="62"/>
      <c r="E367" s="62"/>
      <c r="F367" s="62"/>
      <c r="G367" s="1057"/>
      <c r="H367" s="1058"/>
      <c r="I367" s="1057"/>
      <c r="J367" s="1058"/>
      <c r="K367" s="1024">
        <f t="shared" si="17"/>
        <v>0</v>
      </c>
    </row>
    <row r="368" spans="1:11" s="63" customFormat="1" ht="63.75">
      <c r="A368" s="60"/>
      <c r="B368" s="65" t="s">
        <v>243</v>
      </c>
      <c r="C368" s="61"/>
      <c r="D368" s="62"/>
      <c r="E368" s="62"/>
      <c r="F368" s="62"/>
      <c r="G368" s="1057"/>
      <c r="H368" s="1058"/>
      <c r="I368" s="1057"/>
      <c r="J368" s="1058"/>
      <c r="K368" s="1024">
        <f t="shared" si="17"/>
        <v>0</v>
      </c>
    </row>
    <row r="369" spans="1:11" s="63" customFormat="1" ht="102">
      <c r="A369" s="60"/>
      <c r="B369" s="64" t="s">
        <v>240</v>
      </c>
      <c r="C369" s="61"/>
      <c r="D369" s="62"/>
      <c r="E369" s="62"/>
      <c r="F369" s="62"/>
      <c r="G369" s="1057"/>
      <c r="H369" s="1058"/>
      <c r="I369" s="1057"/>
      <c r="J369" s="1058"/>
      <c r="K369" s="1024">
        <f t="shared" si="17"/>
        <v>0</v>
      </c>
    </row>
    <row r="370" spans="1:11" s="63" customFormat="1" ht="89.25">
      <c r="A370" s="60"/>
      <c r="B370" s="65" t="s">
        <v>241</v>
      </c>
      <c r="C370" s="61"/>
      <c r="D370" s="62"/>
      <c r="E370" s="62"/>
      <c r="F370" s="62"/>
      <c r="G370" s="1057"/>
      <c r="H370" s="1058"/>
      <c r="I370" s="1057"/>
      <c r="J370" s="1058"/>
      <c r="K370" s="1024">
        <f t="shared" si="17"/>
        <v>0</v>
      </c>
    </row>
    <row r="371" spans="1:11" s="63" customFormat="1" ht="63.75">
      <c r="A371" s="60"/>
      <c r="B371" s="65" t="s">
        <v>242</v>
      </c>
      <c r="C371" s="61"/>
      <c r="D371" s="62"/>
      <c r="E371" s="62"/>
      <c r="F371" s="62"/>
      <c r="G371" s="1057"/>
      <c r="H371" s="1058"/>
      <c r="I371" s="1057"/>
      <c r="J371" s="1058"/>
      <c r="K371" s="1024">
        <f t="shared" si="17"/>
        <v>0</v>
      </c>
    </row>
    <row r="372" spans="1:11" s="63" customFormat="1">
      <c r="A372" s="60"/>
      <c r="B372" s="65"/>
      <c r="C372" s="61"/>
      <c r="D372" s="62"/>
      <c r="E372" s="62"/>
      <c r="F372" s="62"/>
      <c r="G372" s="1057"/>
      <c r="H372" s="1058"/>
      <c r="I372" s="1057"/>
      <c r="J372" s="1058"/>
      <c r="K372" s="1024">
        <f t="shared" si="17"/>
        <v>0</v>
      </c>
    </row>
    <row r="373" spans="1:11" s="63" customFormat="1">
      <c r="A373" s="11"/>
      <c r="B373" s="11"/>
      <c r="C373" s="936"/>
      <c r="D373" s="82"/>
      <c r="E373" s="87"/>
      <c r="F373" s="87"/>
      <c r="G373" s="1057"/>
      <c r="H373" s="1058"/>
      <c r="I373" s="1057"/>
      <c r="J373" s="1058"/>
      <c r="K373" s="1024">
        <f t="shared" si="17"/>
        <v>0</v>
      </c>
    </row>
    <row r="374" spans="1:11" s="4" customFormat="1" ht="66" customHeight="1">
      <c r="A374" s="11"/>
      <c r="B374" s="88" t="s">
        <v>272</v>
      </c>
      <c r="C374" s="1"/>
      <c r="D374" s="2"/>
      <c r="E374" s="3"/>
      <c r="F374" s="2"/>
      <c r="G374" s="1030"/>
      <c r="H374" s="1029"/>
      <c r="I374" s="1030"/>
      <c r="J374" s="1029"/>
      <c r="K374" s="1024">
        <f t="shared" si="17"/>
        <v>0</v>
      </c>
    </row>
    <row r="375" spans="1:11" s="4" customFormat="1">
      <c r="A375" s="11"/>
      <c r="B375" s="88"/>
      <c r="C375" s="1"/>
      <c r="D375" s="2"/>
      <c r="E375" s="3"/>
      <c r="F375" s="2"/>
      <c r="G375" s="1030"/>
      <c r="H375" s="1029"/>
      <c r="I375" s="1030"/>
      <c r="J375" s="1029"/>
      <c r="K375" s="1024">
        <f t="shared" si="17"/>
        <v>0</v>
      </c>
    </row>
    <row r="376" spans="1:11" s="4" customFormat="1" ht="109.5" customHeight="1">
      <c r="A376" s="7" t="s">
        <v>0</v>
      </c>
      <c r="B376" s="39" t="s">
        <v>3327</v>
      </c>
      <c r="C376" s="12" t="s">
        <v>7</v>
      </c>
      <c r="D376" s="13">
        <v>210</v>
      </c>
      <c r="E376" s="13"/>
      <c r="F376" s="28">
        <f>ROUND(D376*E376,2)</f>
        <v>0</v>
      </c>
      <c r="G376" s="996">
        <v>171</v>
      </c>
      <c r="H376" s="950">
        <f t="shared" ref="H376:H388" si="18">ROUND(E376*G376,2)</f>
        <v>0</v>
      </c>
      <c r="I376" s="996">
        <v>39</v>
      </c>
      <c r="J376" s="28">
        <f t="shared" ref="J376:J387" si="19">ROUND(E376*I376,2)</f>
        <v>0</v>
      </c>
      <c r="K376" s="1024">
        <f t="shared" si="17"/>
        <v>0</v>
      </c>
    </row>
    <row r="377" spans="1:11" s="4" customFormat="1">
      <c r="A377" s="40"/>
      <c r="B377" s="56"/>
      <c r="C377" s="57"/>
      <c r="D377" s="49"/>
      <c r="E377" s="58"/>
      <c r="F377" s="49"/>
      <c r="G377" s="1030"/>
      <c r="H377" s="28">
        <f t="shared" si="18"/>
        <v>0</v>
      </c>
      <c r="I377" s="1030"/>
      <c r="J377" s="28">
        <f t="shared" si="19"/>
        <v>0</v>
      </c>
      <c r="K377" s="1024">
        <f t="shared" si="17"/>
        <v>0</v>
      </c>
    </row>
    <row r="378" spans="1:11" s="4" customFormat="1" ht="55.5" customHeight="1">
      <c r="A378" s="7" t="s">
        <v>2</v>
      </c>
      <c r="B378" s="39" t="s">
        <v>280</v>
      </c>
      <c r="C378" s="12" t="s">
        <v>7</v>
      </c>
      <c r="D378" s="13">
        <v>1460</v>
      </c>
      <c r="E378" s="13"/>
      <c r="F378" s="28">
        <f>ROUND(D378*E378,2)</f>
        <v>0</v>
      </c>
      <c r="G378" s="996">
        <v>1050</v>
      </c>
      <c r="H378" s="28">
        <f t="shared" si="18"/>
        <v>0</v>
      </c>
      <c r="I378" s="996">
        <v>410</v>
      </c>
      <c r="J378" s="28">
        <f t="shared" si="19"/>
        <v>0</v>
      </c>
      <c r="K378" s="1024">
        <f t="shared" si="17"/>
        <v>0</v>
      </c>
    </row>
    <row r="379" spans="1:11">
      <c r="A379" s="59"/>
      <c r="B379" s="59"/>
      <c r="C379" s="59"/>
      <c r="D379" s="59"/>
      <c r="E379" s="59"/>
      <c r="F379" s="59"/>
      <c r="G379" s="1059"/>
      <c r="H379" s="28">
        <f t="shared" si="18"/>
        <v>0</v>
      </c>
      <c r="I379" s="1059"/>
      <c r="J379" s="28">
        <f t="shared" si="19"/>
        <v>0</v>
      </c>
      <c r="K379" s="1024">
        <f t="shared" si="17"/>
        <v>0</v>
      </c>
    </row>
    <row r="380" spans="1:11" ht="114.75">
      <c r="A380" s="7" t="s">
        <v>3</v>
      </c>
      <c r="B380" s="39" t="s">
        <v>235</v>
      </c>
      <c r="C380" s="12" t="s">
        <v>230</v>
      </c>
      <c r="D380" s="13">
        <v>630</v>
      </c>
      <c r="E380" s="13"/>
      <c r="F380" s="28">
        <f>ROUND(D380*E380,2)</f>
        <v>0</v>
      </c>
      <c r="G380" s="996">
        <v>450</v>
      </c>
      <c r="H380" s="28">
        <f t="shared" si="18"/>
        <v>0</v>
      </c>
      <c r="I380" s="996">
        <v>180</v>
      </c>
      <c r="J380" s="28">
        <f t="shared" si="19"/>
        <v>0</v>
      </c>
      <c r="K380" s="1024">
        <f t="shared" si="17"/>
        <v>0</v>
      </c>
    </row>
    <row r="381" spans="1:11">
      <c r="A381" s="7"/>
      <c r="B381" s="39"/>
      <c r="C381" s="59"/>
      <c r="D381" s="59"/>
      <c r="E381" s="59"/>
      <c r="F381" s="59"/>
      <c r="G381" s="1059"/>
      <c r="H381" s="28">
        <f t="shared" si="18"/>
        <v>0</v>
      </c>
      <c r="I381" s="1059"/>
      <c r="J381" s="28">
        <f t="shared" si="19"/>
        <v>0</v>
      </c>
      <c r="K381" s="1024">
        <f t="shared" si="17"/>
        <v>0</v>
      </c>
    </row>
    <row r="382" spans="1:11" s="4" customFormat="1" ht="51">
      <c r="A382" s="7" t="s">
        <v>4</v>
      </c>
      <c r="B382" s="39" t="s">
        <v>236</v>
      </c>
      <c r="C382" s="12" t="s">
        <v>7</v>
      </c>
      <c r="D382" s="13">
        <v>250</v>
      </c>
      <c r="E382" s="13"/>
      <c r="F382" s="847">
        <f>ROUND(D382*E382,2)</f>
        <v>0</v>
      </c>
      <c r="G382" s="996">
        <v>180</v>
      </c>
      <c r="H382" s="28">
        <f t="shared" si="18"/>
        <v>0</v>
      </c>
      <c r="I382" s="996">
        <v>70</v>
      </c>
      <c r="J382" s="28">
        <f t="shared" si="19"/>
        <v>0</v>
      </c>
      <c r="K382" s="1024">
        <f t="shared" si="17"/>
        <v>0</v>
      </c>
    </row>
    <row r="383" spans="1:11" ht="12" customHeight="1">
      <c r="A383" s="59"/>
      <c r="B383" s="59"/>
      <c r="C383" s="59"/>
      <c r="D383" s="59"/>
      <c r="E383" s="59"/>
      <c r="F383" s="848"/>
      <c r="G383" s="1059"/>
      <c r="H383" s="28">
        <f t="shared" si="18"/>
        <v>0</v>
      </c>
      <c r="I383" s="1059"/>
      <c r="J383" s="28">
        <f t="shared" si="19"/>
        <v>0</v>
      </c>
      <c r="K383" s="1024">
        <f t="shared" si="17"/>
        <v>0</v>
      </c>
    </row>
    <row r="384" spans="1:11" ht="66" customHeight="1">
      <c r="A384" s="7" t="s">
        <v>5</v>
      </c>
      <c r="B384" s="39" t="s">
        <v>237</v>
      </c>
      <c r="C384" s="12" t="s">
        <v>7</v>
      </c>
      <c r="D384" s="13">
        <v>250</v>
      </c>
      <c r="E384" s="13"/>
      <c r="F384" s="847">
        <f>ROUND(D384*E384,2)</f>
        <v>0</v>
      </c>
      <c r="G384" s="996">
        <v>239</v>
      </c>
      <c r="H384" s="28">
        <f t="shared" si="18"/>
        <v>0</v>
      </c>
      <c r="I384" s="996">
        <v>11</v>
      </c>
      <c r="J384" s="28">
        <f t="shared" si="19"/>
        <v>0</v>
      </c>
      <c r="K384" s="1024">
        <f t="shared" si="17"/>
        <v>0</v>
      </c>
    </row>
    <row r="385" spans="1:11">
      <c r="A385" s="7"/>
      <c r="B385" s="39"/>
      <c r="C385" s="12"/>
      <c r="D385" s="13"/>
      <c r="E385" s="13"/>
      <c r="F385" s="847"/>
      <c r="G385" s="1034"/>
      <c r="H385" s="28">
        <f t="shared" si="18"/>
        <v>0</v>
      </c>
      <c r="I385" s="1034"/>
      <c r="J385" s="28">
        <f t="shared" si="19"/>
        <v>0</v>
      </c>
      <c r="K385" s="1024">
        <f t="shared" si="17"/>
        <v>0</v>
      </c>
    </row>
    <row r="386" spans="1:11" s="106" customFormat="1" ht="51">
      <c r="A386" s="7" t="s">
        <v>8</v>
      </c>
      <c r="B386" s="39" t="s">
        <v>351</v>
      </c>
      <c r="C386" s="12" t="s">
        <v>352</v>
      </c>
      <c r="D386" s="13">
        <v>1</v>
      </c>
      <c r="E386" s="13"/>
      <c r="F386" s="847">
        <f>SUM(D386*E386)</f>
        <v>0</v>
      </c>
      <c r="G386" s="995">
        <v>1</v>
      </c>
      <c r="H386" s="28">
        <f t="shared" si="18"/>
        <v>0</v>
      </c>
      <c r="I386" s="1060"/>
      <c r="J386" s="28">
        <f t="shared" si="19"/>
        <v>0</v>
      </c>
      <c r="K386" s="1024">
        <f t="shared" si="17"/>
        <v>0</v>
      </c>
    </row>
    <row r="387" spans="1:11">
      <c r="A387" s="7"/>
      <c r="B387" s="39"/>
      <c r="C387" s="12"/>
      <c r="D387" s="13"/>
      <c r="E387" s="13"/>
      <c r="F387" s="28"/>
      <c r="G387" s="1034"/>
      <c r="H387" s="28">
        <f t="shared" si="18"/>
        <v>0</v>
      </c>
      <c r="I387" s="1034"/>
      <c r="J387" s="28">
        <f t="shared" si="19"/>
        <v>0</v>
      </c>
      <c r="K387" s="1024">
        <f t="shared" si="17"/>
        <v>0</v>
      </c>
    </row>
    <row r="388" spans="1:11">
      <c r="A388" s="7"/>
      <c r="B388" s="56"/>
      <c r="C388" s="12"/>
      <c r="D388" s="13"/>
      <c r="E388" s="13"/>
      <c r="F388" s="28"/>
      <c r="G388" s="1034"/>
      <c r="H388" s="28">
        <f t="shared" si="18"/>
        <v>0</v>
      </c>
      <c r="I388" s="1034"/>
      <c r="J388" s="1035"/>
      <c r="K388" s="1024">
        <f t="shared" si="17"/>
        <v>0</v>
      </c>
    </row>
    <row r="389" spans="1:11" s="4" customFormat="1">
      <c r="A389" s="45" t="s">
        <v>249</v>
      </c>
      <c r="B389" s="45" t="s">
        <v>234</v>
      </c>
      <c r="C389" s="50"/>
      <c r="D389" s="51"/>
      <c r="E389" s="52"/>
      <c r="F389" s="714">
        <f>SUM(F376:F388)</f>
        <v>0</v>
      </c>
      <c r="G389" s="1036"/>
      <c r="H389" s="714">
        <f>SUM(H376:H388)</f>
        <v>0</v>
      </c>
      <c r="I389" s="1036"/>
      <c r="J389" s="1061">
        <f>SUM(J376:J388)</f>
        <v>0</v>
      </c>
      <c r="K389" s="1024">
        <f t="shared" si="17"/>
        <v>0</v>
      </c>
    </row>
    <row r="390" spans="1:11" ht="15">
      <c r="G390" s="1062"/>
      <c r="H390" s="1063"/>
      <c r="I390" s="1062"/>
      <c r="J390" s="1063"/>
      <c r="K390" s="1024">
        <f t="shared" ref="K390:K424" si="20">D390-G390-I390</f>
        <v>0</v>
      </c>
    </row>
    <row r="391" spans="1:11" s="4" customFormat="1" ht="13.5" customHeight="1">
      <c r="A391" s="45" t="s">
        <v>269</v>
      </c>
      <c r="B391" s="45" t="s">
        <v>250</v>
      </c>
      <c r="C391" s="66" t="s">
        <v>248</v>
      </c>
      <c r="D391" s="67" t="s">
        <v>245</v>
      </c>
      <c r="E391" s="1021" t="s">
        <v>246</v>
      </c>
      <c r="F391" s="1021" t="s">
        <v>247</v>
      </c>
      <c r="G391" s="1026" t="s">
        <v>245</v>
      </c>
      <c r="H391" s="1027" t="s">
        <v>247</v>
      </c>
      <c r="I391" s="1026" t="s">
        <v>245</v>
      </c>
      <c r="J391" s="1027" t="s">
        <v>247</v>
      </c>
      <c r="K391" s="1024" t="e">
        <f t="shared" si="20"/>
        <v>#VALUE!</v>
      </c>
    </row>
    <row r="392" spans="1:11">
      <c r="G392" s="1034"/>
      <c r="H392" s="1035"/>
      <c r="I392" s="1034"/>
      <c r="J392" s="1035"/>
      <c r="K392" s="1024">
        <f t="shared" si="20"/>
        <v>0</v>
      </c>
    </row>
    <row r="393" spans="1:11" s="73" customFormat="1" ht="89.25">
      <c r="A393" s="71"/>
      <c r="B393" s="64" t="s">
        <v>274</v>
      </c>
      <c r="C393" s="71"/>
      <c r="D393" s="72"/>
      <c r="E393" s="72"/>
      <c r="F393" s="72"/>
      <c r="G393" s="1007"/>
      <c r="H393" s="1008"/>
      <c r="I393" s="1007"/>
      <c r="J393" s="1008"/>
      <c r="K393" s="1024">
        <f t="shared" si="20"/>
        <v>0</v>
      </c>
    </row>
    <row r="394" spans="1:11" s="73" customFormat="1" ht="25.5">
      <c r="A394" s="71"/>
      <c r="B394" s="65" t="s">
        <v>251</v>
      </c>
      <c r="C394" s="71"/>
      <c r="D394" s="72"/>
      <c r="E394" s="72"/>
      <c r="F394" s="72"/>
      <c r="G394" s="1007"/>
      <c r="H394" s="1008"/>
      <c r="I394" s="1007"/>
      <c r="J394" s="1008"/>
      <c r="K394" s="1024">
        <f t="shared" si="20"/>
        <v>0</v>
      </c>
    </row>
    <row r="395" spans="1:11" s="73" customFormat="1">
      <c r="A395" s="71"/>
      <c r="B395" s="65" t="s">
        <v>252</v>
      </c>
      <c r="C395" s="71"/>
      <c r="D395" s="72"/>
      <c r="E395" s="72"/>
      <c r="F395" s="72"/>
      <c r="G395" s="1007"/>
      <c r="H395" s="1008"/>
      <c r="I395" s="1007"/>
      <c r="J395" s="1008"/>
      <c r="K395" s="1024">
        <f t="shared" si="20"/>
        <v>0</v>
      </c>
    </row>
    <row r="396" spans="1:11" s="73" customFormat="1">
      <c r="A396" s="71"/>
      <c r="B396" s="65" t="s">
        <v>253</v>
      </c>
      <c r="C396" s="71"/>
      <c r="D396" s="72"/>
      <c r="E396" s="72"/>
      <c r="F396" s="72"/>
      <c r="G396" s="1007"/>
      <c r="H396" s="1008"/>
      <c r="I396" s="1007"/>
      <c r="J396" s="1008"/>
      <c r="K396" s="1024">
        <f t="shared" si="20"/>
        <v>0</v>
      </c>
    </row>
    <row r="397" spans="1:11" s="73" customFormat="1">
      <c r="A397" s="71"/>
      <c r="B397" s="65" t="s">
        <v>254</v>
      </c>
      <c r="C397" s="71"/>
      <c r="D397" s="72"/>
      <c r="E397" s="72"/>
      <c r="F397" s="72"/>
      <c r="G397" s="1007"/>
      <c r="H397" s="1008"/>
      <c r="I397" s="1007"/>
      <c r="J397" s="1008"/>
      <c r="K397" s="1024">
        <f t="shared" si="20"/>
        <v>0</v>
      </c>
    </row>
    <row r="398" spans="1:11" s="73" customFormat="1">
      <c r="A398" s="71"/>
      <c r="B398" s="65" t="s">
        <v>255</v>
      </c>
      <c r="C398" s="71"/>
      <c r="D398" s="72"/>
      <c r="E398" s="72"/>
      <c r="F398" s="72"/>
      <c r="G398" s="1007"/>
      <c r="H398" s="1008"/>
      <c r="I398" s="1007"/>
      <c r="J398" s="1008"/>
      <c r="K398" s="1024">
        <f t="shared" si="20"/>
        <v>0</v>
      </c>
    </row>
    <row r="399" spans="1:11" s="73" customFormat="1" ht="25.5">
      <c r="A399" s="71"/>
      <c r="B399" s="65" t="s">
        <v>256</v>
      </c>
      <c r="C399" s="71"/>
      <c r="D399" s="72"/>
      <c r="E399" s="72"/>
      <c r="F399" s="72"/>
      <c r="G399" s="1007"/>
      <c r="H399" s="1008"/>
      <c r="I399" s="1007"/>
      <c r="J399" s="1008"/>
      <c r="K399" s="1024">
        <f t="shared" si="20"/>
        <v>0</v>
      </c>
    </row>
    <row r="400" spans="1:11" s="73" customFormat="1">
      <c r="A400" s="71"/>
      <c r="B400" s="65" t="s">
        <v>257</v>
      </c>
      <c r="C400" s="71"/>
      <c r="D400" s="72"/>
      <c r="E400" s="72"/>
      <c r="F400" s="72"/>
      <c r="G400" s="1007"/>
      <c r="H400" s="1008"/>
      <c r="I400" s="1007"/>
      <c r="J400" s="1008"/>
      <c r="K400" s="1024">
        <f t="shared" si="20"/>
        <v>0</v>
      </c>
    </row>
    <row r="401" spans="1:11" s="73" customFormat="1">
      <c r="A401" s="71"/>
      <c r="B401" s="65"/>
      <c r="C401" s="71"/>
      <c r="D401" s="72"/>
      <c r="E401" s="72"/>
      <c r="F401" s="72"/>
      <c r="G401" s="1007"/>
      <c r="H401" s="1008"/>
      <c r="I401" s="1007"/>
      <c r="J401" s="1008"/>
      <c r="K401" s="1024">
        <f t="shared" si="20"/>
        <v>0</v>
      </c>
    </row>
    <row r="402" spans="1:11" s="73" customFormat="1" ht="234.75" customHeight="1">
      <c r="A402" s="71"/>
      <c r="B402" s="64" t="s">
        <v>258</v>
      </c>
      <c r="C402" s="74"/>
      <c r="D402" s="75"/>
      <c r="E402" s="75"/>
      <c r="F402" s="75"/>
      <c r="G402" s="1007"/>
      <c r="H402" s="1008"/>
      <c r="I402" s="1007"/>
      <c r="J402" s="1008"/>
      <c r="K402" s="1024">
        <f t="shared" si="20"/>
        <v>0</v>
      </c>
    </row>
    <row r="403" spans="1:11" s="73" customFormat="1">
      <c r="A403" s="76"/>
      <c r="B403" s="65"/>
      <c r="C403" s="65"/>
      <c r="D403" s="77"/>
      <c r="E403" s="78"/>
      <c r="F403" s="78"/>
      <c r="G403" s="1007"/>
      <c r="H403" s="1008"/>
      <c r="I403" s="1007"/>
      <c r="J403" s="1008"/>
      <c r="K403" s="1024">
        <f t="shared" si="20"/>
        <v>0</v>
      </c>
    </row>
    <row r="404" spans="1:11" s="73" customFormat="1" ht="181.5" customHeight="1">
      <c r="A404" s="71"/>
      <c r="B404" s="65" t="s">
        <v>259</v>
      </c>
      <c r="C404" s="71"/>
      <c r="D404" s="72"/>
      <c r="E404" s="72"/>
      <c r="F404" s="72"/>
      <c r="G404" s="1007"/>
      <c r="H404" s="1008"/>
      <c r="I404" s="1007"/>
      <c r="J404" s="1008"/>
      <c r="K404" s="1024">
        <f t="shared" si="20"/>
        <v>0</v>
      </c>
    </row>
    <row r="405" spans="1:11" s="73" customFormat="1">
      <c r="A405" s="76"/>
      <c r="B405" s="65"/>
      <c r="C405" s="65"/>
      <c r="D405" s="77"/>
      <c r="E405" s="79"/>
      <c r="F405" s="78"/>
      <c r="G405" s="1007"/>
      <c r="H405" s="1008"/>
      <c r="I405" s="1007"/>
      <c r="J405" s="1008"/>
      <c r="K405" s="1024">
        <f t="shared" si="20"/>
        <v>0</v>
      </c>
    </row>
    <row r="406" spans="1:11" s="73" customFormat="1" ht="114.75">
      <c r="A406" s="76"/>
      <c r="B406" s="65" t="s">
        <v>260</v>
      </c>
      <c r="C406" s="76"/>
      <c r="D406" s="72"/>
      <c r="E406" s="79"/>
      <c r="F406" s="78"/>
      <c r="G406" s="1007"/>
      <c r="H406" s="1008"/>
      <c r="I406" s="1007"/>
      <c r="J406" s="1008"/>
      <c r="K406" s="1024">
        <f t="shared" si="20"/>
        <v>0</v>
      </c>
    </row>
    <row r="407" spans="1:11" s="73" customFormat="1" ht="114.75">
      <c r="A407" s="76"/>
      <c r="B407" s="65" t="s">
        <v>260</v>
      </c>
      <c r="C407" s="76"/>
      <c r="D407" s="72"/>
      <c r="E407" s="79"/>
      <c r="F407" s="78"/>
      <c r="G407" s="1007"/>
      <c r="H407" s="1008"/>
      <c r="I407" s="1007"/>
      <c r="J407" s="1008"/>
      <c r="K407" s="1024">
        <f t="shared" si="20"/>
        <v>0</v>
      </c>
    </row>
    <row r="408" spans="1:11" ht="15.75" customHeight="1">
      <c r="G408" s="1062"/>
      <c r="H408" s="1063"/>
      <c r="I408" s="1062"/>
      <c r="J408" s="1038"/>
      <c r="K408" s="1024">
        <f t="shared" si="20"/>
        <v>0</v>
      </c>
    </row>
    <row r="409" spans="1:11" s="63" customFormat="1" ht="18.75" customHeight="1">
      <c r="A409" s="80" t="s">
        <v>249</v>
      </c>
      <c r="B409" s="80" t="s">
        <v>250</v>
      </c>
      <c r="C409" s="66" t="s">
        <v>248</v>
      </c>
      <c r="D409" s="67" t="s">
        <v>245</v>
      </c>
      <c r="E409" s="67" t="s">
        <v>246</v>
      </c>
      <c r="F409" s="67" t="s">
        <v>247</v>
      </c>
      <c r="G409" s="1026" t="s">
        <v>245</v>
      </c>
      <c r="H409" s="1027" t="s">
        <v>247</v>
      </c>
      <c r="I409" s="1026" t="s">
        <v>245</v>
      </c>
      <c r="J409" s="1027" t="s">
        <v>247</v>
      </c>
      <c r="K409" s="1024" t="e">
        <f t="shared" si="20"/>
        <v>#VALUE!</v>
      </c>
    </row>
    <row r="410" spans="1:11" s="63" customFormat="1">
      <c r="A410" s="941"/>
      <c r="B410" s="941"/>
      <c r="C410" s="936"/>
      <c r="D410" s="82"/>
      <c r="E410" s="82"/>
      <c r="F410" s="82"/>
      <c r="G410" s="1057"/>
      <c r="H410" s="1058"/>
      <c r="I410" s="1057"/>
      <c r="J410" s="1058"/>
      <c r="K410" s="1024">
        <f t="shared" si="20"/>
        <v>0</v>
      </c>
    </row>
    <row r="411" spans="1:11" s="63" customFormat="1" ht="76.5">
      <c r="A411" s="941"/>
      <c r="B411" s="942" t="s">
        <v>346</v>
      </c>
      <c r="C411" s="936"/>
      <c r="D411" s="82"/>
      <c r="E411" s="82"/>
      <c r="F411" s="82"/>
      <c r="G411" s="1057"/>
      <c r="H411" s="1058"/>
      <c r="I411" s="1057"/>
      <c r="J411" s="1058"/>
      <c r="K411" s="1024">
        <f t="shared" si="20"/>
        <v>0</v>
      </c>
    </row>
    <row r="412" spans="1:11" s="63" customFormat="1" ht="18.75" customHeight="1">
      <c r="A412" s="941"/>
      <c r="B412" s="941"/>
      <c r="C412" s="936"/>
      <c r="D412" s="82"/>
      <c r="E412" s="82"/>
      <c r="F412" s="82"/>
      <c r="G412" s="1057"/>
      <c r="H412" s="1058"/>
      <c r="I412" s="1057"/>
      <c r="J412" s="1058"/>
      <c r="K412" s="1024">
        <f t="shared" si="20"/>
        <v>0</v>
      </c>
    </row>
    <row r="413" spans="1:11">
      <c r="G413" s="1034"/>
      <c r="H413" s="1035"/>
      <c r="I413" s="1034"/>
      <c r="J413" s="1035"/>
      <c r="K413" s="1024">
        <f t="shared" si="20"/>
        <v>0</v>
      </c>
    </row>
    <row r="414" spans="1:11" ht="69" customHeight="1">
      <c r="A414" s="7" t="s">
        <v>0</v>
      </c>
      <c r="B414" s="39" t="s">
        <v>273</v>
      </c>
      <c r="C414" s="12"/>
      <c r="D414" s="13"/>
      <c r="E414" s="13"/>
      <c r="F414" s="28"/>
      <c r="G414" s="1034"/>
      <c r="H414" s="1035"/>
      <c r="I414" s="1034"/>
      <c r="J414" s="1035"/>
      <c r="K414" s="1024">
        <f t="shared" si="20"/>
        <v>0</v>
      </c>
    </row>
    <row r="415" spans="1:11">
      <c r="A415" s="7"/>
      <c r="B415" s="39" t="s">
        <v>261</v>
      </c>
      <c r="C415" s="12" t="s">
        <v>7</v>
      </c>
      <c r="D415" s="13">
        <v>25</v>
      </c>
      <c r="E415" s="13"/>
      <c r="F415" s="28">
        <f>ROUND(D415*E415,2)</f>
        <v>0</v>
      </c>
      <c r="G415" s="995">
        <v>18</v>
      </c>
      <c r="H415" s="28">
        <f t="shared" ref="H415:H478" si="21">ROUND(E415*G415,2)</f>
        <v>0</v>
      </c>
      <c r="I415" s="995">
        <v>7</v>
      </c>
      <c r="J415" s="28">
        <f t="shared" ref="J415:J478" si="22">ROUND(E415*I415,2)</f>
        <v>0</v>
      </c>
      <c r="K415" s="1024">
        <f t="shared" si="20"/>
        <v>0</v>
      </c>
    </row>
    <row r="416" spans="1:11">
      <c r="G416" s="1034"/>
      <c r="H416" s="28">
        <f t="shared" si="21"/>
        <v>0</v>
      </c>
      <c r="I416" s="1034"/>
      <c r="J416" s="28">
        <f t="shared" si="22"/>
        <v>0</v>
      </c>
      <c r="K416" s="1024">
        <f t="shared" si="20"/>
        <v>0</v>
      </c>
    </row>
    <row r="417" spans="1:11" ht="240" customHeight="1">
      <c r="A417" s="7" t="s">
        <v>2</v>
      </c>
      <c r="B417" s="39" t="s">
        <v>1303</v>
      </c>
      <c r="C417" s="12"/>
      <c r="D417" s="13"/>
      <c r="E417" s="31"/>
      <c r="F417" s="28"/>
      <c r="G417" s="1034"/>
      <c r="H417" s="28">
        <f t="shared" si="21"/>
        <v>0</v>
      </c>
      <c r="I417" s="1034"/>
      <c r="J417" s="28">
        <f t="shared" si="22"/>
        <v>0</v>
      </c>
      <c r="K417" s="1024">
        <f t="shared" si="20"/>
        <v>0</v>
      </c>
    </row>
    <row r="418" spans="1:11">
      <c r="B418" s="39" t="s">
        <v>261</v>
      </c>
      <c r="C418" s="12" t="s">
        <v>7</v>
      </c>
      <c r="D418" s="13">
        <v>300</v>
      </c>
      <c r="E418" s="13"/>
      <c r="F418" s="28">
        <f>D418*E418</f>
        <v>0</v>
      </c>
      <c r="G418" s="996">
        <v>270</v>
      </c>
      <c r="H418" s="28">
        <f t="shared" si="21"/>
        <v>0</v>
      </c>
      <c r="I418" s="996">
        <v>30</v>
      </c>
      <c r="J418" s="28">
        <f t="shared" si="22"/>
        <v>0</v>
      </c>
      <c r="K418" s="1024">
        <f t="shared" si="20"/>
        <v>0</v>
      </c>
    </row>
    <row r="419" spans="1:11">
      <c r="B419" s="39" t="s">
        <v>262</v>
      </c>
      <c r="C419" s="12" t="s">
        <v>6</v>
      </c>
      <c r="D419" s="13">
        <v>745</v>
      </c>
      <c r="E419" s="13"/>
      <c r="F419" s="28">
        <f>D419*E419</f>
        <v>0</v>
      </c>
      <c r="G419" s="996">
        <v>675</v>
      </c>
      <c r="H419" s="28">
        <f t="shared" si="21"/>
        <v>0</v>
      </c>
      <c r="I419" s="996">
        <v>70</v>
      </c>
      <c r="J419" s="28">
        <f t="shared" si="22"/>
        <v>0</v>
      </c>
      <c r="K419" s="1024">
        <f t="shared" si="20"/>
        <v>0</v>
      </c>
    </row>
    <row r="420" spans="1:11">
      <c r="G420" s="1059"/>
      <c r="H420" s="28">
        <f t="shared" si="21"/>
        <v>0</v>
      </c>
      <c r="I420" s="1059"/>
      <c r="J420" s="28">
        <f t="shared" si="22"/>
        <v>0</v>
      </c>
      <c r="K420" s="1024">
        <f t="shared" si="20"/>
        <v>0</v>
      </c>
    </row>
    <row r="421" spans="1:11" ht="303.75" customHeight="1">
      <c r="A421" s="7" t="s">
        <v>3</v>
      </c>
      <c r="B421" s="39" t="s">
        <v>3326</v>
      </c>
      <c r="C421" s="12"/>
      <c r="D421" s="13"/>
      <c r="E421" s="31"/>
      <c r="F421" s="28"/>
      <c r="G421" s="1059"/>
      <c r="H421" s="28">
        <f t="shared" si="21"/>
        <v>0</v>
      </c>
      <c r="I421" s="1059"/>
      <c r="J421" s="28">
        <f t="shared" si="22"/>
        <v>0</v>
      </c>
      <c r="K421" s="1024">
        <f t="shared" si="20"/>
        <v>0</v>
      </c>
    </row>
    <row r="422" spans="1:11" ht="14.25" customHeight="1">
      <c r="B422" s="39" t="s">
        <v>261</v>
      </c>
      <c r="C422" s="12" t="s">
        <v>7</v>
      </c>
      <c r="D422" s="13">
        <v>210</v>
      </c>
      <c r="E422" s="13"/>
      <c r="F422" s="28">
        <f>D422*E422</f>
        <v>0</v>
      </c>
      <c r="G422" s="996">
        <v>175</v>
      </c>
      <c r="H422" s="28">
        <f t="shared" si="21"/>
        <v>0</v>
      </c>
      <c r="I422" s="996">
        <v>35</v>
      </c>
      <c r="J422" s="28">
        <f t="shared" si="22"/>
        <v>0</v>
      </c>
      <c r="K422" s="1024">
        <f t="shared" si="20"/>
        <v>0</v>
      </c>
    </row>
    <row r="423" spans="1:11">
      <c r="B423" s="39"/>
      <c r="C423" s="12"/>
      <c r="D423" s="13"/>
      <c r="E423" s="31"/>
      <c r="F423" s="28"/>
      <c r="G423" s="1059"/>
      <c r="H423" s="28">
        <f t="shared" si="21"/>
        <v>0</v>
      </c>
      <c r="I423" s="1059"/>
      <c r="J423" s="28">
        <f t="shared" si="22"/>
        <v>0</v>
      </c>
      <c r="K423" s="1024">
        <f t="shared" si="20"/>
        <v>0</v>
      </c>
    </row>
    <row r="424" spans="1:11" ht="252" customHeight="1">
      <c r="A424" s="7" t="s">
        <v>4</v>
      </c>
      <c r="B424" s="39" t="s">
        <v>922</v>
      </c>
      <c r="C424" s="12"/>
      <c r="D424" s="13"/>
      <c r="E424" s="31"/>
      <c r="F424" s="28"/>
      <c r="G424" s="1059"/>
      <c r="H424" s="28">
        <f t="shared" si="21"/>
        <v>0</v>
      </c>
      <c r="I424" s="1059"/>
      <c r="J424" s="28">
        <f t="shared" si="22"/>
        <v>0</v>
      </c>
      <c r="K424" s="1024">
        <f t="shared" si="20"/>
        <v>0</v>
      </c>
    </row>
    <row r="425" spans="1:11">
      <c r="A425" s="7"/>
      <c r="B425" s="39" t="s">
        <v>261</v>
      </c>
      <c r="C425" s="12" t="s">
        <v>7</v>
      </c>
      <c r="D425" s="13">
        <v>500</v>
      </c>
      <c r="E425" s="13"/>
      <c r="F425" s="28">
        <f>D425*E425</f>
        <v>0</v>
      </c>
      <c r="G425" s="996">
        <v>420</v>
      </c>
      <c r="H425" s="28">
        <f t="shared" si="21"/>
        <v>0</v>
      </c>
      <c r="I425" s="996">
        <v>80</v>
      </c>
      <c r="J425" s="28">
        <f t="shared" si="22"/>
        <v>0</v>
      </c>
      <c r="K425" s="1024">
        <f t="shared" ref="K425:K488" si="23">D425-G425-I425</f>
        <v>0</v>
      </c>
    </row>
    <row r="426" spans="1:11">
      <c r="B426" s="39" t="s">
        <v>262</v>
      </c>
      <c r="C426" s="12" t="s">
        <v>6</v>
      </c>
      <c r="D426" s="13">
        <v>1025</v>
      </c>
      <c r="E426" s="13"/>
      <c r="F426" s="28">
        <f>D426*E426</f>
        <v>0</v>
      </c>
      <c r="G426" s="996">
        <v>880</v>
      </c>
      <c r="H426" s="28">
        <f t="shared" si="21"/>
        <v>0</v>
      </c>
      <c r="I426" s="996">
        <v>145</v>
      </c>
      <c r="J426" s="28">
        <f t="shared" si="22"/>
        <v>0</v>
      </c>
      <c r="K426" s="1024">
        <f t="shared" si="23"/>
        <v>0</v>
      </c>
    </row>
    <row r="427" spans="1:11">
      <c r="G427" s="1059"/>
      <c r="H427" s="28">
        <f t="shared" si="21"/>
        <v>0</v>
      </c>
      <c r="I427" s="1059"/>
      <c r="J427" s="28">
        <f t="shared" si="22"/>
        <v>0</v>
      </c>
      <c r="K427" s="1024">
        <f t="shared" si="23"/>
        <v>0</v>
      </c>
    </row>
    <row r="428" spans="1:11" ht="237.75" customHeight="1">
      <c r="A428" s="7" t="s">
        <v>5</v>
      </c>
      <c r="B428" s="39" t="s">
        <v>275</v>
      </c>
      <c r="C428" s="60"/>
      <c r="D428" s="89"/>
      <c r="E428" s="90"/>
      <c r="F428" s="90"/>
      <c r="G428" s="1034"/>
      <c r="H428" s="28">
        <f t="shared" si="21"/>
        <v>0</v>
      </c>
      <c r="I428" s="1034"/>
      <c r="J428" s="28">
        <f t="shared" si="22"/>
        <v>0</v>
      </c>
      <c r="K428" s="1024">
        <f t="shared" si="23"/>
        <v>0</v>
      </c>
    </row>
    <row r="429" spans="1:11">
      <c r="A429" s="7"/>
      <c r="B429" s="39" t="s">
        <v>261</v>
      </c>
      <c r="C429" s="12" t="s">
        <v>7</v>
      </c>
      <c r="D429" s="13">
        <v>30</v>
      </c>
      <c r="E429" s="13"/>
      <c r="F429" s="28">
        <f>D429*E429</f>
        <v>0</v>
      </c>
      <c r="G429" s="995">
        <v>20</v>
      </c>
      <c r="H429" s="28">
        <f t="shared" si="21"/>
        <v>0</v>
      </c>
      <c r="I429" s="995">
        <v>10</v>
      </c>
      <c r="J429" s="28">
        <f t="shared" si="22"/>
        <v>0</v>
      </c>
      <c r="K429" s="1024">
        <f t="shared" si="23"/>
        <v>0</v>
      </c>
    </row>
    <row r="430" spans="1:11">
      <c r="B430" s="39" t="s">
        <v>262</v>
      </c>
      <c r="C430" s="12" t="s">
        <v>6</v>
      </c>
      <c r="D430" s="13">
        <v>117</v>
      </c>
      <c r="E430" s="13"/>
      <c r="F430" s="28">
        <f>D430*E430</f>
        <v>0</v>
      </c>
      <c r="G430" s="995">
        <v>80</v>
      </c>
      <c r="H430" s="28">
        <f t="shared" si="21"/>
        <v>0</v>
      </c>
      <c r="I430" s="995">
        <v>37</v>
      </c>
      <c r="J430" s="28">
        <f t="shared" si="22"/>
        <v>0</v>
      </c>
      <c r="K430" s="1024">
        <f t="shared" si="23"/>
        <v>0</v>
      </c>
    </row>
    <row r="431" spans="1:11">
      <c r="G431" s="1034"/>
      <c r="H431" s="28">
        <f t="shared" si="21"/>
        <v>0</v>
      </c>
      <c r="I431" s="1034"/>
      <c r="J431" s="28">
        <f t="shared" si="22"/>
        <v>0</v>
      </c>
      <c r="K431" s="1024">
        <f t="shared" si="23"/>
        <v>0</v>
      </c>
    </row>
    <row r="432" spans="1:11" s="81" customFormat="1" ht="132" customHeight="1">
      <c r="A432" s="7" t="s">
        <v>8</v>
      </c>
      <c r="B432" s="39" t="s">
        <v>285</v>
      </c>
      <c r="C432" s="12" t="s">
        <v>6</v>
      </c>
      <c r="D432" s="13">
        <v>2900</v>
      </c>
      <c r="E432" s="13"/>
      <c r="F432" s="28">
        <f>SUM(D432*E432)</f>
        <v>0</v>
      </c>
      <c r="G432" s="995">
        <v>2900</v>
      </c>
      <c r="H432" s="28">
        <f t="shared" si="21"/>
        <v>0</v>
      </c>
      <c r="I432" s="1064"/>
      <c r="J432" s="28">
        <f t="shared" si="22"/>
        <v>0</v>
      </c>
      <c r="K432" s="1024">
        <f t="shared" si="23"/>
        <v>0</v>
      </c>
    </row>
    <row r="433" spans="1:11">
      <c r="G433" s="1034"/>
      <c r="H433" s="28">
        <f t="shared" si="21"/>
        <v>0</v>
      </c>
      <c r="I433" s="1034"/>
      <c r="J433" s="28">
        <f t="shared" si="22"/>
        <v>0</v>
      </c>
      <c r="K433" s="1024">
        <f t="shared" si="23"/>
        <v>0</v>
      </c>
    </row>
    <row r="434" spans="1:11" s="73" customFormat="1" ht="239.25" customHeight="1">
      <c r="A434" s="7" t="s">
        <v>9</v>
      </c>
      <c r="B434" s="39" t="s">
        <v>281</v>
      </c>
      <c r="C434" s="71"/>
      <c r="D434" s="72"/>
      <c r="E434" s="91"/>
      <c r="F434" s="91"/>
      <c r="G434" s="1007"/>
      <c r="H434" s="28">
        <f t="shared" si="21"/>
        <v>0</v>
      </c>
      <c r="I434" s="1007"/>
      <c r="J434" s="28">
        <f t="shared" si="22"/>
        <v>0</v>
      </c>
      <c r="K434" s="1024">
        <f t="shared" si="23"/>
        <v>0</v>
      </c>
    </row>
    <row r="435" spans="1:11" s="73" customFormat="1" ht="132.75" customHeight="1">
      <c r="A435" s="7"/>
      <c r="B435" s="39" t="s">
        <v>284</v>
      </c>
      <c r="C435" s="71"/>
      <c r="D435" s="72"/>
      <c r="E435" s="91"/>
      <c r="F435" s="91"/>
      <c r="G435" s="1007"/>
      <c r="H435" s="28">
        <f t="shared" si="21"/>
        <v>0</v>
      </c>
      <c r="I435" s="1007"/>
      <c r="J435" s="28">
        <f t="shared" si="22"/>
        <v>0</v>
      </c>
      <c r="K435" s="1024">
        <f t="shared" si="23"/>
        <v>0</v>
      </c>
    </row>
    <row r="436" spans="1:11" s="73" customFormat="1">
      <c r="A436" s="76"/>
      <c r="B436" s="39" t="s">
        <v>261</v>
      </c>
      <c r="C436" s="12" t="s">
        <v>7</v>
      </c>
      <c r="D436" s="13">
        <v>200</v>
      </c>
      <c r="E436" s="13"/>
      <c r="F436" s="28">
        <f>SUM(D436*E436)</f>
        <v>0</v>
      </c>
      <c r="G436" s="995">
        <v>200</v>
      </c>
      <c r="H436" s="28">
        <f t="shared" si="21"/>
        <v>0</v>
      </c>
      <c r="I436" s="1007"/>
      <c r="J436" s="28">
        <f t="shared" si="22"/>
        <v>0</v>
      </c>
      <c r="K436" s="1024">
        <f t="shared" si="23"/>
        <v>0</v>
      </c>
    </row>
    <row r="437" spans="1:11" s="73" customFormat="1">
      <c r="A437" s="76"/>
      <c r="B437" s="39" t="s">
        <v>262</v>
      </c>
      <c r="C437" s="12" t="s">
        <v>6</v>
      </c>
      <c r="D437" s="13">
        <v>1800</v>
      </c>
      <c r="E437" s="13"/>
      <c r="F437" s="28">
        <f>SUM(D437*E437)</f>
        <v>0</v>
      </c>
      <c r="G437" s="995">
        <v>1800</v>
      </c>
      <c r="H437" s="28">
        <f t="shared" si="21"/>
        <v>0</v>
      </c>
      <c r="I437" s="1007"/>
      <c r="J437" s="28">
        <f t="shared" si="22"/>
        <v>0</v>
      </c>
      <c r="K437" s="1024">
        <f t="shared" si="23"/>
        <v>0</v>
      </c>
    </row>
    <row r="438" spans="1:11">
      <c r="G438" s="1034"/>
      <c r="H438" s="28">
        <f t="shared" si="21"/>
        <v>0</v>
      </c>
      <c r="I438" s="1034"/>
      <c r="J438" s="28">
        <f t="shared" si="22"/>
        <v>0</v>
      </c>
      <c r="K438" s="1024">
        <f t="shared" si="23"/>
        <v>0</v>
      </c>
    </row>
    <row r="439" spans="1:11" s="73" customFormat="1" ht="266.45" customHeight="1">
      <c r="A439" s="7" t="s">
        <v>10</v>
      </c>
      <c r="B439" s="39" t="s">
        <v>276</v>
      </c>
      <c r="C439" s="71"/>
      <c r="D439" s="72"/>
      <c r="E439" s="91"/>
      <c r="F439" s="91"/>
      <c r="G439" s="1007"/>
      <c r="H439" s="28">
        <f t="shared" si="21"/>
        <v>0</v>
      </c>
      <c r="I439" s="1007"/>
      <c r="J439" s="28">
        <f t="shared" si="22"/>
        <v>0</v>
      </c>
      <c r="K439" s="1024">
        <f t="shared" si="23"/>
        <v>0</v>
      </c>
    </row>
    <row r="440" spans="1:11" s="73" customFormat="1">
      <c r="A440" s="76"/>
      <c r="B440" s="39" t="s">
        <v>261</v>
      </c>
      <c r="C440" s="12" t="s">
        <v>7</v>
      </c>
      <c r="D440" s="13">
        <v>35</v>
      </c>
      <c r="E440" s="13"/>
      <c r="F440" s="28">
        <f>SUM(D440*E440)</f>
        <v>0</v>
      </c>
      <c r="G440" s="995">
        <v>35</v>
      </c>
      <c r="H440" s="28">
        <f t="shared" si="21"/>
        <v>0</v>
      </c>
      <c r="I440" s="1007"/>
      <c r="J440" s="28">
        <f t="shared" si="22"/>
        <v>0</v>
      </c>
      <c r="K440" s="1024">
        <f t="shared" si="23"/>
        <v>0</v>
      </c>
    </row>
    <row r="441" spans="1:11" s="73" customFormat="1">
      <c r="A441" s="76"/>
      <c r="B441" s="39" t="s">
        <v>262</v>
      </c>
      <c r="C441" s="12" t="s">
        <v>6</v>
      </c>
      <c r="D441" s="13">
        <v>440</v>
      </c>
      <c r="E441" s="13"/>
      <c r="F441" s="28">
        <f>SUM(D441*E441)</f>
        <v>0</v>
      </c>
      <c r="G441" s="995">
        <v>440</v>
      </c>
      <c r="H441" s="28">
        <f t="shared" si="21"/>
        <v>0</v>
      </c>
      <c r="I441" s="1007"/>
      <c r="J441" s="28">
        <f t="shared" si="22"/>
        <v>0</v>
      </c>
      <c r="K441" s="1024">
        <f t="shared" si="23"/>
        <v>0</v>
      </c>
    </row>
    <row r="442" spans="1:11">
      <c r="G442" s="1034"/>
      <c r="H442" s="28">
        <f t="shared" si="21"/>
        <v>0</v>
      </c>
      <c r="I442" s="1034"/>
      <c r="J442" s="28">
        <f t="shared" si="22"/>
        <v>0</v>
      </c>
      <c r="K442" s="1024">
        <f t="shared" si="23"/>
        <v>0</v>
      </c>
    </row>
    <row r="443" spans="1:11" s="73" customFormat="1" ht="238.5" customHeight="1">
      <c r="A443" s="7" t="s">
        <v>11</v>
      </c>
      <c r="B443" s="39" t="s">
        <v>282</v>
      </c>
      <c r="C443" s="71"/>
      <c r="D443" s="72"/>
      <c r="E443" s="91"/>
      <c r="F443" s="91"/>
      <c r="G443" s="1007"/>
      <c r="H443" s="28">
        <f t="shared" si="21"/>
        <v>0</v>
      </c>
      <c r="I443" s="1007"/>
      <c r="J443" s="28">
        <f t="shared" si="22"/>
        <v>0</v>
      </c>
      <c r="K443" s="1024">
        <f t="shared" si="23"/>
        <v>0</v>
      </c>
    </row>
    <row r="444" spans="1:11" s="73" customFormat="1" ht="38.25">
      <c r="A444" s="7"/>
      <c r="B444" s="39" t="s">
        <v>277</v>
      </c>
      <c r="C444" s="71"/>
      <c r="D444" s="72"/>
      <c r="E444" s="91"/>
      <c r="F444" s="91"/>
      <c r="G444" s="1007"/>
      <c r="H444" s="28">
        <f t="shared" si="21"/>
        <v>0</v>
      </c>
      <c r="I444" s="1007"/>
      <c r="J444" s="28">
        <f t="shared" si="22"/>
        <v>0</v>
      </c>
      <c r="K444" s="1024">
        <f t="shared" si="23"/>
        <v>0</v>
      </c>
    </row>
    <row r="445" spans="1:11" s="73" customFormat="1">
      <c r="A445" s="76"/>
      <c r="B445" s="39" t="s">
        <v>261</v>
      </c>
      <c r="C445" s="12" t="s">
        <v>7</v>
      </c>
      <c r="D445" s="13">
        <v>20</v>
      </c>
      <c r="E445" s="13"/>
      <c r="F445" s="28">
        <f>SUM(D445*E445)</f>
        <v>0</v>
      </c>
      <c r="G445" s="995">
        <v>20</v>
      </c>
      <c r="H445" s="28">
        <f t="shared" si="21"/>
        <v>0</v>
      </c>
      <c r="I445" s="1007"/>
      <c r="J445" s="28">
        <f t="shared" si="22"/>
        <v>0</v>
      </c>
      <c r="K445" s="1024">
        <f t="shared" si="23"/>
        <v>0</v>
      </c>
    </row>
    <row r="446" spans="1:11" s="73" customFormat="1">
      <c r="A446" s="76"/>
      <c r="B446" s="39" t="s">
        <v>262</v>
      </c>
      <c r="C446" s="12" t="s">
        <v>6</v>
      </c>
      <c r="D446" s="13">
        <v>195</v>
      </c>
      <c r="E446" s="13"/>
      <c r="F446" s="28">
        <f>SUM(D446*E446)</f>
        <v>0</v>
      </c>
      <c r="G446" s="995">
        <v>195</v>
      </c>
      <c r="H446" s="28">
        <f t="shared" si="21"/>
        <v>0</v>
      </c>
      <c r="I446" s="1007"/>
      <c r="J446" s="28">
        <f t="shared" si="22"/>
        <v>0</v>
      </c>
      <c r="K446" s="1024">
        <f t="shared" si="23"/>
        <v>0</v>
      </c>
    </row>
    <row r="447" spans="1:11">
      <c r="G447" s="1034"/>
      <c r="H447" s="28">
        <f t="shared" si="21"/>
        <v>0</v>
      </c>
      <c r="I447" s="1034"/>
      <c r="J447" s="28">
        <f t="shared" si="22"/>
        <v>0</v>
      </c>
      <c r="K447" s="1024">
        <f t="shared" si="23"/>
        <v>0</v>
      </c>
    </row>
    <row r="448" spans="1:11" s="73" customFormat="1" ht="265.14999999999998" customHeight="1">
      <c r="A448" s="7" t="s">
        <v>12</v>
      </c>
      <c r="B448" s="39" t="s">
        <v>278</v>
      </c>
      <c r="C448" s="71"/>
      <c r="D448" s="72"/>
      <c r="E448" s="91"/>
      <c r="F448" s="91"/>
      <c r="G448" s="1007"/>
      <c r="H448" s="28">
        <f t="shared" si="21"/>
        <v>0</v>
      </c>
      <c r="I448" s="1007"/>
      <c r="J448" s="28">
        <f t="shared" si="22"/>
        <v>0</v>
      </c>
      <c r="K448" s="1024">
        <f t="shared" si="23"/>
        <v>0</v>
      </c>
    </row>
    <row r="449" spans="1:11" s="73" customFormat="1">
      <c r="A449" s="76"/>
      <c r="B449" s="39" t="s">
        <v>261</v>
      </c>
      <c r="C449" s="12" t="s">
        <v>7</v>
      </c>
      <c r="D449" s="13">
        <v>85</v>
      </c>
      <c r="E449" s="13"/>
      <c r="F449" s="28">
        <f>SUM(D449*E449)</f>
        <v>0</v>
      </c>
      <c r="G449" s="995">
        <v>85</v>
      </c>
      <c r="H449" s="28">
        <f t="shared" si="21"/>
        <v>0</v>
      </c>
      <c r="I449" s="1007"/>
      <c r="J449" s="28">
        <f t="shared" si="22"/>
        <v>0</v>
      </c>
      <c r="K449" s="1024">
        <f t="shared" si="23"/>
        <v>0</v>
      </c>
    </row>
    <row r="450" spans="1:11" s="73" customFormat="1">
      <c r="A450" s="76"/>
      <c r="B450" s="39" t="s">
        <v>262</v>
      </c>
      <c r="C450" s="12" t="s">
        <v>6</v>
      </c>
      <c r="D450" s="13">
        <v>170</v>
      </c>
      <c r="E450" s="13"/>
      <c r="F450" s="28">
        <f>SUM(D450*E450)</f>
        <v>0</v>
      </c>
      <c r="G450" s="995">
        <v>170</v>
      </c>
      <c r="H450" s="28">
        <f t="shared" si="21"/>
        <v>0</v>
      </c>
      <c r="I450" s="1007"/>
      <c r="J450" s="28">
        <f t="shared" si="22"/>
        <v>0</v>
      </c>
      <c r="K450" s="1024">
        <f t="shared" si="23"/>
        <v>0</v>
      </c>
    </row>
    <row r="451" spans="1:11">
      <c r="G451" s="1034"/>
      <c r="H451" s="28">
        <f t="shared" si="21"/>
        <v>0</v>
      </c>
      <c r="I451" s="1034"/>
      <c r="J451" s="28">
        <f t="shared" si="22"/>
        <v>0</v>
      </c>
      <c r="K451" s="1024">
        <f t="shared" si="23"/>
        <v>0</v>
      </c>
    </row>
    <row r="452" spans="1:11" s="73" customFormat="1" ht="252" customHeight="1">
      <c r="A452" s="7" t="s">
        <v>13</v>
      </c>
      <c r="B452" s="955" t="s">
        <v>3349</v>
      </c>
      <c r="C452" s="71"/>
      <c r="D452" s="72"/>
      <c r="E452" s="91"/>
      <c r="F452" s="91"/>
      <c r="G452" s="1007"/>
      <c r="H452" s="28">
        <f t="shared" si="21"/>
        <v>0</v>
      </c>
      <c r="I452" s="1065"/>
      <c r="J452" s="28">
        <f t="shared" si="22"/>
        <v>0</v>
      </c>
      <c r="K452" s="1024">
        <f t="shared" si="23"/>
        <v>0</v>
      </c>
    </row>
    <row r="453" spans="1:11" s="73" customFormat="1">
      <c r="A453" s="76"/>
      <c r="B453" s="39" t="s">
        <v>261</v>
      </c>
      <c r="C453" s="12" t="s">
        <v>7</v>
      </c>
      <c r="D453" s="13">
        <v>45</v>
      </c>
      <c r="E453" s="13"/>
      <c r="F453" s="28">
        <f>SUM(D453*E453)</f>
        <v>0</v>
      </c>
      <c r="G453" s="996">
        <v>45</v>
      </c>
      <c r="H453" s="28">
        <f t="shared" si="21"/>
        <v>0</v>
      </c>
      <c r="I453" s="995"/>
      <c r="J453" s="28">
        <f t="shared" si="22"/>
        <v>0</v>
      </c>
      <c r="K453" s="1024">
        <f t="shared" si="23"/>
        <v>0</v>
      </c>
    </row>
    <row r="454" spans="1:11" s="73" customFormat="1">
      <c r="A454" s="76"/>
      <c r="B454" s="39" t="s">
        <v>262</v>
      </c>
      <c r="C454" s="12" t="s">
        <v>6</v>
      </c>
      <c r="D454" s="13">
        <v>365</v>
      </c>
      <c r="E454" s="13"/>
      <c r="F454" s="28">
        <f>SUM(D454*E454)</f>
        <v>0</v>
      </c>
      <c r="G454" s="995">
        <v>365</v>
      </c>
      <c r="H454" s="28">
        <f t="shared" si="21"/>
        <v>0</v>
      </c>
      <c r="I454" s="995"/>
      <c r="J454" s="28">
        <f t="shared" si="22"/>
        <v>0</v>
      </c>
      <c r="K454" s="1024">
        <f t="shared" si="23"/>
        <v>0</v>
      </c>
    </row>
    <row r="455" spans="1:11">
      <c r="G455" s="1034"/>
      <c r="H455" s="28">
        <f t="shared" si="21"/>
        <v>0</v>
      </c>
      <c r="I455" s="1034"/>
      <c r="J455" s="28">
        <f t="shared" si="22"/>
        <v>0</v>
      </c>
      <c r="K455" s="1024">
        <f t="shared" si="23"/>
        <v>0</v>
      </c>
    </row>
    <row r="456" spans="1:11" s="73" customFormat="1" ht="262.14999999999998" customHeight="1">
      <c r="A456" s="7" t="s">
        <v>14</v>
      </c>
      <c r="B456" s="955" t="s">
        <v>3350</v>
      </c>
      <c r="C456" s="71"/>
      <c r="D456" s="72"/>
      <c r="E456" s="91"/>
      <c r="F456" s="91"/>
      <c r="G456" s="1007"/>
      <c r="H456" s="28">
        <f t="shared" si="21"/>
        <v>0</v>
      </c>
      <c r="I456" s="1007"/>
      <c r="J456" s="28">
        <f t="shared" si="22"/>
        <v>0</v>
      </c>
      <c r="K456" s="1024">
        <f t="shared" si="23"/>
        <v>0</v>
      </c>
    </row>
    <row r="457" spans="1:11" s="73" customFormat="1">
      <c r="A457" s="76"/>
      <c r="B457" s="39" t="s">
        <v>261</v>
      </c>
      <c r="C457" s="12" t="s">
        <v>7</v>
      </c>
      <c r="D457" s="13">
        <v>26</v>
      </c>
      <c r="E457" s="13"/>
      <c r="F457" s="28">
        <f>SUM(D457*E457)</f>
        <v>0</v>
      </c>
      <c r="G457" s="995">
        <v>26</v>
      </c>
      <c r="H457" s="28">
        <f t="shared" si="21"/>
        <v>0</v>
      </c>
      <c r="I457" s="995"/>
      <c r="J457" s="28">
        <f t="shared" si="22"/>
        <v>0</v>
      </c>
      <c r="K457" s="1024">
        <f t="shared" si="23"/>
        <v>0</v>
      </c>
    </row>
    <row r="458" spans="1:11" s="73" customFormat="1">
      <c r="A458" s="76"/>
      <c r="B458" s="39" t="s">
        <v>262</v>
      </c>
      <c r="C458" s="12" t="s">
        <v>6</v>
      </c>
      <c r="D458" s="13">
        <v>200</v>
      </c>
      <c r="E458" s="13"/>
      <c r="F458" s="28">
        <f>SUM(D458*E458)</f>
        <v>0</v>
      </c>
      <c r="G458" s="995">
        <v>200</v>
      </c>
      <c r="H458" s="28">
        <f t="shared" si="21"/>
        <v>0</v>
      </c>
      <c r="I458" s="995"/>
      <c r="J458" s="28">
        <f t="shared" si="22"/>
        <v>0</v>
      </c>
      <c r="K458" s="1024">
        <f t="shared" si="23"/>
        <v>0</v>
      </c>
    </row>
    <row r="459" spans="1:11">
      <c r="G459" s="1034"/>
      <c r="H459" s="28">
        <f t="shared" si="21"/>
        <v>0</v>
      </c>
      <c r="I459" s="1034"/>
      <c r="J459" s="28">
        <f t="shared" si="22"/>
        <v>0</v>
      </c>
      <c r="K459" s="1024">
        <f t="shared" si="23"/>
        <v>0</v>
      </c>
    </row>
    <row r="460" spans="1:11" s="73" customFormat="1" ht="243" customHeight="1">
      <c r="A460" s="7" t="s">
        <v>15</v>
      </c>
      <c r="B460" s="955" t="s">
        <v>3351</v>
      </c>
      <c r="C460" s="71"/>
      <c r="D460" s="72"/>
      <c r="E460" s="91"/>
      <c r="F460" s="91"/>
      <c r="G460" s="1007"/>
      <c r="H460" s="28">
        <f t="shared" si="21"/>
        <v>0</v>
      </c>
      <c r="I460" s="1007"/>
      <c r="J460" s="28">
        <f t="shared" si="22"/>
        <v>0</v>
      </c>
      <c r="K460" s="1024">
        <f t="shared" si="23"/>
        <v>0</v>
      </c>
    </row>
    <row r="461" spans="1:11" s="73" customFormat="1">
      <c r="A461" s="76"/>
      <c r="B461" s="39" t="s">
        <v>261</v>
      </c>
      <c r="C461" s="12" t="s">
        <v>7</v>
      </c>
      <c r="D461" s="13">
        <v>10</v>
      </c>
      <c r="E461" s="13"/>
      <c r="F461" s="28">
        <f>SUM(D461*E461)</f>
        <v>0</v>
      </c>
      <c r="G461" s="995">
        <v>10</v>
      </c>
      <c r="H461" s="28">
        <f t="shared" si="21"/>
        <v>0</v>
      </c>
      <c r="I461" s="995"/>
      <c r="J461" s="28">
        <f t="shared" si="22"/>
        <v>0</v>
      </c>
      <c r="K461" s="1024">
        <f t="shared" si="23"/>
        <v>0</v>
      </c>
    </row>
    <row r="462" spans="1:11" s="73" customFormat="1">
      <c r="A462" s="76"/>
      <c r="B462" s="39" t="s">
        <v>262</v>
      </c>
      <c r="C462" s="12" t="s">
        <v>6</v>
      </c>
      <c r="D462" s="13">
        <v>65</v>
      </c>
      <c r="E462" s="13"/>
      <c r="F462" s="28">
        <f>SUM(D462*E462)</f>
        <v>0</v>
      </c>
      <c r="G462" s="995">
        <v>65</v>
      </c>
      <c r="H462" s="28">
        <f t="shared" si="21"/>
        <v>0</v>
      </c>
      <c r="I462" s="995"/>
      <c r="J462" s="28">
        <f t="shared" si="22"/>
        <v>0</v>
      </c>
      <c r="K462" s="1024">
        <f t="shared" si="23"/>
        <v>0</v>
      </c>
    </row>
    <row r="463" spans="1:11">
      <c r="G463" s="1034"/>
      <c r="H463" s="28">
        <f t="shared" si="21"/>
        <v>0</v>
      </c>
      <c r="I463" s="1034"/>
      <c r="J463" s="28">
        <f t="shared" si="22"/>
        <v>0</v>
      </c>
      <c r="K463" s="1024">
        <f t="shared" si="23"/>
        <v>0</v>
      </c>
    </row>
    <row r="464" spans="1:11" ht="343.5" customHeight="1">
      <c r="A464" s="7" t="s">
        <v>16</v>
      </c>
      <c r="B464" s="955" t="s">
        <v>3352</v>
      </c>
      <c r="C464" s="12"/>
      <c r="D464" s="13"/>
      <c r="E464" s="31"/>
      <c r="F464" s="28"/>
      <c r="G464" s="1034"/>
      <c r="H464" s="28">
        <f t="shared" si="21"/>
        <v>0</v>
      </c>
      <c r="I464" s="1034"/>
      <c r="J464" s="28">
        <f t="shared" si="22"/>
        <v>0</v>
      </c>
      <c r="K464" s="1024">
        <f t="shared" si="23"/>
        <v>0</v>
      </c>
    </row>
    <row r="465" spans="1:11">
      <c r="A465" s="7"/>
      <c r="B465" s="39" t="s">
        <v>261</v>
      </c>
      <c r="C465" s="12" t="s">
        <v>7</v>
      </c>
      <c r="D465" s="13">
        <v>125</v>
      </c>
      <c r="E465" s="13"/>
      <c r="F465" s="28">
        <f>D465*E465</f>
        <v>0</v>
      </c>
      <c r="G465" s="995">
        <v>92</v>
      </c>
      <c r="H465" s="28">
        <f t="shared" si="21"/>
        <v>0</v>
      </c>
      <c r="I465" s="995">
        <v>33</v>
      </c>
      <c r="J465" s="28">
        <f t="shared" si="22"/>
        <v>0</v>
      </c>
      <c r="K465" s="1024">
        <f t="shared" si="23"/>
        <v>0</v>
      </c>
    </row>
    <row r="466" spans="1:11">
      <c r="B466" s="39" t="s">
        <v>262</v>
      </c>
      <c r="C466" s="12" t="s">
        <v>6</v>
      </c>
      <c r="D466" s="13">
        <v>870</v>
      </c>
      <c r="E466" s="13"/>
      <c r="F466" s="28">
        <f>D466*E466</f>
        <v>0</v>
      </c>
      <c r="G466" s="995">
        <v>500</v>
      </c>
      <c r="H466" s="28">
        <f t="shared" si="21"/>
        <v>0</v>
      </c>
      <c r="I466" s="995">
        <v>370</v>
      </c>
      <c r="J466" s="28">
        <f t="shared" si="22"/>
        <v>0</v>
      </c>
      <c r="K466" s="1024">
        <f t="shared" si="23"/>
        <v>0</v>
      </c>
    </row>
    <row r="467" spans="1:11">
      <c r="G467" s="1034"/>
      <c r="H467" s="28">
        <f t="shared" si="21"/>
        <v>0</v>
      </c>
      <c r="I467" s="1034"/>
      <c r="J467" s="28">
        <f t="shared" si="22"/>
        <v>0</v>
      </c>
      <c r="K467" s="1024">
        <f t="shared" si="23"/>
        <v>0</v>
      </c>
    </row>
    <row r="468" spans="1:11" ht="353.25" customHeight="1">
      <c r="A468" s="7" t="s">
        <v>17</v>
      </c>
      <c r="B468" s="39" t="s">
        <v>279</v>
      </c>
      <c r="C468" s="12"/>
      <c r="D468" s="13"/>
      <c r="E468" s="31"/>
      <c r="F468" s="28"/>
      <c r="G468" s="1034"/>
      <c r="H468" s="28">
        <f t="shared" si="21"/>
        <v>0</v>
      </c>
      <c r="I468" s="1034"/>
      <c r="J468" s="28">
        <f t="shared" si="22"/>
        <v>0</v>
      </c>
      <c r="K468" s="1024">
        <f t="shared" si="23"/>
        <v>0</v>
      </c>
    </row>
    <row r="469" spans="1:11">
      <c r="A469" s="7"/>
      <c r="B469" s="39" t="s">
        <v>261</v>
      </c>
      <c r="C469" s="12" t="s">
        <v>7</v>
      </c>
      <c r="D469" s="13">
        <v>240</v>
      </c>
      <c r="E469" s="13"/>
      <c r="F469" s="28">
        <f>D469*E469</f>
        <v>0</v>
      </c>
      <c r="G469" s="995">
        <v>240</v>
      </c>
      <c r="H469" s="28">
        <f t="shared" si="21"/>
        <v>0</v>
      </c>
      <c r="I469" s="1034"/>
      <c r="J469" s="28">
        <f t="shared" si="22"/>
        <v>0</v>
      </c>
      <c r="K469" s="1024">
        <f t="shared" si="23"/>
        <v>0</v>
      </c>
    </row>
    <row r="470" spans="1:11">
      <c r="B470" s="39" t="s">
        <v>262</v>
      </c>
      <c r="C470" s="12" t="s">
        <v>6</v>
      </c>
      <c r="D470" s="13">
        <v>1800</v>
      </c>
      <c r="E470" s="13"/>
      <c r="F470" s="28">
        <f>D470*E470</f>
        <v>0</v>
      </c>
      <c r="G470" s="995">
        <v>1800</v>
      </c>
      <c r="H470" s="28">
        <f t="shared" si="21"/>
        <v>0</v>
      </c>
      <c r="I470" s="1034"/>
      <c r="J470" s="28">
        <f t="shared" si="22"/>
        <v>0</v>
      </c>
      <c r="K470" s="1024">
        <f t="shared" si="23"/>
        <v>0</v>
      </c>
    </row>
    <row r="471" spans="1:11">
      <c r="G471" s="1034"/>
      <c r="H471" s="28">
        <f t="shared" si="21"/>
        <v>0</v>
      </c>
      <c r="I471" s="1034"/>
      <c r="J471" s="28">
        <f t="shared" si="22"/>
        <v>0</v>
      </c>
      <c r="K471" s="1024">
        <f t="shared" si="23"/>
        <v>0</v>
      </c>
    </row>
    <row r="472" spans="1:11" s="73" customFormat="1" ht="255" customHeight="1">
      <c r="A472" s="7" t="s">
        <v>18</v>
      </c>
      <c r="B472" s="39" t="s">
        <v>283</v>
      </c>
      <c r="C472" s="71"/>
      <c r="D472" s="72"/>
      <c r="E472" s="91"/>
      <c r="F472" s="91"/>
      <c r="G472" s="1007"/>
      <c r="H472" s="28">
        <f t="shared" si="21"/>
        <v>0</v>
      </c>
      <c r="I472" s="1007"/>
      <c r="J472" s="28">
        <f t="shared" si="22"/>
        <v>0</v>
      </c>
      <c r="K472" s="1024">
        <f t="shared" si="23"/>
        <v>0</v>
      </c>
    </row>
    <row r="473" spans="1:11" s="73" customFormat="1">
      <c r="A473" s="76"/>
      <c r="B473" s="39" t="s">
        <v>261</v>
      </c>
      <c r="C473" s="12" t="s">
        <v>7</v>
      </c>
      <c r="D473" s="13">
        <v>10</v>
      </c>
      <c r="E473" s="13"/>
      <c r="F473" s="28">
        <f>SUM(D473*E473)</f>
        <v>0</v>
      </c>
      <c r="G473" s="995">
        <v>10</v>
      </c>
      <c r="H473" s="28">
        <f t="shared" si="21"/>
        <v>0</v>
      </c>
      <c r="I473" s="995"/>
      <c r="J473" s="28">
        <f t="shared" si="22"/>
        <v>0</v>
      </c>
      <c r="K473" s="1024">
        <f t="shared" si="23"/>
        <v>0</v>
      </c>
    </row>
    <row r="474" spans="1:11" s="73" customFormat="1">
      <c r="A474" s="76"/>
      <c r="B474" s="39" t="s">
        <v>262</v>
      </c>
      <c r="C474" s="12" t="s">
        <v>6</v>
      </c>
      <c r="D474" s="13">
        <v>110</v>
      </c>
      <c r="E474" s="13"/>
      <c r="F474" s="28">
        <f>SUM(D474*E474)</f>
        <v>0</v>
      </c>
      <c r="G474" s="995">
        <v>110</v>
      </c>
      <c r="H474" s="28">
        <f t="shared" si="21"/>
        <v>0</v>
      </c>
      <c r="I474" s="995"/>
      <c r="J474" s="28">
        <f t="shared" si="22"/>
        <v>0</v>
      </c>
      <c r="K474" s="1024">
        <f t="shared" si="23"/>
        <v>0</v>
      </c>
    </row>
    <row r="475" spans="1:11">
      <c r="G475" s="1034"/>
      <c r="H475" s="28">
        <f t="shared" si="21"/>
        <v>0</v>
      </c>
      <c r="I475" s="1034"/>
      <c r="J475" s="28">
        <f t="shared" si="22"/>
        <v>0</v>
      </c>
      <c r="K475" s="1024">
        <f t="shared" si="23"/>
        <v>0</v>
      </c>
    </row>
    <row r="476" spans="1:11" ht="108" customHeight="1">
      <c r="A476" s="7" t="s">
        <v>19</v>
      </c>
      <c r="B476" s="39" t="s">
        <v>1304</v>
      </c>
      <c r="G476" s="1034"/>
      <c r="H476" s="28">
        <f t="shared" si="21"/>
        <v>0</v>
      </c>
      <c r="I476" s="1034"/>
      <c r="J476" s="28">
        <f t="shared" si="22"/>
        <v>0</v>
      </c>
      <c r="K476" s="1024">
        <f t="shared" si="23"/>
        <v>0</v>
      </c>
    </row>
    <row r="477" spans="1:11" s="73" customFormat="1">
      <c r="A477" s="76"/>
      <c r="B477" s="39" t="s">
        <v>261</v>
      </c>
      <c r="C477" s="12" t="s">
        <v>7</v>
      </c>
      <c r="D477" s="13">
        <v>14</v>
      </c>
      <c r="E477" s="13"/>
      <c r="F477" s="28">
        <f>SUM(D477*E477)</f>
        <v>0</v>
      </c>
      <c r="G477" s="995">
        <v>14</v>
      </c>
      <c r="H477" s="28">
        <f t="shared" si="21"/>
        <v>0</v>
      </c>
      <c r="I477" s="995"/>
      <c r="J477" s="28">
        <f t="shared" si="22"/>
        <v>0</v>
      </c>
      <c r="K477" s="1024">
        <f t="shared" si="23"/>
        <v>0</v>
      </c>
    </row>
    <row r="478" spans="1:11" s="73" customFormat="1">
      <c r="A478" s="76"/>
      <c r="B478" s="39" t="s">
        <v>262</v>
      </c>
      <c r="C478" s="12" t="s">
        <v>6</v>
      </c>
      <c r="D478" s="13">
        <v>20</v>
      </c>
      <c r="E478" s="13"/>
      <c r="F478" s="28">
        <f>SUM(D478*E478)</f>
        <v>0</v>
      </c>
      <c r="G478" s="995">
        <v>20</v>
      </c>
      <c r="H478" s="28">
        <f t="shared" si="21"/>
        <v>0</v>
      </c>
      <c r="I478" s="995"/>
      <c r="J478" s="28">
        <f t="shared" si="22"/>
        <v>0</v>
      </c>
      <c r="K478" s="1024">
        <f t="shared" si="23"/>
        <v>0</v>
      </c>
    </row>
    <row r="479" spans="1:11">
      <c r="G479" s="1034"/>
      <c r="H479" s="28">
        <f t="shared" ref="H479:H483" si="24">ROUND(E479*G479,2)</f>
        <v>0</v>
      </c>
      <c r="I479" s="1034"/>
      <c r="J479" s="28">
        <f t="shared" ref="J479:J484" si="25">ROUND(E479*I479,2)</f>
        <v>0</v>
      </c>
      <c r="K479" s="1024">
        <f t="shared" si="23"/>
        <v>0</v>
      </c>
    </row>
    <row r="480" spans="1:11" s="73" customFormat="1" ht="249.75" customHeight="1">
      <c r="A480" s="7" t="s">
        <v>20</v>
      </c>
      <c r="B480" s="955" t="s">
        <v>3354</v>
      </c>
      <c r="C480" s="71"/>
      <c r="D480" s="72"/>
      <c r="E480" s="91"/>
      <c r="F480" s="91"/>
      <c r="G480" s="1007"/>
      <c r="H480" s="28">
        <f t="shared" si="24"/>
        <v>0</v>
      </c>
      <c r="I480" s="1007"/>
      <c r="J480" s="28">
        <f t="shared" si="25"/>
        <v>0</v>
      </c>
      <c r="K480" s="1024">
        <f t="shared" si="23"/>
        <v>0</v>
      </c>
    </row>
    <row r="481" spans="1:11" s="73" customFormat="1">
      <c r="A481" s="76"/>
      <c r="B481" s="39" t="s">
        <v>261</v>
      </c>
      <c r="C481" s="12" t="s">
        <v>7</v>
      </c>
      <c r="D481" s="13">
        <v>4</v>
      </c>
      <c r="E481" s="13"/>
      <c r="F481" s="28">
        <f>SUM(D481*E481)</f>
        <v>0</v>
      </c>
      <c r="G481" s="996">
        <v>2</v>
      </c>
      <c r="H481" s="950">
        <f>ROUND(E481*G481,2)</f>
        <v>0</v>
      </c>
      <c r="I481" s="996">
        <v>2</v>
      </c>
      <c r="J481" s="28">
        <f>ROUND(E481*I481,2)</f>
        <v>0</v>
      </c>
      <c r="K481" s="1024">
        <f t="shared" si="23"/>
        <v>0</v>
      </c>
    </row>
    <row r="482" spans="1:11" s="73" customFormat="1">
      <c r="A482" s="76"/>
      <c r="B482" s="39" t="s">
        <v>262</v>
      </c>
      <c r="C482" s="12" t="s">
        <v>6</v>
      </c>
      <c r="D482" s="13">
        <v>33</v>
      </c>
      <c r="E482" s="13"/>
      <c r="F482" s="28">
        <f>SUM(D482*E482)</f>
        <v>0</v>
      </c>
      <c r="G482" s="996">
        <v>17</v>
      </c>
      <c r="H482" s="950">
        <f t="shared" si="24"/>
        <v>0</v>
      </c>
      <c r="I482" s="996">
        <v>16</v>
      </c>
      <c r="J482" s="28">
        <f t="shared" si="25"/>
        <v>0</v>
      </c>
      <c r="K482" s="1024">
        <f t="shared" si="23"/>
        <v>0</v>
      </c>
    </row>
    <row r="483" spans="1:11" s="73" customFormat="1">
      <c r="A483" s="76"/>
      <c r="B483" s="39"/>
      <c r="C483" s="12"/>
      <c r="D483" s="13"/>
      <c r="E483" s="13"/>
      <c r="F483" s="28"/>
      <c r="G483" s="995"/>
      <c r="H483" s="28">
        <f t="shared" si="24"/>
        <v>0</v>
      </c>
      <c r="I483" s="995"/>
      <c r="J483" s="28">
        <f t="shared" si="25"/>
        <v>0</v>
      </c>
      <c r="K483" s="1024">
        <f t="shared" si="23"/>
        <v>0</v>
      </c>
    </row>
    <row r="484" spans="1:11">
      <c r="G484" s="1034"/>
      <c r="H484" s="1035"/>
      <c r="I484" s="1034"/>
      <c r="J484" s="28">
        <f t="shared" si="25"/>
        <v>0</v>
      </c>
      <c r="K484" s="1024">
        <f t="shared" si="23"/>
        <v>0</v>
      </c>
    </row>
    <row r="485" spans="1:11" s="4" customFormat="1" ht="25.5">
      <c r="A485" s="45" t="s">
        <v>269</v>
      </c>
      <c r="B485" s="45" t="s">
        <v>286</v>
      </c>
      <c r="C485" s="68"/>
      <c r="D485" s="69"/>
      <c r="E485" s="70"/>
      <c r="F485" s="714">
        <f>SUM(F414:F482)</f>
        <v>0</v>
      </c>
      <c r="G485" s="1028"/>
      <c r="H485" s="714">
        <f>SUM(H414:H482)</f>
        <v>0</v>
      </c>
      <c r="I485" s="1028"/>
      <c r="J485" s="714">
        <f>SUM(J414:J482)</f>
        <v>0</v>
      </c>
      <c r="K485" s="1024">
        <f t="shared" si="23"/>
        <v>0</v>
      </c>
    </row>
    <row r="486" spans="1:11">
      <c r="G486" s="1034"/>
      <c r="H486" s="1035"/>
      <c r="I486" s="1034"/>
      <c r="J486" s="1035"/>
      <c r="K486" s="1024">
        <f t="shared" si="23"/>
        <v>0</v>
      </c>
    </row>
    <row r="487" spans="1:11" ht="15">
      <c r="G487" s="1062"/>
      <c r="H487" s="1063"/>
      <c r="I487" s="1062"/>
      <c r="J487" s="1038"/>
      <c r="K487" s="1024">
        <f t="shared" si="23"/>
        <v>0</v>
      </c>
    </row>
    <row r="488" spans="1:11" s="4" customFormat="1" ht="13.5" customHeight="1">
      <c r="A488" s="45" t="s">
        <v>315</v>
      </c>
      <c r="B488" s="45" t="s">
        <v>382</v>
      </c>
      <c r="C488" s="68" t="s">
        <v>248</v>
      </c>
      <c r="D488" s="69" t="s">
        <v>245</v>
      </c>
      <c r="E488" s="69" t="s">
        <v>246</v>
      </c>
      <c r="F488" s="69" t="s">
        <v>247</v>
      </c>
      <c r="G488" s="1026" t="s">
        <v>245</v>
      </c>
      <c r="H488" s="1027" t="s">
        <v>247</v>
      </c>
      <c r="I488" s="1026" t="s">
        <v>245</v>
      </c>
      <c r="J488" s="1027" t="s">
        <v>247</v>
      </c>
      <c r="K488" s="1024" t="e">
        <f t="shared" si="23"/>
        <v>#VALUE!</v>
      </c>
    </row>
    <row r="489" spans="1:11">
      <c r="G489" s="1034"/>
      <c r="H489" s="1035"/>
      <c r="I489" s="1034"/>
      <c r="J489" s="1035"/>
      <c r="K489" s="1024">
        <f t="shared" ref="K489:K493" si="26">D489-G489-I489</f>
        <v>0</v>
      </c>
    </row>
    <row r="490" spans="1:11" s="81" customFormat="1" ht="63.75">
      <c r="A490" s="65" t="s">
        <v>0</v>
      </c>
      <c r="B490" s="65" t="s">
        <v>384</v>
      </c>
      <c r="C490" s="107"/>
      <c r="D490" s="100"/>
      <c r="E490" s="101"/>
      <c r="F490" s="102"/>
      <c r="G490" s="1002"/>
      <c r="H490" s="1003"/>
      <c r="I490" s="1064"/>
      <c r="J490" s="1066"/>
      <c r="K490" s="1024">
        <f t="shared" si="26"/>
        <v>0</v>
      </c>
    </row>
    <row r="491" spans="1:11" s="81" customFormat="1" ht="63.75">
      <c r="A491" s="130"/>
      <c r="B491" s="65" t="s">
        <v>385</v>
      </c>
      <c r="C491" s="107"/>
      <c r="D491" s="107"/>
      <c r="E491" s="107"/>
      <c r="F491" s="131"/>
      <c r="G491" s="1002"/>
      <c r="H491" s="1003"/>
      <c r="I491" s="1067"/>
      <c r="J491" s="1068"/>
      <c r="K491" s="1024">
        <f t="shared" si="26"/>
        <v>0</v>
      </c>
    </row>
    <row r="492" spans="1:11" s="81" customFormat="1">
      <c r="A492" s="130"/>
      <c r="B492" s="65" t="s">
        <v>387</v>
      </c>
      <c r="C492" s="100" t="s">
        <v>386</v>
      </c>
      <c r="D492" s="100">
        <v>400000</v>
      </c>
      <c r="E492" s="100"/>
      <c r="F492" s="13">
        <f>D492*E492</f>
        <v>0</v>
      </c>
      <c r="G492" s="996">
        <v>340000</v>
      </c>
      <c r="H492" s="950">
        <f>ROUND(E492*G492,2)</f>
        <v>0</v>
      </c>
      <c r="I492" s="996">
        <v>60000</v>
      </c>
      <c r="J492" s="28">
        <f>ROUND(E492*I492,2)</f>
        <v>0</v>
      </c>
      <c r="K492" s="1024">
        <f t="shared" si="26"/>
        <v>0</v>
      </c>
    </row>
    <row r="493" spans="1:11">
      <c r="A493" s="59"/>
      <c r="B493" s="59"/>
      <c r="C493" s="59"/>
      <c r="D493" s="59"/>
      <c r="E493" s="59"/>
      <c r="F493" s="59"/>
      <c r="G493" s="1034"/>
      <c r="H493" s="1035"/>
      <c r="I493" s="1034"/>
      <c r="J493" s="1035"/>
      <c r="K493" s="1024">
        <f t="shared" si="26"/>
        <v>0</v>
      </c>
    </row>
    <row r="494" spans="1:11">
      <c r="G494" s="1069"/>
      <c r="H494" s="1070"/>
      <c r="I494" s="1069"/>
      <c r="J494" s="1035"/>
      <c r="K494" s="1024">
        <f t="shared" ref="K494:K531" si="27">D494-G494-I494</f>
        <v>0</v>
      </c>
    </row>
    <row r="495" spans="1:11" s="4" customFormat="1">
      <c r="A495" s="45" t="s">
        <v>315</v>
      </c>
      <c r="B495" s="45" t="s">
        <v>383</v>
      </c>
      <c r="C495" s="68"/>
      <c r="D495" s="69"/>
      <c r="E495" s="70"/>
      <c r="F495" s="714">
        <f>SUM(F492)</f>
        <v>0</v>
      </c>
      <c r="G495" s="1028"/>
      <c r="H495" s="1022">
        <f>SUM(H492)</f>
        <v>0</v>
      </c>
      <c r="I495" s="1028"/>
      <c r="J495" s="714">
        <f>SUM(J492)</f>
        <v>0</v>
      </c>
      <c r="K495" s="1024">
        <f t="shared" si="27"/>
        <v>0</v>
      </c>
    </row>
    <row r="496" spans="1:11" ht="15">
      <c r="G496" s="1062"/>
      <c r="H496" s="1063"/>
      <c r="I496" s="1062"/>
      <c r="J496" s="1038"/>
      <c r="K496" s="1024">
        <f t="shared" si="27"/>
        <v>0</v>
      </c>
    </row>
    <row r="497" spans="1:11" s="4" customFormat="1" ht="13.5" customHeight="1">
      <c r="A497" s="45" t="s">
        <v>353</v>
      </c>
      <c r="B497" s="83" t="s">
        <v>270</v>
      </c>
      <c r="C497" s="68" t="s">
        <v>248</v>
      </c>
      <c r="D497" s="69" t="s">
        <v>245</v>
      </c>
      <c r="E497" s="69" t="s">
        <v>246</v>
      </c>
      <c r="F497" s="69" t="s">
        <v>247</v>
      </c>
      <c r="G497" s="1026" t="s">
        <v>245</v>
      </c>
      <c r="H497" s="1027" t="s">
        <v>247</v>
      </c>
      <c r="I497" s="1026" t="s">
        <v>245</v>
      </c>
      <c r="J497" s="1027" t="s">
        <v>247</v>
      </c>
      <c r="K497" s="1024" t="e">
        <f t="shared" si="27"/>
        <v>#VALUE!</v>
      </c>
    </row>
    <row r="498" spans="1:11">
      <c r="G498" s="1034"/>
      <c r="H498" s="1035"/>
      <c r="I498" s="1034"/>
      <c r="J498" s="1035"/>
      <c r="K498" s="1024">
        <f t="shared" si="27"/>
        <v>0</v>
      </c>
    </row>
    <row r="499" spans="1:11" s="73" customFormat="1" ht="38.25">
      <c r="A499" s="71"/>
      <c r="B499" s="84" t="s">
        <v>263</v>
      </c>
      <c r="C499" s="85"/>
      <c r="D499" s="86"/>
      <c r="E499" s="86"/>
      <c r="F499" s="86"/>
      <c r="G499" s="1007"/>
      <c r="H499" s="1008"/>
      <c r="I499" s="1007"/>
      <c r="J499" s="1008"/>
      <c r="K499" s="1024">
        <f t="shared" si="27"/>
        <v>0</v>
      </c>
    </row>
    <row r="500" spans="1:11" s="73" customFormat="1" ht="63.75">
      <c r="A500" s="71"/>
      <c r="B500" s="84" t="s">
        <v>264</v>
      </c>
      <c r="C500" s="85"/>
      <c r="D500" s="86"/>
      <c r="E500" s="86"/>
      <c r="F500" s="86"/>
      <c r="G500" s="1007"/>
      <c r="H500" s="1008"/>
      <c r="I500" s="1007"/>
      <c r="J500" s="1008"/>
      <c r="K500" s="1024">
        <f t="shared" si="27"/>
        <v>0</v>
      </c>
    </row>
    <row r="501" spans="1:11" s="73" customFormat="1" ht="38.25">
      <c r="A501" s="71"/>
      <c r="B501" s="84" t="s">
        <v>265</v>
      </c>
      <c r="C501" s="85"/>
      <c r="D501" s="86"/>
      <c r="E501" s="86"/>
      <c r="F501" s="86"/>
      <c r="G501" s="1007"/>
      <c r="H501" s="1008"/>
      <c r="I501" s="1007"/>
      <c r="J501" s="1008"/>
      <c r="K501" s="1024">
        <f t="shared" si="27"/>
        <v>0</v>
      </c>
    </row>
    <row r="502" spans="1:11" s="73" customFormat="1" ht="224.25" customHeight="1">
      <c r="A502" s="71"/>
      <c r="B502" s="84" t="s">
        <v>266</v>
      </c>
      <c r="C502" s="85"/>
      <c r="D502" s="86"/>
      <c r="E502" s="86"/>
      <c r="F502" s="86"/>
      <c r="G502" s="1007"/>
      <c r="H502" s="1008"/>
      <c r="I502" s="1007"/>
      <c r="J502" s="1008"/>
      <c r="K502" s="1024">
        <f t="shared" si="27"/>
        <v>0</v>
      </c>
    </row>
    <row r="503" spans="1:11" s="73" customFormat="1" ht="63.75">
      <c r="A503" s="71"/>
      <c r="B503" s="84" t="s">
        <v>267</v>
      </c>
      <c r="C503" s="85"/>
      <c r="D503" s="86"/>
      <c r="E503" s="86"/>
      <c r="F503" s="86"/>
      <c r="G503" s="1007"/>
      <c r="H503" s="1008"/>
      <c r="I503" s="1007"/>
      <c r="J503" s="1008"/>
      <c r="K503" s="1024">
        <f t="shared" si="27"/>
        <v>0</v>
      </c>
    </row>
    <row r="504" spans="1:11" s="73" customFormat="1">
      <c r="A504" s="71"/>
      <c r="B504" s="84"/>
      <c r="C504" s="85"/>
      <c r="D504" s="86"/>
      <c r="E504" s="86"/>
      <c r="F504" s="86"/>
      <c r="G504" s="1007"/>
      <c r="H504" s="1008"/>
      <c r="I504" s="1007"/>
      <c r="J504" s="1008"/>
      <c r="K504" s="1024">
        <f t="shared" si="27"/>
        <v>0</v>
      </c>
    </row>
    <row r="505" spans="1:11" s="73" customFormat="1" ht="77.25">
      <c r="A505" s="71"/>
      <c r="B505" s="84" t="s">
        <v>271</v>
      </c>
      <c r="C505" s="85"/>
      <c r="D505" s="86"/>
      <c r="E505" s="86"/>
      <c r="F505" s="86"/>
      <c r="G505" s="1007"/>
      <c r="H505" s="1008"/>
      <c r="I505" s="1007"/>
      <c r="J505" s="1008"/>
      <c r="K505" s="1024">
        <f t="shared" si="27"/>
        <v>0</v>
      </c>
    </row>
    <row r="506" spans="1:11" s="73" customFormat="1">
      <c r="A506" s="71"/>
      <c r="B506" s="84"/>
      <c r="C506" s="85"/>
      <c r="D506" s="86"/>
      <c r="E506" s="86"/>
      <c r="F506" s="86"/>
      <c r="G506" s="1007"/>
      <c r="H506" s="1008"/>
      <c r="I506" s="1007"/>
      <c r="J506" s="1008"/>
      <c r="K506" s="1024">
        <f t="shared" si="27"/>
        <v>0</v>
      </c>
    </row>
    <row r="507" spans="1:11" s="73" customFormat="1" ht="118.5" customHeight="1">
      <c r="A507" s="71"/>
      <c r="B507" s="84" t="s">
        <v>268</v>
      </c>
      <c r="C507" s="85"/>
      <c r="D507" s="86"/>
      <c r="E507" s="86"/>
      <c r="F507" s="86"/>
      <c r="G507" s="1007"/>
      <c r="H507" s="1008"/>
      <c r="I507" s="1007"/>
      <c r="J507" s="1008"/>
      <c r="K507" s="1024">
        <f t="shared" si="27"/>
        <v>0</v>
      </c>
    </row>
    <row r="508" spans="1:11" s="73" customFormat="1">
      <c r="A508" s="71"/>
      <c r="B508" s="84"/>
      <c r="C508" s="85"/>
      <c r="D508" s="86"/>
      <c r="E508" s="86"/>
      <c r="F508" s="86"/>
      <c r="G508" s="1007"/>
      <c r="H508" s="1008"/>
      <c r="I508" s="1007"/>
      <c r="J508" s="1008"/>
      <c r="K508" s="1024">
        <f t="shared" si="27"/>
        <v>0</v>
      </c>
    </row>
    <row r="509" spans="1:11" ht="123" customHeight="1">
      <c r="A509" s="7" t="s">
        <v>0</v>
      </c>
      <c r="B509" s="39" t="s">
        <v>287</v>
      </c>
      <c r="C509" s="12"/>
      <c r="D509" s="31"/>
      <c r="E509" s="31"/>
      <c r="F509" s="28"/>
      <c r="G509" s="1034"/>
      <c r="H509" s="1035"/>
      <c r="I509" s="1034"/>
      <c r="J509" s="1035"/>
      <c r="K509" s="1024">
        <f t="shared" si="27"/>
        <v>0</v>
      </c>
    </row>
    <row r="510" spans="1:11" ht="19.5" customHeight="1">
      <c r="A510" s="7"/>
      <c r="B510" s="92" t="s">
        <v>288</v>
      </c>
      <c r="C510" s="12"/>
      <c r="D510" s="31"/>
      <c r="E510" s="31"/>
      <c r="F510" s="28"/>
      <c r="G510" s="1034"/>
      <c r="H510" s="1035"/>
      <c r="I510" s="1034"/>
      <c r="J510" s="1035"/>
      <c r="K510" s="1024">
        <f t="shared" si="27"/>
        <v>0</v>
      </c>
    </row>
    <row r="511" spans="1:11" ht="38.25">
      <c r="A511" s="7"/>
      <c r="B511" s="39" t="s">
        <v>294</v>
      </c>
      <c r="C511" s="12"/>
      <c r="D511" s="31"/>
      <c r="E511" s="31"/>
      <c r="F511" s="28"/>
      <c r="G511" s="1034"/>
      <c r="H511" s="1035"/>
      <c r="I511" s="1034"/>
      <c r="J511" s="1035"/>
      <c r="K511" s="1024">
        <f t="shared" si="27"/>
        <v>0</v>
      </c>
    </row>
    <row r="512" spans="1:11" ht="76.5">
      <c r="A512" s="7"/>
      <c r="B512" s="39" t="s">
        <v>293</v>
      </c>
      <c r="C512" s="12"/>
      <c r="D512" s="31"/>
      <c r="E512" s="31"/>
      <c r="F512" s="28"/>
      <c r="G512" s="1034"/>
      <c r="H512" s="1035"/>
      <c r="I512" s="1034"/>
      <c r="J512" s="1035"/>
      <c r="K512" s="1024">
        <f t="shared" si="27"/>
        <v>0</v>
      </c>
    </row>
    <row r="513" spans="1:11" ht="51">
      <c r="A513" s="7"/>
      <c r="B513" s="39" t="s">
        <v>289</v>
      </c>
      <c r="C513" s="12"/>
      <c r="D513" s="31"/>
      <c r="E513" s="31"/>
      <c r="F513" s="28"/>
      <c r="G513" s="1034"/>
      <c r="H513" s="1035"/>
      <c r="I513" s="1034"/>
      <c r="J513" s="1035"/>
      <c r="K513" s="1024">
        <f t="shared" si="27"/>
        <v>0</v>
      </c>
    </row>
    <row r="514" spans="1:11" ht="114.75">
      <c r="A514" s="7"/>
      <c r="B514" s="39" t="s">
        <v>292</v>
      </c>
      <c r="C514" s="12"/>
      <c r="D514" s="31"/>
      <c r="E514" s="31"/>
      <c r="F514" s="28"/>
      <c r="G514" s="1034"/>
      <c r="H514" s="1035"/>
      <c r="I514" s="1034"/>
      <c r="J514" s="1035"/>
      <c r="K514" s="1024">
        <f t="shared" si="27"/>
        <v>0</v>
      </c>
    </row>
    <row r="515" spans="1:11" ht="51">
      <c r="A515" s="7"/>
      <c r="B515" s="39" t="s">
        <v>291</v>
      </c>
      <c r="C515" s="12"/>
      <c r="D515" s="31"/>
      <c r="E515" s="31"/>
      <c r="F515" s="28"/>
      <c r="G515" s="1034"/>
      <c r="H515" s="1035"/>
      <c r="I515" s="1034"/>
      <c r="J515" s="1035"/>
      <c r="K515" s="1024">
        <f t="shared" si="27"/>
        <v>0</v>
      </c>
    </row>
    <row r="516" spans="1:11" ht="79.5" customHeight="1">
      <c r="A516" s="7"/>
      <c r="B516" s="39" t="s">
        <v>290</v>
      </c>
      <c r="C516" s="12"/>
      <c r="D516" s="31"/>
      <c r="E516" s="31"/>
      <c r="F516" s="28"/>
      <c r="G516" s="1034"/>
      <c r="H516" s="1035"/>
      <c r="I516" s="1034"/>
      <c r="J516" s="1035"/>
      <c r="K516" s="1024">
        <f t="shared" si="27"/>
        <v>0</v>
      </c>
    </row>
    <row r="517" spans="1:11" ht="114.75">
      <c r="A517" s="7"/>
      <c r="B517" s="39" t="s">
        <v>295</v>
      </c>
      <c r="C517" s="12"/>
      <c r="D517" s="31"/>
      <c r="E517" s="31"/>
      <c r="F517" s="28"/>
      <c r="G517" s="1034"/>
      <c r="H517" s="1035"/>
      <c r="I517" s="1034"/>
      <c r="J517" s="1035"/>
      <c r="K517" s="1024">
        <f t="shared" si="27"/>
        <v>0</v>
      </c>
    </row>
    <row r="518" spans="1:11" ht="25.5">
      <c r="A518" s="7"/>
      <c r="B518" s="39" t="s">
        <v>296</v>
      </c>
      <c r="C518" s="12"/>
      <c r="D518" s="31"/>
      <c r="E518" s="31"/>
      <c r="F518" s="28"/>
      <c r="G518" s="1034"/>
      <c r="H518" s="1035"/>
      <c r="I518" s="1034"/>
      <c r="J518" s="1035"/>
      <c r="K518" s="1024">
        <f t="shared" si="27"/>
        <v>0</v>
      </c>
    </row>
    <row r="519" spans="1:11" ht="89.25">
      <c r="A519" s="7"/>
      <c r="B519" s="39" t="s">
        <v>297</v>
      </c>
      <c r="C519" s="12" t="s">
        <v>6</v>
      </c>
      <c r="D519" s="13">
        <v>1000</v>
      </c>
      <c r="E519" s="13"/>
      <c r="F519" s="28">
        <f>ROUND(D519*E519,2)</f>
        <v>0</v>
      </c>
      <c r="G519" s="995">
        <v>700</v>
      </c>
      <c r="H519" s="28">
        <f t="shared" ref="H519:H573" si="28">ROUND(E519*G519,2)</f>
        <v>0</v>
      </c>
      <c r="I519" s="995">
        <v>300</v>
      </c>
      <c r="J519" s="28">
        <f t="shared" ref="J519:J573" si="29">ROUND(E519*I519,2)</f>
        <v>0</v>
      </c>
      <c r="K519" s="1024">
        <f t="shared" si="27"/>
        <v>0</v>
      </c>
    </row>
    <row r="520" spans="1:11">
      <c r="A520" s="7"/>
      <c r="B520" s="39"/>
      <c r="C520" s="12"/>
      <c r="D520" s="31"/>
      <c r="E520" s="31"/>
      <c r="F520" s="28"/>
      <c r="G520" s="1034"/>
      <c r="H520" s="28">
        <f t="shared" si="28"/>
        <v>0</v>
      </c>
      <c r="I520" s="1034"/>
      <c r="J520" s="28">
        <f t="shared" si="29"/>
        <v>0</v>
      </c>
      <c r="K520" s="1024">
        <f t="shared" si="27"/>
        <v>0</v>
      </c>
    </row>
    <row r="521" spans="1:11" ht="220.5" customHeight="1">
      <c r="A521" s="7" t="s">
        <v>2</v>
      </c>
      <c r="B521" s="39" t="s">
        <v>328</v>
      </c>
      <c r="C521" s="12"/>
      <c r="D521" s="31"/>
      <c r="E521" s="31"/>
      <c r="F521" s="28"/>
      <c r="G521" s="1034"/>
      <c r="H521" s="28">
        <f t="shared" si="28"/>
        <v>0</v>
      </c>
      <c r="I521" s="1034"/>
      <c r="J521" s="28">
        <f t="shared" si="29"/>
        <v>0</v>
      </c>
      <c r="K521" s="1024">
        <f t="shared" si="27"/>
        <v>0</v>
      </c>
    </row>
    <row r="522" spans="1:11">
      <c r="A522" s="7"/>
      <c r="B522" s="92" t="s">
        <v>298</v>
      </c>
      <c r="C522" s="12"/>
      <c r="D522" s="31"/>
      <c r="E522" s="31"/>
      <c r="F522" s="28"/>
      <c r="G522" s="1034"/>
      <c r="H522" s="28">
        <f t="shared" si="28"/>
        <v>0</v>
      </c>
      <c r="I522" s="1034"/>
      <c r="J522" s="28">
        <f t="shared" si="29"/>
        <v>0</v>
      </c>
      <c r="K522" s="1024">
        <f t="shared" si="27"/>
        <v>0</v>
      </c>
    </row>
    <row r="523" spans="1:11" ht="180.75" customHeight="1">
      <c r="B523" s="39" t="s">
        <v>299</v>
      </c>
      <c r="G523" s="1034"/>
      <c r="H523" s="28">
        <f t="shared" si="28"/>
        <v>0</v>
      </c>
      <c r="I523" s="1034"/>
      <c r="J523" s="28">
        <f t="shared" si="29"/>
        <v>0</v>
      </c>
      <c r="K523" s="1024">
        <f t="shared" si="27"/>
        <v>0</v>
      </c>
    </row>
    <row r="524" spans="1:11" ht="38.25">
      <c r="B524" s="39" t="s">
        <v>301</v>
      </c>
      <c r="G524" s="1034"/>
      <c r="H524" s="28">
        <f t="shared" si="28"/>
        <v>0</v>
      </c>
      <c r="I524" s="1034"/>
      <c r="J524" s="28">
        <f t="shared" si="29"/>
        <v>0</v>
      </c>
      <c r="K524" s="1024">
        <f t="shared" si="27"/>
        <v>0</v>
      </c>
    </row>
    <row r="525" spans="1:11" ht="25.5">
      <c r="B525" s="39" t="s">
        <v>300</v>
      </c>
      <c r="G525" s="1034"/>
      <c r="H525" s="28">
        <f t="shared" si="28"/>
        <v>0</v>
      </c>
      <c r="I525" s="1034"/>
      <c r="J525" s="28">
        <f t="shared" si="29"/>
        <v>0</v>
      </c>
      <c r="K525" s="1024">
        <f t="shared" si="27"/>
        <v>0</v>
      </c>
    </row>
    <row r="526" spans="1:11" ht="76.5">
      <c r="B526" s="39" t="s">
        <v>302</v>
      </c>
      <c r="G526" s="1034"/>
      <c r="H526" s="28">
        <f t="shared" si="28"/>
        <v>0</v>
      </c>
      <c r="I526" s="1034"/>
      <c r="J526" s="28">
        <f t="shared" si="29"/>
        <v>0</v>
      </c>
      <c r="K526" s="1024">
        <f t="shared" si="27"/>
        <v>0</v>
      </c>
    </row>
    <row r="527" spans="1:11" ht="63.75">
      <c r="B527" s="39" t="s">
        <v>303</v>
      </c>
      <c r="G527" s="1034"/>
      <c r="H527" s="28">
        <f t="shared" si="28"/>
        <v>0</v>
      </c>
      <c r="I527" s="1034"/>
      <c r="J527" s="28">
        <f t="shared" si="29"/>
        <v>0</v>
      </c>
      <c r="K527" s="1024">
        <f t="shared" si="27"/>
        <v>0</v>
      </c>
    </row>
    <row r="528" spans="1:11" ht="63.75">
      <c r="B528" s="39" t="s">
        <v>304</v>
      </c>
      <c r="G528" s="1034"/>
      <c r="H528" s="28">
        <f t="shared" si="28"/>
        <v>0</v>
      </c>
      <c r="I528" s="1034"/>
      <c r="J528" s="28">
        <f t="shared" si="29"/>
        <v>0</v>
      </c>
      <c r="K528" s="1024">
        <f t="shared" si="27"/>
        <v>0</v>
      </c>
    </row>
    <row r="529" spans="1:11" ht="89.25">
      <c r="B529" s="39" t="s">
        <v>305</v>
      </c>
      <c r="G529" s="1034"/>
      <c r="H529" s="28">
        <f t="shared" si="28"/>
        <v>0</v>
      </c>
      <c r="I529" s="1034"/>
      <c r="J529" s="28">
        <f t="shared" si="29"/>
        <v>0</v>
      </c>
      <c r="K529" s="1024">
        <f t="shared" si="27"/>
        <v>0</v>
      </c>
    </row>
    <row r="530" spans="1:11" ht="76.5">
      <c r="B530" s="39" t="s">
        <v>306</v>
      </c>
      <c r="G530" s="1034"/>
      <c r="H530" s="28">
        <f t="shared" si="28"/>
        <v>0</v>
      </c>
      <c r="I530" s="1034"/>
      <c r="J530" s="28">
        <f t="shared" si="29"/>
        <v>0</v>
      </c>
      <c r="K530" s="1024">
        <f t="shared" si="27"/>
        <v>0</v>
      </c>
    </row>
    <row r="531" spans="1:11" ht="165.75">
      <c r="B531" s="39" t="s">
        <v>307</v>
      </c>
      <c r="G531" s="1034"/>
      <c r="H531" s="28">
        <f t="shared" si="28"/>
        <v>0</v>
      </c>
      <c r="I531" s="1034"/>
      <c r="J531" s="28">
        <f t="shared" si="29"/>
        <v>0</v>
      </c>
      <c r="K531" s="1024">
        <f t="shared" si="27"/>
        <v>0</v>
      </c>
    </row>
    <row r="532" spans="1:11" ht="63.75">
      <c r="B532" s="39" t="s">
        <v>308</v>
      </c>
      <c r="C532" s="12" t="s">
        <v>6</v>
      </c>
      <c r="D532" s="13">
        <v>600</v>
      </c>
      <c r="E532" s="13"/>
      <c r="F532" s="28">
        <f>ROUND(D532*E532,2)</f>
        <v>0</v>
      </c>
      <c r="G532" s="995">
        <v>400</v>
      </c>
      <c r="H532" s="28">
        <f t="shared" si="28"/>
        <v>0</v>
      </c>
      <c r="I532" s="995">
        <v>200</v>
      </c>
      <c r="J532" s="28">
        <f>ROUND(E532*I532,2)</f>
        <v>0</v>
      </c>
      <c r="K532" s="1024">
        <f>D532-G532-I532</f>
        <v>0</v>
      </c>
    </row>
    <row r="533" spans="1:11">
      <c r="B533" s="39"/>
      <c r="C533" s="12"/>
      <c r="D533" s="31"/>
      <c r="E533" s="31"/>
      <c r="F533" s="28"/>
      <c r="G533" s="1034"/>
      <c r="H533" s="28">
        <f t="shared" si="28"/>
        <v>0</v>
      </c>
      <c r="I533" s="1034"/>
      <c r="J533" s="28">
        <f t="shared" si="29"/>
        <v>0</v>
      </c>
      <c r="K533" s="1024">
        <f t="shared" ref="K533:K596" si="30">D533-G533-I533</f>
        <v>0</v>
      </c>
    </row>
    <row r="534" spans="1:11" ht="126" customHeight="1">
      <c r="A534" s="7" t="s">
        <v>3</v>
      </c>
      <c r="B534" s="39" t="s">
        <v>310</v>
      </c>
      <c r="C534" s="12" t="s">
        <v>6</v>
      </c>
      <c r="D534" s="13">
        <v>2900</v>
      </c>
      <c r="E534" s="13"/>
      <c r="F534" s="28">
        <f>ROUND(D534*E534,2)</f>
        <v>0</v>
      </c>
      <c r="G534" s="995">
        <v>2900</v>
      </c>
      <c r="H534" s="28">
        <f t="shared" si="28"/>
        <v>0</v>
      </c>
      <c r="I534" s="1034"/>
      <c r="J534" s="28">
        <f t="shared" si="29"/>
        <v>0</v>
      </c>
      <c r="K534" s="1024">
        <f t="shared" si="30"/>
        <v>0</v>
      </c>
    </row>
    <row r="535" spans="1:11" ht="93" customHeight="1">
      <c r="A535" s="7" t="s">
        <v>4</v>
      </c>
      <c r="B535" s="39" t="s">
        <v>309</v>
      </c>
      <c r="C535" s="12" t="s">
        <v>7</v>
      </c>
      <c r="D535" s="13">
        <v>20</v>
      </c>
      <c r="E535" s="13"/>
      <c r="F535" s="28">
        <f>SUM(D535*E535)</f>
        <v>0</v>
      </c>
      <c r="G535" s="995">
        <v>20</v>
      </c>
      <c r="H535" s="28">
        <f t="shared" si="28"/>
        <v>0</v>
      </c>
      <c r="I535" s="995"/>
      <c r="J535" s="28">
        <f t="shared" si="29"/>
        <v>0</v>
      </c>
      <c r="K535" s="1024">
        <f t="shared" si="30"/>
        <v>0</v>
      </c>
    </row>
    <row r="536" spans="1:11">
      <c r="G536" s="1034"/>
      <c r="H536" s="28">
        <f t="shared" si="28"/>
        <v>0</v>
      </c>
      <c r="I536" s="1034"/>
      <c r="J536" s="28">
        <f t="shared" si="29"/>
        <v>0</v>
      </c>
      <c r="K536" s="1024">
        <f t="shared" si="30"/>
        <v>0</v>
      </c>
    </row>
    <row r="537" spans="1:11" ht="51">
      <c r="A537" s="7" t="s">
        <v>5</v>
      </c>
      <c r="B537" s="39" t="s">
        <v>311</v>
      </c>
      <c r="C537" s="12" t="s">
        <v>6</v>
      </c>
      <c r="D537" s="13">
        <v>5000</v>
      </c>
      <c r="E537" s="13"/>
      <c r="F537" s="28">
        <f>ROUND(D537*E537,2)</f>
        <v>0</v>
      </c>
      <c r="G537" s="995">
        <v>4380</v>
      </c>
      <c r="H537" s="28">
        <f t="shared" si="28"/>
        <v>0</v>
      </c>
      <c r="I537" s="995">
        <v>620</v>
      </c>
      <c r="J537" s="28">
        <f t="shared" si="29"/>
        <v>0</v>
      </c>
      <c r="K537" s="1024">
        <f t="shared" si="30"/>
        <v>0</v>
      </c>
    </row>
    <row r="538" spans="1:11">
      <c r="G538" s="1034"/>
      <c r="H538" s="28">
        <f t="shared" si="28"/>
        <v>0</v>
      </c>
      <c r="I538" s="1034"/>
      <c r="J538" s="28">
        <f t="shared" si="29"/>
        <v>0</v>
      </c>
      <c r="K538" s="1024">
        <f t="shared" si="30"/>
        <v>0</v>
      </c>
    </row>
    <row r="539" spans="1:11" ht="38.25">
      <c r="A539" s="7" t="s">
        <v>8</v>
      </c>
      <c r="B539" s="39" t="s">
        <v>313</v>
      </c>
      <c r="C539" s="12" t="s">
        <v>6</v>
      </c>
      <c r="D539" s="13">
        <v>5400</v>
      </c>
      <c r="E539" s="13"/>
      <c r="F539" s="28">
        <f>ROUND(D539*E539,2)</f>
        <v>0</v>
      </c>
      <c r="G539" s="996">
        <v>4080</v>
      </c>
      <c r="H539" s="950">
        <f t="shared" si="28"/>
        <v>0</v>
      </c>
      <c r="I539" s="996">
        <v>1320</v>
      </c>
      <c r="J539" s="28">
        <f t="shared" si="29"/>
        <v>0</v>
      </c>
      <c r="K539" s="1024">
        <f t="shared" si="30"/>
        <v>0</v>
      </c>
    </row>
    <row r="540" spans="1:11">
      <c r="A540" s="7"/>
      <c r="B540" s="39"/>
      <c r="C540" s="12"/>
      <c r="D540" s="31"/>
      <c r="E540" s="31"/>
      <c r="F540" s="28"/>
      <c r="G540" s="1059"/>
      <c r="H540" s="950">
        <f t="shared" si="28"/>
        <v>0</v>
      </c>
      <c r="I540" s="1059"/>
      <c r="J540" s="28">
        <f t="shared" si="29"/>
        <v>0</v>
      </c>
      <c r="K540" s="1024">
        <f t="shared" si="30"/>
        <v>0</v>
      </c>
    </row>
    <row r="541" spans="1:11" ht="38.25">
      <c r="A541" s="7" t="s">
        <v>9</v>
      </c>
      <c r="B541" s="39" t="s">
        <v>312</v>
      </c>
      <c r="C541" s="12" t="s">
        <v>6</v>
      </c>
      <c r="D541" s="13">
        <v>4000</v>
      </c>
      <c r="E541" s="13"/>
      <c r="F541" s="28">
        <f>ROUND(D541*E541,2)</f>
        <v>0</v>
      </c>
      <c r="G541" s="996">
        <v>2911</v>
      </c>
      <c r="H541" s="950">
        <f t="shared" si="28"/>
        <v>0</v>
      </c>
      <c r="I541" s="996">
        <v>1089</v>
      </c>
      <c r="J541" s="28">
        <f t="shared" si="29"/>
        <v>0</v>
      </c>
      <c r="K541" s="1024">
        <f t="shared" si="30"/>
        <v>0</v>
      </c>
    </row>
    <row r="542" spans="1:11">
      <c r="A542" s="93"/>
      <c r="B542" s="98"/>
      <c r="C542" s="94"/>
      <c r="D542" s="99"/>
      <c r="E542" s="96"/>
      <c r="F542" s="97"/>
      <c r="G542" s="1034"/>
      <c r="H542" s="28">
        <f t="shared" si="28"/>
        <v>0</v>
      </c>
      <c r="I542" s="1034"/>
      <c r="J542" s="28">
        <f t="shared" si="29"/>
        <v>0</v>
      </c>
      <c r="K542" s="1024">
        <f t="shared" si="30"/>
        <v>0</v>
      </c>
    </row>
    <row r="543" spans="1:11" ht="38.25">
      <c r="A543" s="7" t="s">
        <v>10</v>
      </c>
      <c r="B543" s="39" t="s">
        <v>330</v>
      </c>
      <c r="C543" s="12" t="s">
        <v>230</v>
      </c>
      <c r="D543" s="13">
        <v>1000</v>
      </c>
      <c r="E543" s="13"/>
      <c r="F543" s="28">
        <f>ROUND(D543*E543,2)</f>
        <v>0</v>
      </c>
      <c r="G543" s="995">
        <v>850</v>
      </c>
      <c r="H543" s="28">
        <f t="shared" si="28"/>
        <v>0</v>
      </c>
      <c r="I543" s="995">
        <v>150</v>
      </c>
      <c r="J543" s="28">
        <f t="shared" si="29"/>
        <v>0</v>
      </c>
      <c r="K543" s="1024">
        <f t="shared" si="30"/>
        <v>0</v>
      </c>
    </row>
    <row r="544" spans="1:11">
      <c r="G544" s="1034"/>
      <c r="H544" s="28">
        <f t="shared" si="28"/>
        <v>0</v>
      </c>
      <c r="I544" s="1034"/>
      <c r="J544" s="28">
        <f t="shared" si="29"/>
        <v>0</v>
      </c>
      <c r="K544" s="1024">
        <f t="shared" si="30"/>
        <v>0</v>
      </c>
    </row>
    <row r="545" spans="1:11" s="81" customFormat="1" ht="153" customHeight="1">
      <c r="A545" s="7" t="s">
        <v>11</v>
      </c>
      <c r="B545" s="39" t="s">
        <v>329</v>
      </c>
      <c r="C545" s="12" t="s">
        <v>6</v>
      </c>
      <c r="D545" s="13">
        <v>4500</v>
      </c>
      <c r="E545" s="13"/>
      <c r="F545" s="28">
        <f>SUM(D545*E545)</f>
        <v>0</v>
      </c>
      <c r="G545" s="995">
        <v>3180</v>
      </c>
      <c r="H545" s="28">
        <f t="shared" si="28"/>
        <v>0</v>
      </c>
      <c r="I545" s="995">
        <v>1320</v>
      </c>
      <c r="J545" s="28">
        <f t="shared" si="29"/>
        <v>0</v>
      </c>
      <c r="K545" s="1024">
        <f t="shared" si="30"/>
        <v>0</v>
      </c>
    </row>
    <row r="546" spans="1:11">
      <c r="G546" s="1034"/>
      <c r="H546" s="28">
        <f t="shared" si="28"/>
        <v>0</v>
      </c>
      <c r="I546" s="1034"/>
      <c r="J546" s="28">
        <f t="shared" si="29"/>
        <v>0</v>
      </c>
      <c r="K546" s="1024">
        <f t="shared" si="30"/>
        <v>0</v>
      </c>
    </row>
    <row r="547" spans="1:11" s="81" customFormat="1" ht="126.6" customHeight="1">
      <c r="A547" s="7" t="s">
        <v>12</v>
      </c>
      <c r="B547" s="39" t="s">
        <v>314</v>
      </c>
      <c r="C547" s="12" t="s">
        <v>6</v>
      </c>
      <c r="D547" s="13">
        <v>1140</v>
      </c>
      <c r="E547" s="13"/>
      <c r="F547" s="28">
        <f>SUM(D547*E547)</f>
        <v>0</v>
      </c>
      <c r="G547" s="996">
        <v>1050</v>
      </c>
      <c r="H547" s="28">
        <f t="shared" si="28"/>
        <v>0</v>
      </c>
      <c r="I547" s="996">
        <v>90</v>
      </c>
      <c r="J547" s="28">
        <f t="shared" si="29"/>
        <v>0</v>
      </c>
      <c r="K547" s="1024">
        <f t="shared" si="30"/>
        <v>0</v>
      </c>
    </row>
    <row r="548" spans="1:11">
      <c r="G548" s="1059"/>
      <c r="H548" s="28">
        <f t="shared" si="28"/>
        <v>0</v>
      </c>
      <c r="I548" s="1059"/>
      <c r="J548" s="28">
        <f t="shared" si="29"/>
        <v>0</v>
      </c>
      <c r="K548" s="1024">
        <f t="shared" si="30"/>
        <v>0</v>
      </c>
    </row>
    <row r="549" spans="1:11" s="81" customFormat="1" ht="51">
      <c r="A549" s="7" t="s">
        <v>13</v>
      </c>
      <c r="B549" s="39" t="s">
        <v>3353</v>
      </c>
      <c r="C549" s="12" t="s">
        <v>6</v>
      </c>
      <c r="D549" s="13">
        <v>150</v>
      </c>
      <c r="E549" s="13"/>
      <c r="F549" s="28">
        <f>SUM(D549*E549)</f>
        <v>0</v>
      </c>
      <c r="G549" s="1004">
        <v>115</v>
      </c>
      <c r="H549" s="28">
        <f t="shared" si="28"/>
        <v>0</v>
      </c>
      <c r="I549" s="996">
        <v>35</v>
      </c>
      <c r="J549" s="28">
        <f t="shared" si="29"/>
        <v>0</v>
      </c>
      <c r="K549" s="1024">
        <f t="shared" si="30"/>
        <v>0</v>
      </c>
    </row>
    <row r="550" spans="1:11">
      <c r="B550" t="s">
        <v>3347</v>
      </c>
      <c r="G550" s="1059"/>
      <c r="H550" s="28">
        <f t="shared" si="28"/>
        <v>0</v>
      </c>
      <c r="I550" s="1059"/>
      <c r="J550" s="28">
        <f t="shared" si="29"/>
        <v>0</v>
      </c>
      <c r="K550" s="1024">
        <f t="shared" si="30"/>
        <v>0</v>
      </c>
    </row>
    <row r="551" spans="1:11" s="81" customFormat="1" ht="108" customHeight="1">
      <c r="A551" s="7" t="s">
        <v>14</v>
      </c>
      <c r="B551" s="39" t="s">
        <v>1300</v>
      </c>
      <c r="C551" s="12" t="s">
        <v>6</v>
      </c>
      <c r="D551" s="13">
        <v>960</v>
      </c>
      <c r="E551" s="13"/>
      <c r="F551" s="28">
        <f>SUM(D551*E551)</f>
        <v>0</v>
      </c>
      <c r="G551" s="996">
        <v>620</v>
      </c>
      <c r="H551" s="28">
        <f t="shared" si="28"/>
        <v>0</v>
      </c>
      <c r="I551" s="996">
        <v>340</v>
      </c>
      <c r="J551" s="28">
        <f t="shared" si="29"/>
        <v>0</v>
      </c>
      <c r="K551" s="1024">
        <f t="shared" si="30"/>
        <v>0</v>
      </c>
    </row>
    <row r="552" spans="1:11">
      <c r="E552" s="73"/>
      <c r="G552" s="1059"/>
      <c r="H552" s="28">
        <f t="shared" si="28"/>
        <v>0</v>
      </c>
      <c r="I552" s="1059"/>
      <c r="J552" s="28">
        <f t="shared" si="29"/>
        <v>0</v>
      </c>
      <c r="K552" s="1024">
        <f t="shared" si="30"/>
        <v>0</v>
      </c>
    </row>
    <row r="553" spans="1:11" s="81" customFormat="1" ht="111.75" customHeight="1">
      <c r="A553" s="7" t="s">
        <v>15</v>
      </c>
      <c r="B553" s="39" t="s">
        <v>1301</v>
      </c>
      <c r="C553" s="12" t="s">
        <v>6</v>
      </c>
      <c r="D553" s="13">
        <v>3300</v>
      </c>
      <c r="E553" s="13"/>
      <c r="F553" s="28">
        <f>SUM(D553*E553)</f>
        <v>0</v>
      </c>
      <c r="G553" s="996">
        <v>3300</v>
      </c>
      <c r="H553" s="28">
        <f t="shared" si="28"/>
        <v>0</v>
      </c>
      <c r="I553" s="996"/>
      <c r="J553" s="28">
        <f t="shared" si="29"/>
        <v>0</v>
      </c>
      <c r="K553" s="1024">
        <f t="shared" si="30"/>
        <v>0</v>
      </c>
    </row>
    <row r="554" spans="1:11">
      <c r="E554" s="73"/>
      <c r="G554" s="1034"/>
      <c r="H554" s="28">
        <f t="shared" si="28"/>
        <v>0</v>
      </c>
      <c r="I554" s="1034"/>
      <c r="J554" s="28">
        <f t="shared" si="29"/>
        <v>0</v>
      </c>
      <c r="K554" s="1024">
        <f t="shared" si="30"/>
        <v>0</v>
      </c>
    </row>
    <row r="555" spans="1:11" s="81" customFormat="1" ht="89.25">
      <c r="A555" s="7" t="s">
        <v>16</v>
      </c>
      <c r="B555" s="39" t="s">
        <v>1302</v>
      </c>
      <c r="C555" s="12" t="s">
        <v>6</v>
      </c>
      <c r="D555" s="13">
        <v>820</v>
      </c>
      <c r="E555" s="13"/>
      <c r="F555" s="28">
        <f>SUM(D555*E555)</f>
        <v>0</v>
      </c>
      <c r="G555" s="995">
        <v>534</v>
      </c>
      <c r="H555" s="28">
        <f t="shared" si="28"/>
        <v>0</v>
      </c>
      <c r="I555" s="996">
        <v>286</v>
      </c>
      <c r="J555" s="28">
        <f t="shared" si="29"/>
        <v>0</v>
      </c>
      <c r="K555" s="1024">
        <f t="shared" si="30"/>
        <v>0</v>
      </c>
    </row>
    <row r="556" spans="1:11">
      <c r="G556" s="1034"/>
      <c r="H556" s="28">
        <f t="shared" si="28"/>
        <v>0</v>
      </c>
      <c r="I556" s="1034"/>
      <c r="J556" s="28">
        <f t="shared" si="29"/>
        <v>0</v>
      </c>
      <c r="K556" s="1024">
        <f t="shared" si="30"/>
        <v>0</v>
      </c>
    </row>
    <row r="557" spans="1:11" ht="51">
      <c r="A557" s="7" t="s">
        <v>17</v>
      </c>
      <c r="B557" s="39" t="s">
        <v>317</v>
      </c>
      <c r="C557" s="12" t="s">
        <v>6</v>
      </c>
      <c r="D557" s="13">
        <v>800</v>
      </c>
      <c r="E557" s="13"/>
      <c r="F557" s="28">
        <f>SUM(D557*E557)</f>
        <v>0</v>
      </c>
      <c r="G557" s="995">
        <v>600</v>
      </c>
      <c r="H557" s="28">
        <f t="shared" si="28"/>
        <v>0</v>
      </c>
      <c r="I557" s="995">
        <v>200</v>
      </c>
      <c r="J557" s="28">
        <f t="shared" si="29"/>
        <v>0</v>
      </c>
      <c r="K557" s="1024">
        <f t="shared" si="30"/>
        <v>0</v>
      </c>
    </row>
    <row r="558" spans="1:11">
      <c r="A558" s="7"/>
      <c r="B558" s="39"/>
      <c r="C558" s="94"/>
      <c r="D558" s="95"/>
      <c r="E558" s="96"/>
      <c r="F558" s="97"/>
      <c r="G558" s="1034"/>
      <c r="H558" s="28">
        <f t="shared" si="28"/>
        <v>0</v>
      </c>
      <c r="I558" s="1034"/>
      <c r="J558" s="28">
        <f t="shared" si="29"/>
        <v>0</v>
      </c>
      <c r="K558" s="1024">
        <f t="shared" si="30"/>
        <v>0</v>
      </c>
    </row>
    <row r="559" spans="1:11" ht="38.25">
      <c r="A559" s="7" t="s">
        <v>18</v>
      </c>
      <c r="B559" s="39" t="s">
        <v>318</v>
      </c>
      <c r="C559" s="12" t="s">
        <v>230</v>
      </c>
      <c r="D559" s="13">
        <v>100</v>
      </c>
      <c r="E559" s="13"/>
      <c r="F559" s="28">
        <f>SUM(D559*E559)</f>
        <v>0</v>
      </c>
      <c r="G559" s="995">
        <v>70</v>
      </c>
      <c r="H559" s="28">
        <f t="shared" si="28"/>
        <v>0</v>
      </c>
      <c r="I559" s="995">
        <v>30</v>
      </c>
      <c r="J559" s="28">
        <f t="shared" si="29"/>
        <v>0</v>
      </c>
      <c r="K559" s="1024">
        <f t="shared" si="30"/>
        <v>0</v>
      </c>
    </row>
    <row r="560" spans="1:11">
      <c r="G560" s="1034"/>
      <c r="H560" s="28">
        <f t="shared" si="28"/>
        <v>0</v>
      </c>
      <c r="I560" s="1034"/>
      <c r="J560" s="28">
        <f t="shared" si="29"/>
        <v>0</v>
      </c>
      <c r="K560" s="1024">
        <f t="shared" si="30"/>
        <v>0</v>
      </c>
    </row>
    <row r="561" spans="1:11" s="81" customFormat="1" ht="38.25">
      <c r="A561" s="7" t="s">
        <v>19</v>
      </c>
      <c r="B561" s="39" t="s">
        <v>319</v>
      </c>
      <c r="C561" s="12"/>
      <c r="D561" s="13"/>
      <c r="E561" s="31"/>
      <c r="F561" s="28"/>
      <c r="G561" s="1002"/>
      <c r="H561" s="28">
        <f t="shared" si="28"/>
        <v>0</v>
      </c>
      <c r="I561" s="1064"/>
      <c r="J561" s="28">
        <f t="shared" si="29"/>
        <v>0</v>
      </c>
      <c r="K561" s="1024">
        <f t="shared" si="30"/>
        <v>0</v>
      </c>
    </row>
    <row r="562" spans="1:11" s="81" customFormat="1">
      <c r="A562" s="7"/>
      <c r="B562" s="39" t="s">
        <v>320</v>
      </c>
      <c r="C562" s="12" t="s">
        <v>321</v>
      </c>
      <c r="D562" s="13">
        <v>300</v>
      </c>
      <c r="E562" s="13"/>
      <c r="F562" s="28">
        <f>SUM(D562*E562)</f>
        <v>0</v>
      </c>
      <c r="G562" s="995">
        <v>150</v>
      </c>
      <c r="H562" s="28">
        <f t="shared" si="28"/>
        <v>0</v>
      </c>
      <c r="I562" s="995">
        <v>150</v>
      </c>
      <c r="J562" s="28">
        <f t="shared" si="29"/>
        <v>0</v>
      </c>
      <c r="K562" s="1024">
        <f t="shared" si="30"/>
        <v>0</v>
      </c>
    </row>
    <row r="563" spans="1:11" s="81" customFormat="1">
      <c r="A563" s="7"/>
      <c r="B563" s="39" t="s">
        <v>322</v>
      </c>
      <c r="C563" s="12" t="s">
        <v>321</v>
      </c>
      <c r="D563" s="13">
        <v>300</v>
      </c>
      <c r="E563" s="13"/>
      <c r="F563" s="28">
        <f>SUM(D563*E563)</f>
        <v>0</v>
      </c>
      <c r="G563" s="995">
        <v>150</v>
      </c>
      <c r="H563" s="28">
        <f t="shared" si="28"/>
        <v>0</v>
      </c>
      <c r="I563" s="995">
        <v>150</v>
      </c>
      <c r="J563" s="28">
        <f t="shared" si="29"/>
        <v>0</v>
      </c>
      <c r="K563" s="1024">
        <f t="shared" si="30"/>
        <v>0</v>
      </c>
    </row>
    <row r="564" spans="1:11" s="81" customFormat="1">
      <c r="A564" s="7"/>
      <c r="B564" s="39"/>
      <c r="C564" s="12"/>
      <c r="D564" s="13"/>
      <c r="E564" s="31"/>
      <c r="F564" s="28"/>
      <c r="G564" s="1002"/>
      <c r="H564" s="28">
        <f t="shared" si="28"/>
        <v>0</v>
      </c>
      <c r="I564" s="1067"/>
      <c r="J564" s="28">
        <f t="shared" si="29"/>
        <v>0</v>
      </c>
      <c r="K564" s="1024">
        <f t="shared" si="30"/>
        <v>0</v>
      </c>
    </row>
    <row r="565" spans="1:11" s="81" customFormat="1" ht="25.5">
      <c r="A565" s="7" t="s">
        <v>20</v>
      </c>
      <c r="B565" s="39" t="s">
        <v>323</v>
      </c>
      <c r="C565" s="12" t="s">
        <v>6</v>
      </c>
      <c r="D565" s="13">
        <v>5800</v>
      </c>
      <c r="E565" s="13"/>
      <c r="F565" s="28">
        <f>SUM(D565*E565)</f>
        <v>0</v>
      </c>
      <c r="G565" s="995">
        <v>5288</v>
      </c>
      <c r="H565" s="28">
        <f t="shared" si="28"/>
        <v>0</v>
      </c>
      <c r="I565" s="995">
        <v>512</v>
      </c>
      <c r="J565" s="28">
        <f t="shared" si="29"/>
        <v>0</v>
      </c>
      <c r="K565" s="1024">
        <f t="shared" si="30"/>
        <v>0</v>
      </c>
    </row>
    <row r="566" spans="1:11" s="81" customFormat="1">
      <c r="A566" s="7"/>
      <c r="B566" s="39"/>
      <c r="C566" s="12"/>
      <c r="D566" s="13"/>
      <c r="E566" s="31"/>
      <c r="F566" s="28"/>
      <c r="G566" s="1002"/>
      <c r="H566" s="28">
        <f t="shared" si="28"/>
        <v>0</v>
      </c>
      <c r="I566" s="1067"/>
      <c r="J566" s="28">
        <f t="shared" si="29"/>
        <v>0</v>
      </c>
      <c r="K566" s="1024">
        <f t="shared" si="30"/>
        <v>0</v>
      </c>
    </row>
    <row r="567" spans="1:11" s="81" customFormat="1" ht="25.5">
      <c r="A567" s="7" t="s">
        <v>21</v>
      </c>
      <c r="B567" s="39" t="s">
        <v>324</v>
      </c>
      <c r="C567" s="12" t="s">
        <v>230</v>
      </c>
      <c r="D567" s="13">
        <v>500</v>
      </c>
      <c r="E567" s="13"/>
      <c r="F567" s="28">
        <f>SUM(D567*E567)</f>
        <v>0</v>
      </c>
      <c r="G567" s="996">
        <v>450</v>
      </c>
      <c r="H567" s="950">
        <f t="shared" si="28"/>
        <v>0</v>
      </c>
      <c r="I567" s="996">
        <v>50</v>
      </c>
      <c r="J567" s="28">
        <f t="shared" si="29"/>
        <v>0</v>
      </c>
      <c r="K567" s="1024">
        <f t="shared" si="30"/>
        <v>0</v>
      </c>
    </row>
    <row r="568" spans="1:11">
      <c r="G568" s="1034"/>
      <c r="H568" s="28">
        <f t="shared" si="28"/>
        <v>0</v>
      </c>
      <c r="I568" s="1034"/>
      <c r="J568" s="28">
        <f t="shared" si="29"/>
        <v>0</v>
      </c>
      <c r="K568" s="1024">
        <f t="shared" si="30"/>
        <v>0</v>
      </c>
    </row>
    <row r="569" spans="1:11" s="81" customFormat="1" ht="51">
      <c r="A569" s="7" t="s">
        <v>22</v>
      </c>
      <c r="B569" s="39" t="s">
        <v>325</v>
      </c>
      <c r="C569" s="12" t="s">
        <v>6</v>
      </c>
      <c r="D569" s="13">
        <v>200</v>
      </c>
      <c r="E569" s="13"/>
      <c r="F569" s="28">
        <f>SUM(D569*E569)</f>
        <v>0</v>
      </c>
      <c r="G569" s="995">
        <v>160</v>
      </c>
      <c r="H569" s="28">
        <f t="shared" si="28"/>
        <v>0</v>
      </c>
      <c r="I569" s="995">
        <v>40</v>
      </c>
      <c r="J569" s="28">
        <f t="shared" si="29"/>
        <v>0</v>
      </c>
      <c r="K569" s="1024">
        <f t="shared" si="30"/>
        <v>0</v>
      </c>
    </row>
    <row r="570" spans="1:11">
      <c r="G570" s="1034"/>
      <c r="H570" s="28">
        <f t="shared" si="28"/>
        <v>0</v>
      </c>
      <c r="I570" s="1034"/>
      <c r="J570" s="28">
        <f t="shared" si="29"/>
        <v>0</v>
      </c>
      <c r="K570" s="1024">
        <f t="shared" si="30"/>
        <v>0</v>
      </c>
    </row>
    <row r="571" spans="1:11" ht="38.25">
      <c r="A571" s="7" t="s">
        <v>23</v>
      </c>
      <c r="B571" s="39" t="s">
        <v>326</v>
      </c>
      <c r="C571" s="12" t="s">
        <v>230</v>
      </c>
      <c r="D571" s="13">
        <v>300</v>
      </c>
      <c r="E571" s="13"/>
      <c r="F571" s="28">
        <f>SUM(D571*E571)</f>
        <v>0</v>
      </c>
      <c r="G571" s="995">
        <v>250</v>
      </c>
      <c r="H571" s="28">
        <f t="shared" si="28"/>
        <v>0</v>
      </c>
      <c r="I571" s="995">
        <v>50</v>
      </c>
      <c r="J571" s="28">
        <f t="shared" si="29"/>
        <v>0</v>
      </c>
      <c r="K571" s="1024">
        <f t="shared" si="30"/>
        <v>0</v>
      </c>
    </row>
    <row r="572" spans="1:11">
      <c r="G572" s="1034"/>
      <c r="H572" s="28">
        <f t="shared" si="28"/>
        <v>0</v>
      </c>
      <c r="I572" s="1034"/>
      <c r="J572" s="28">
        <f t="shared" si="29"/>
        <v>0</v>
      </c>
      <c r="K572" s="1024">
        <f t="shared" si="30"/>
        <v>0</v>
      </c>
    </row>
    <row r="573" spans="1:11">
      <c r="G573" s="1034"/>
      <c r="H573" s="28">
        <f t="shared" si="28"/>
        <v>0</v>
      </c>
      <c r="I573" s="1034"/>
      <c r="J573" s="28">
        <f t="shared" si="29"/>
        <v>0</v>
      </c>
      <c r="K573" s="1024">
        <f t="shared" si="30"/>
        <v>0</v>
      </c>
    </row>
    <row r="574" spans="1:11" s="4" customFormat="1" ht="13.5" customHeight="1">
      <c r="A574" s="45" t="s">
        <v>353</v>
      </c>
      <c r="B574" s="83" t="s">
        <v>327</v>
      </c>
      <c r="C574" s="68"/>
      <c r="D574" s="69"/>
      <c r="E574" s="70"/>
      <c r="F574" s="715">
        <f>SUM(F509:F571)</f>
        <v>0</v>
      </c>
      <c r="G574" s="1028"/>
      <c r="H574" s="715">
        <f>SUM(H509:H571)</f>
        <v>0</v>
      </c>
      <c r="I574" s="1028"/>
      <c r="J574" s="715">
        <f>SUM(J509:J571)</f>
        <v>0</v>
      </c>
      <c r="K574" s="1024">
        <f t="shared" si="30"/>
        <v>0</v>
      </c>
    </row>
    <row r="575" spans="1:11" ht="15">
      <c r="G575" s="1062"/>
      <c r="H575" s="1063"/>
      <c r="I575" s="1062"/>
      <c r="J575" s="1038"/>
      <c r="K575" s="1024">
        <f t="shared" si="30"/>
        <v>0</v>
      </c>
    </row>
    <row r="576" spans="1:11" s="4" customFormat="1" ht="13.5" customHeight="1">
      <c r="A576" s="45" t="s">
        <v>357</v>
      </c>
      <c r="B576" s="83" t="s">
        <v>316</v>
      </c>
      <c r="C576" s="66" t="s">
        <v>248</v>
      </c>
      <c r="D576" s="67" t="s">
        <v>245</v>
      </c>
      <c r="E576" s="67" t="s">
        <v>246</v>
      </c>
      <c r="F576" s="67" t="s">
        <v>247</v>
      </c>
      <c r="G576" s="1026" t="s">
        <v>245</v>
      </c>
      <c r="H576" s="1027" t="s">
        <v>247</v>
      </c>
      <c r="I576" s="1026" t="s">
        <v>245</v>
      </c>
      <c r="J576" s="1027" t="s">
        <v>247</v>
      </c>
      <c r="K576" s="1024" t="e">
        <f t="shared" si="30"/>
        <v>#VALUE!</v>
      </c>
    </row>
    <row r="577" spans="1:11" s="4" customFormat="1" ht="13.5" customHeight="1">
      <c r="A577" s="11"/>
      <c r="B577" s="940"/>
      <c r="C577" s="936"/>
      <c r="D577" s="82"/>
      <c r="E577" s="87"/>
      <c r="F577" s="87"/>
      <c r="G577" s="1030"/>
      <c r="H577" s="1029"/>
      <c r="I577" s="1030"/>
      <c r="J577" s="1029"/>
      <c r="K577" s="1024">
        <f t="shared" si="30"/>
        <v>0</v>
      </c>
    </row>
    <row r="578" spans="1:11" ht="114.75">
      <c r="A578" s="7" t="s">
        <v>0</v>
      </c>
      <c r="B578" s="39" t="s">
        <v>350</v>
      </c>
      <c r="C578" s="12" t="s">
        <v>6</v>
      </c>
      <c r="D578" s="13">
        <v>1500</v>
      </c>
      <c r="E578" s="13"/>
      <c r="F578" s="28">
        <f>SUM(D578*E578)</f>
        <v>0</v>
      </c>
      <c r="G578" s="995">
        <v>1085</v>
      </c>
      <c r="H578" s="28">
        <f t="shared" ref="H578:H637" si="31">ROUND(E578*G578,2)</f>
        <v>0</v>
      </c>
      <c r="I578" s="995">
        <v>415</v>
      </c>
      <c r="J578" s="28">
        <f t="shared" ref="J578:J638" si="32">ROUND(E578*I578,2)</f>
        <v>0</v>
      </c>
      <c r="K578" s="1024">
        <f t="shared" si="30"/>
        <v>0</v>
      </c>
    </row>
    <row r="579" spans="1:11" s="4" customFormat="1" ht="13.5" customHeight="1">
      <c r="A579" s="11"/>
      <c r="B579" s="940"/>
      <c r="C579" s="936"/>
      <c r="D579" s="82"/>
      <c r="E579" s="87"/>
      <c r="F579" s="87"/>
      <c r="G579" s="1030"/>
      <c r="H579" s="28">
        <f t="shared" si="31"/>
        <v>0</v>
      </c>
      <c r="I579" s="1030"/>
      <c r="J579" s="28">
        <f t="shared" si="32"/>
        <v>0</v>
      </c>
      <c r="K579" s="1024">
        <f t="shared" si="30"/>
        <v>0</v>
      </c>
    </row>
    <row r="580" spans="1:11" s="81" customFormat="1" ht="25.5">
      <c r="A580" s="7" t="s">
        <v>2</v>
      </c>
      <c r="B580" s="39" t="s">
        <v>331</v>
      </c>
      <c r="C580" s="12" t="s">
        <v>6</v>
      </c>
      <c r="D580" s="13">
        <v>1500</v>
      </c>
      <c r="E580" s="13"/>
      <c r="F580" s="28">
        <f>SUM(D580*E580)</f>
        <v>0</v>
      </c>
      <c r="G580" s="995">
        <v>1085</v>
      </c>
      <c r="H580" s="28">
        <f t="shared" si="31"/>
        <v>0</v>
      </c>
      <c r="I580" s="995">
        <v>415</v>
      </c>
      <c r="J580" s="28">
        <f t="shared" si="32"/>
        <v>0</v>
      </c>
      <c r="K580" s="1024">
        <f t="shared" si="30"/>
        <v>0</v>
      </c>
    </row>
    <row r="581" spans="1:11">
      <c r="G581" s="1034"/>
      <c r="H581" s="28">
        <f t="shared" si="31"/>
        <v>0</v>
      </c>
      <c r="I581" s="1034"/>
      <c r="J581" s="28">
        <f t="shared" si="32"/>
        <v>0</v>
      </c>
      <c r="K581" s="1024">
        <f t="shared" si="30"/>
        <v>0</v>
      </c>
    </row>
    <row r="582" spans="1:11" s="81" customFormat="1" ht="69" customHeight="1">
      <c r="A582" s="7" t="s">
        <v>3</v>
      </c>
      <c r="B582" s="39" t="s">
        <v>349</v>
      </c>
      <c r="C582" s="12" t="s">
        <v>6</v>
      </c>
      <c r="D582" s="13">
        <v>160</v>
      </c>
      <c r="E582" s="13"/>
      <c r="F582" s="28">
        <f>SUM(D582*E582)</f>
        <v>0</v>
      </c>
      <c r="G582" s="995">
        <v>142</v>
      </c>
      <c r="H582" s="28">
        <f t="shared" si="31"/>
        <v>0</v>
      </c>
      <c r="I582" s="995">
        <v>18</v>
      </c>
      <c r="J582" s="28">
        <f t="shared" si="32"/>
        <v>0</v>
      </c>
      <c r="K582" s="1024">
        <f t="shared" si="30"/>
        <v>0</v>
      </c>
    </row>
    <row r="583" spans="1:11" s="81" customFormat="1">
      <c r="A583" s="7"/>
      <c r="B583" s="39"/>
      <c r="C583" s="12"/>
      <c r="D583" s="13"/>
      <c r="E583" s="31"/>
      <c r="F583" s="28"/>
      <c r="G583" s="1002"/>
      <c r="H583" s="28">
        <f t="shared" si="31"/>
        <v>0</v>
      </c>
      <c r="I583" s="1064"/>
      <c r="J583" s="28">
        <f t="shared" si="32"/>
        <v>0</v>
      </c>
      <c r="K583" s="1024">
        <f t="shared" si="30"/>
        <v>0</v>
      </c>
    </row>
    <row r="584" spans="1:11" s="81" customFormat="1" ht="76.5">
      <c r="A584" s="7" t="s">
        <v>4</v>
      </c>
      <c r="B584" s="39" t="s">
        <v>348</v>
      </c>
      <c r="C584" s="12" t="s">
        <v>6</v>
      </c>
      <c r="D584" s="13">
        <v>110</v>
      </c>
      <c r="E584" s="13"/>
      <c r="F584" s="28">
        <f>SUM(D584*E584)</f>
        <v>0</v>
      </c>
      <c r="G584" s="995">
        <v>92</v>
      </c>
      <c r="H584" s="28">
        <f t="shared" si="31"/>
        <v>0</v>
      </c>
      <c r="I584" s="995">
        <v>18</v>
      </c>
      <c r="J584" s="28">
        <f t="shared" si="32"/>
        <v>0</v>
      </c>
      <c r="K584" s="1024">
        <f t="shared" si="30"/>
        <v>0</v>
      </c>
    </row>
    <row r="585" spans="1:11" s="81" customFormat="1">
      <c r="A585" s="7"/>
      <c r="B585" s="39"/>
      <c r="C585" s="12"/>
      <c r="D585" s="13"/>
      <c r="E585" s="31"/>
      <c r="F585" s="28"/>
      <c r="G585" s="1002"/>
      <c r="H585" s="28">
        <f t="shared" si="31"/>
        <v>0</v>
      </c>
      <c r="I585" s="1064"/>
      <c r="J585" s="28">
        <f t="shared" si="32"/>
        <v>0</v>
      </c>
      <c r="K585" s="1024">
        <f t="shared" si="30"/>
        <v>0</v>
      </c>
    </row>
    <row r="586" spans="1:11" s="81" customFormat="1" ht="53.25" customHeight="1">
      <c r="A586" s="7" t="s">
        <v>5</v>
      </c>
      <c r="B586" s="39" t="s">
        <v>332</v>
      </c>
      <c r="C586" s="12" t="s">
        <v>6</v>
      </c>
      <c r="D586" s="13">
        <v>880</v>
      </c>
      <c r="E586" s="13"/>
      <c r="F586" s="28">
        <f>SUM(D586*E586)</f>
        <v>0</v>
      </c>
      <c r="G586" s="995">
        <v>630</v>
      </c>
      <c r="H586" s="28">
        <f t="shared" si="31"/>
        <v>0</v>
      </c>
      <c r="I586" s="996">
        <v>250</v>
      </c>
      <c r="J586" s="28">
        <f t="shared" si="32"/>
        <v>0</v>
      </c>
      <c r="K586" s="1024">
        <f t="shared" si="30"/>
        <v>0</v>
      </c>
    </row>
    <row r="587" spans="1:11" s="81" customFormat="1">
      <c r="A587" s="7"/>
      <c r="B587" s="39"/>
      <c r="C587" s="12"/>
      <c r="D587" s="13"/>
      <c r="E587" s="31"/>
      <c r="F587" s="28"/>
      <c r="G587" s="1002"/>
      <c r="H587" s="28">
        <f t="shared" si="31"/>
        <v>0</v>
      </c>
      <c r="I587" s="1064"/>
      <c r="J587" s="28">
        <f t="shared" si="32"/>
        <v>0</v>
      </c>
      <c r="K587" s="1024">
        <f t="shared" si="30"/>
        <v>0</v>
      </c>
    </row>
    <row r="588" spans="1:11" s="81" customFormat="1" ht="25.5">
      <c r="A588" s="7" t="s">
        <v>8</v>
      </c>
      <c r="B588" s="39" t="s">
        <v>333</v>
      </c>
      <c r="C588" s="12" t="s">
        <v>6</v>
      </c>
      <c r="D588" s="13">
        <v>880</v>
      </c>
      <c r="E588" s="13"/>
      <c r="F588" s="28">
        <f>SUM(D588*E588)</f>
        <v>0</v>
      </c>
      <c r="G588" s="995">
        <v>726</v>
      </c>
      <c r="H588" s="28">
        <f t="shared" si="31"/>
        <v>0</v>
      </c>
      <c r="I588" s="995">
        <v>154</v>
      </c>
      <c r="J588" s="28">
        <f t="shared" si="32"/>
        <v>0</v>
      </c>
      <c r="K588" s="1024">
        <f t="shared" si="30"/>
        <v>0</v>
      </c>
    </row>
    <row r="589" spans="1:11" s="81" customFormat="1">
      <c r="A589" s="7"/>
      <c r="B589" s="39"/>
      <c r="C589" s="12"/>
      <c r="D589" s="13"/>
      <c r="E589" s="31"/>
      <c r="F589" s="28"/>
      <c r="G589" s="1002"/>
      <c r="H589" s="28">
        <f t="shared" si="31"/>
        <v>0</v>
      </c>
      <c r="I589" s="1064"/>
      <c r="J589" s="28">
        <f t="shared" si="32"/>
        <v>0</v>
      </c>
      <c r="K589" s="1024">
        <f t="shared" si="30"/>
        <v>0</v>
      </c>
    </row>
    <row r="590" spans="1:11" s="81" customFormat="1" ht="63.75">
      <c r="A590" s="7" t="s">
        <v>9</v>
      </c>
      <c r="B590" s="39" t="s">
        <v>334</v>
      </c>
      <c r="C590" s="12" t="s">
        <v>6</v>
      </c>
      <c r="D590" s="13">
        <v>880</v>
      </c>
      <c r="E590" s="13"/>
      <c r="F590" s="28">
        <f>SUM(D590*E590)</f>
        <v>0</v>
      </c>
      <c r="G590" s="995">
        <v>726</v>
      </c>
      <c r="H590" s="28">
        <f t="shared" si="31"/>
        <v>0</v>
      </c>
      <c r="I590" s="995">
        <v>154</v>
      </c>
      <c r="J590" s="28">
        <f t="shared" si="32"/>
        <v>0</v>
      </c>
      <c r="K590" s="1024">
        <f t="shared" si="30"/>
        <v>0</v>
      </c>
    </row>
    <row r="591" spans="1:11" s="81" customFormat="1">
      <c r="A591" s="7"/>
      <c r="B591" s="39"/>
      <c r="C591" s="12"/>
      <c r="D591" s="13"/>
      <c r="E591" s="31"/>
      <c r="F591" s="28"/>
      <c r="G591" s="1002"/>
      <c r="H591" s="28">
        <f t="shared" si="31"/>
        <v>0</v>
      </c>
      <c r="I591" s="1064"/>
      <c r="J591" s="28">
        <f t="shared" si="32"/>
        <v>0</v>
      </c>
      <c r="K591" s="1024">
        <f t="shared" si="30"/>
        <v>0</v>
      </c>
    </row>
    <row r="592" spans="1:11" s="81" customFormat="1" ht="63.75">
      <c r="A592" s="7" t="s">
        <v>10</v>
      </c>
      <c r="B592" s="39" t="s">
        <v>338</v>
      </c>
      <c r="C592" s="12" t="s">
        <v>6</v>
      </c>
      <c r="D592" s="13">
        <v>65</v>
      </c>
      <c r="E592" s="13"/>
      <c r="F592" s="28">
        <f>SUM(D592*E592)</f>
        <v>0</v>
      </c>
      <c r="G592" s="996">
        <v>65</v>
      </c>
      <c r="H592" s="950">
        <f t="shared" si="31"/>
        <v>0</v>
      </c>
      <c r="I592" s="996"/>
      <c r="J592" s="28">
        <f t="shared" si="32"/>
        <v>0</v>
      </c>
      <c r="K592" s="1024">
        <f t="shared" si="30"/>
        <v>0</v>
      </c>
    </row>
    <row r="593" spans="1:11" s="81" customFormat="1">
      <c r="A593" s="7"/>
      <c r="B593" s="39"/>
      <c r="C593" s="12"/>
      <c r="D593" s="13"/>
      <c r="E593" s="31"/>
      <c r="F593" s="28"/>
      <c r="G593" s="1002"/>
      <c r="H593" s="28">
        <f t="shared" si="31"/>
        <v>0</v>
      </c>
      <c r="I593" s="1064"/>
      <c r="J593" s="28">
        <f t="shared" si="32"/>
        <v>0</v>
      </c>
      <c r="K593" s="1024">
        <f t="shared" si="30"/>
        <v>0</v>
      </c>
    </row>
    <row r="594" spans="1:11" s="81" customFormat="1" ht="38.25">
      <c r="A594" s="7" t="s">
        <v>11</v>
      </c>
      <c r="B594" s="39" t="s">
        <v>335</v>
      </c>
      <c r="C594" s="12" t="s">
        <v>6</v>
      </c>
      <c r="D594" s="13">
        <v>65</v>
      </c>
      <c r="E594" s="13"/>
      <c r="F594" s="28">
        <f>SUM(D594*E594)</f>
        <v>0</v>
      </c>
      <c r="G594" s="995">
        <v>65</v>
      </c>
      <c r="H594" s="28">
        <f t="shared" si="31"/>
        <v>0</v>
      </c>
      <c r="I594" s="995"/>
      <c r="J594" s="28">
        <f t="shared" si="32"/>
        <v>0</v>
      </c>
      <c r="K594" s="1024">
        <f t="shared" si="30"/>
        <v>0</v>
      </c>
    </row>
    <row r="595" spans="1:11" s="81" customFormat="1">
      <c r="A595" s="7"/>
      <c r="B595" s="39"/>
      <c r="C595" s="12"/>
      <c r="D595" s="13"/>
      <c r="E595" s="31"/>
      <c r="F595" s="28"/>
      <c r="G595" s="995"/>
      <c r="H595" s="28">
        <f t="shared" si="31"/>
        <v>0</v>
      </c>
      <c r="I595" s="995"/>
      <c r="J595" s="28">
        <f t="shared" si="32"/>
        <v>0</v>
      </c>
      <c r="K595" s="1024">
        <f t="shared" si="30"/>
        <v>0</v>
      </c>
    </row>
    <row r="596" spans="1:11" s="81" customFormat="1" ht="51">
      <c r="A596" s="7" t="s">
        <v>12</v>
      </c>
      <c r="B596" s="39" t="s">
        <v>336</v>
      </c>
      <c r="C596" s="12" t="s">
        <v>6</v>
      </c>
      <c r="D596" s="13">
        <v>65</v>
      </c>
      <c r="E596" s="13"/>
      <c r="F596" s="28">
        <f>SUM(D596*E596)</f>
        <v>0</v>
      </c>
      <c r="G596" s="995">
        <v>65</v>
      </c>
      <c r="H596" s="28">
        <f t="shared" si="31"/>
        <v>0</v>
      </c>
      <c r="I596" s="995"/>
      <c r="J596" s="28">
        <f t="shared" si="32"/>
        <v>0</v>
      </c>
      <c r="K596" s="1024">
        <f t="shared" si="30"/>
        <v>0</v>
      </c>
    </row>
    <row r="597" spans="1:11" s="81" customFormat="1">
      <c r="A597" s="7"/>
      <c r="B597" s="39"/>
      <c r="C597" s="12"/>
      <c r="D597" s="13"/>
      <c r="E597" s="31"/>
      <c r="F597" s="28"/>
      <c r="G597" s="995"/>
      <c r="H597" s="28">
        <f t="shared" si="31"/>
        <v>0</v>
      </c>
      <c r="I597" s="995"/>
      <c r="J597" s="28">
        <f t="shared" si="32"/>
        <v>0</v>
      </c>
      <c r="K597" s="1024">
        <f t="shared" ref="K597:K660" si="33">D597-G597-I597</f>
        <v>0</v>
      </c>
    </row>
    <row r="598" spans="1:11" s="81" customFormat="1" ht="38.25">
      <c r="A598" s="7" t="s">
        <v>13</v>
      </c>
      <c r="B598" s="39" t="s">
        <v>337</v>
      </c>
      <c r="C598" s="12" t="s">
        <v>6</v>
      </c>
      <c r="D598" s="13">
        <v>65</v>
      </c>
      <c r="E598" s="13"/>
      <c r="F598" s="28">
        <f>SUM(D598*E598)</f>
        <v>0</v>
      </c>
      <c r="G598" s="995">
        <v>65</v>
      </c>
      <c r="H598" s="28">
        <f t="shared" si="31"/>
        <v>0</v>
      </c>
      <c r="I598" s="995"/>
      <c r="J598" s="28">
        <f t="shared" si="32"/>
        <v>0</v>
      </c>
      <c r="K598" s="1024">
        <f t="shared" si="33"/>
        <v>0</v>
      </c>
    </row>
    <row r="599" spans="1:11" s="81" customFormat="1">
      <c r="A599" s="7"/>
      <c r="B599" s="39"/>
      <c r="C599" s="12"/>
      <c r="D599" s="13"/>
      <c r="E599" s="31"/>
      <c r="F599" s="28"/>
      <c r="G599" s="995"/>
      <c r="H599" s="28">
        <f t="shared" si="31"/>
        <v>0</v>
      </c>
      <c r="I599" s="995"/>
      <c r="J599" s="28">
        <f t="shared" si="32"/>
        <v>0</v>
      </c>
      <c r="K599" s="1024">
        <f t="shared" si="33"/>
        <v>0</v>
      </c>
    </row>
    <row r="600" spans="1:11" s="81" customFormat="1" ht="38.25">
      <c r="A600" s="7" t="s">
        <v>14</v>
      </c>
      <c r="B600" s="39" t="s">
        <v>339</v>
      </c>
      <c r="C600" s="12" t="s">
        <v>6</v>
      </c>
      <c r="D600" s="13">
        <v>65</v>
      </c>
      <c r="E600" s="13"/>
      <c r="F600" s="28">
        <f>SUM(D600*E600)</f>
        <v>0</v>
      </c>
      <c r="G600" s="995">
        <v>65</v>
      </c>
      <c r="H600" s="28">
        <f t="shared" si="31"/>
        <v>0</v>
      </c>
      <c r="I600" s="995"/>
      <c r="J600" s="28">
        <f t="shared" si="32"/>
        <v>0</v>
      </c>
      <c r="K600" s="1024">
        <f t="shared" si="33"/>
        <v>0</v>
      </c>
    </row>
    <row r="601" spans="1:11" s="81" customFormat="1">
      <c r="A601" s="7"/>
      <c r="B601" s="39"/>
      <c r="C601" s="12"/>
      <c r="D601" s="13"/>
      <c r="E601" s="31"/>
      <c r="F601" s="28"/>
      <c r="G601" s="995"/>
      <c r="H601" s="28">
        <f t="shared" si="31"/>
        <v>0</v>
      </c>
      <c r="I601" s="995"/>
      <c r="J601" s="28">
        <f t="shared" si="32"/>
        <v>0</v>
      </c>
      <c r="K601" s="1024">
        <f t="shared" si="33"/>
        <v>0</v>
      </c>
    </row>
    <row r="602" spans="1:11" s="81" customFormat="1" ht="38.25">
      <c r="A602" s="7" t="s">
        <v>15</v>
      </c>
      <c r="B602" s="39" t="s">
        <v>340</v>
      </c>
      <c r="C602" s="12" t="s">
        <v>6</v>
      </c>
      <c r="D602" s="13">
        <v>65</v>
      </c>
      <c r="E602" s="13"/>
      <c r="F602" s="28">
        <f>SUM(D602*E602)</f>
        <v>0</v>
      </c>
      <c r="G602" s="995">
        <v>65</v>
      </c>
      <c r="H602" s="28">
        <f t="shared" si="31"/>
        <v>0</v>
      </c>
      <c r="I602" s="995"/>
      <c r="J602" s="28">
        <f t="shared" si="32"/>
        <v>0</v>
      </c>
      <c r="K602" s="1024">
        <f t="shared" si="33"/>
        <v>0</v>
      </c>
    </row>
    <row r="603" spans="1:11" s="81" customFormat="1">
      <c r="A603" s="7"/>
      <c r="B603" s="39"/>
      <c r="C603" s="12"/>
      <c r="D603" s="13"/>
      <c r="E603" s="31"/>
      <c r="F603" s="28"/>
      <c r="G603" s="1002"/>
      <c r="H603" s="28">
        <f t="shared" si="31"/>
        <v>0</v>
      </c>
      <c r="I603" s="1064"/>
      <c r="J603" s="28">
        <f t="shared" si="32"/>
        <v>0</v>
      </c>
      <c r="K603" s="1024">
        <f t="shared" si="33"/>
        <v>0</v>
      </c>
    </row>
    <row r="604" spans="1:11" ht="114.75">
      <c r="A604" s="7" t="s">
        <v>16</v>
      </c>
      <c r="B604" s="39" t="s">
        <v>1178</v>
      </c>
      <c r="C604" s="12" t="s">
        <v>6</v>
      </c>
      <c r="D604" s="13">
        <v>190</v>
      </c>
      <c r="E604" s="13"/>
      <c r="F604" s="28">
        <f>SUM(D604*E604)</f>
        <v>0</v>
      </c>
      <c r="G604" s="995">
        <v>163</v>
      </c>
      <c r="H604" s="28">
        <f t="shared" si="31"/>
        <v>0</v>
      </c>
      <c r="I604" s="995">
        <v>27</v>
      </c>
      <c r="J604" s="28">
        <f t="shared" si="32"/>
        <v>0</v>
      </c>
      <c r="K604" s="1024">
        <f t="shared" si="33"/>
        <v>0</v>
      </c>
    </row>
    <row r="605" spans="1:11">
      <c r="A605" s="7"/>
      <c r="B605" s="39"/>
      <c r="C605" s="12"/>
      <c r="D605" s="31"/>
      <c r="E605" s="31"/>
      <c r="F605" s="28"/>
      <c r="G605" s="1034"/>
      <c r="H605" s="28">
        <f t="shared" si="31"/>
        <v>0</v>
      </c>
      <c r="I605" s="1034"/>
      <c r="J605" s="28">
        <f t="shared" si="32"/>
        <v>0</v>
      </c>
      <c r="K605" s="1024">
        <f t="shared" si="33"/>
        <v>0</v>
      </c>
    </row>
    <row r="606" spans="1:11" ht="85.5" customHeight="1">
      <c r="A606" s="7" t="s">
        <v>17</v>
      </c>
      <c r="B606" s="39" t="s">
        <v>341</v>
      </c>
      <c r="C606" s="12" t="s">
        <v>6</v>
      </c>
      <c r="D606" s="13">
        <v>380</v>
      </c>
      <c r="E606" s="13"/>
      <c r="F606" s="28">
        <f>SUM(D606*E606)</f>
        <v>0</v>
      </c>
      <c r="G606" s="996">
        <v>370</v>
      </c>
      <c r="H606" s="28">
        <f t="shared" si="31"/>
        <v>0</v>
      </c>
      <c r="I606" s="996">
        <v>10</v>
      </c>
      <c r="J606" s="28">
        <f t="shared" si="32"/>
        <v>0</v>
      </c>
      <c r="K606" s="1024">
        <f t="shared" si="33"/>
        <v>0</v>
      </c>
    </row>
    <row r="607" spans="1:11" s="81" customFormat="1">
      <c r="A607" s="7"/>
      <c r="B607" s="39"/>
      <c r="C607" s="12"/>
      <c r="D607" s="13"/>
      <c r="E607" s="31"/>
      <c r="F607" s="28"/>
      <c r="G607" s="1005"/>
      <c r="H607" s="28">
        <f t="shared" si="31"/>
        <v>0</v>
      </c>
      <c r="I607" s="1071"/>
      <c r="J607" s="28">
        <f t="shared" si="32"/>
        <v>0</v>
      </c>
      <c r="K607" s="1024">
        <f t="shared" si="33"/>
        <v>0</v>
      </c>
    </row>
    <row r="608" spans="1:11" ht="51">
      <c r="A608" s="7" t="s">
        <v>18</v>
      </c>
      <c r="B608" s="39" t="s">
        <v>342</v>
      </c>
      <c r="C608" s="12" t="s">
        <v>6</v>
      </c>
      <c r="D608" s="13">
        <v>380</v>
      </c>
      <c r="E608" s="13"/>
      <c r="F608" s="28">
        <f>SUM(D608*E608)</f>
        <v>0</v>
      </c>
      <c r="G608" s="996">
        <v>275</v>
      </c>
      <c r="H608" s="28">
        <f t="shared" si="31"/>
        <v>0</v>
      </c>
      <c r="I608" s="996">
        <v>105</v>
      </c>
      <c r="J608" s="28">
        <f t="shared" si="32"/>
        <v>0</v>
      </c>
      <c r="K608" s="1024">
        <f t="shared" si="33"/>
        <v>0</v>
      </c>
    </row>
    <row r="609" spans="1:11" s="81" customFormat="1">
      <c r="A609" s="7"/>
      <c r="B609" s="39"/>
      <c r="C609" s="12"/>
      <c r="D609" s="13"/>
      <c r="E609" s="31"/>
      <c r="F609" s="28"/>
      <c r="G609" s="1005"/>
      <c r="H609" s="28">
        <f t="shared" si="31"/>
        <v>0</v>
      </c>
      <c r="I609" s="1071"/>
      <c r="J609" s="28">
        <f t="shared" si="32"/>
        <v>0</v>
      </c>
      <c r="K609" s="1024">
        <f t="shared" si="33"/>
        <v>0</v>
      </c>
    </row>
    <row r="610" spans="1:11" ht="63.75">
      <c r="A610" s="7" t="s">
        <v>19</v>
      </c>
      <c r="B610" s="39" t="s">
        <v>343</v>
      </c>
      <c r="C610" s="12" t="s">
        <v>6</v>
      </c>
      <c r="D610" s="13">
        <v>24</v>
      </c>
      <c r="E610" s="13"/>
      <c r="F610" s="28">
        <f>SUM(D610*E610)</f>
        <v>0</v>
      </c>
      <c r="G610" s="996"/>
      <c r="H610" s="28">
        <f t="shared" si="31"/>
        <v>0</v>
      </c>
      <c r="I610" s="996">
        <v>24</v>
      </c>
      <c r="J610" s="28">
        <f t="shared" si="32"/>
        <v>0</v>
      </c>
      <c r="K610" s="1024">
        <f t="shared" si="33"/>
        <v>0</v>
      </c>
    </row>
    <row r="611" spans="1:11" s="81" customFormat="1">
      <c r="A611" s="7"/>
      <c r="B611" s="39"/>
      <c r="C611" s="12"/>
      <c r="D611" s="13"/>
      <c r="E611" s="31"/>
      <c r="F611" s="28"/>
      <c r="G611" s="1005"/>
      <c r="H611" s="28">
        <f t="shared" si="31"/>
        <v>0</v>
      </c>
      <c r="I611" s="1071"/>
      <c r="J611" s="28">
        <f t="shared" si="32"/>
        <v>0</v>
      </c>
      <c r="K611" s="1024">
        <f t="shared" si="33"/>
        <v>0</v>
      </c>
    </row>
    <row r="612" spans="1:11" ht="76.5">
      <c r="A612" s="7" t="s">
        <v>20</v>
      </c>
      <c r="B612" s="39" t="s">
        <v>344</v>
      </c>
      <c r="C612" s="12" t="s">
        <v>6</v>
      </c>
      <c r="D612" s="13">
        <v>955</v>
      </c>
      <c r="E612" s="13"/>
      <c r="F612" s="28">
        <f>SUM(D612*E612)</f>
        <v>0</v>
      </c>
      <c r="G612" s="996">
        <v>460</v>
      </c>
      <c r="H612" s="28">
        <f t="shared" si="31"/>
        <v>0</v>
      </c>
      <c r="I612" s="996">
        <v>495</v>
      </c>
      <c r="J612" s="28">
        <f t="shared" si="32"/>
        <v>0</v>
      </c>
      <c r="K612" s="1024">
        <f t="shared" si="33"/>
        <v>0</v>
      </c>
    </row>
    <row r="613" spans="1:11">
      <c r="A613" s="7"/>
      <c r="B613" s="39"/>
      <c r="C613" s="12"/>
      <c r="D613" s="31"/>
      <c r="E613" s="31"/>
      <c r="F613" s="28"/>
      <c r="G613" s="1059"/>
      <c r="H613" s="28">
        <f t="shared" si="31"/>
        <v>0</v>
      </c>
      <c r="I613" s="1059"/>
      <c r="J613" s="28">
        <f t="shared" si="32"/>
        <v>0</v>
      </c>
      <c r="K613" s="1024">
        <f t="shared" si="33"/>
        <v>0</v>
      </c>
    </row>
    <row r="614" spans="1:11" ht="73.150000000000006" customHeight="1">
      <c r="A614" s="7" t="s">
        <v>21</v>
      </c>
      <c r="B614" s="39" t="s">
        <v>3251</v>
      </c>
      <c r="C614" s="12" t="s">
        <v>6</v>
      </c>
      <c r="D614" s="13">
        <v>1140</v>
      </c>
      <c r="E614" s="13"/>
      <c r="F614" s="28">
        <f>SUM(D614*E614)</f>
        <v>0</v>
      </c>
      <c r="G614" s="996">
        <v>747</v>
      </c>
      <c r="H614" s="28">
        <f t="shared" si="31"/>
        <v>0</v>
      </c>
      <c r="I614" s="996">
        <v>393</v>
      </c>
      <c r="J614" s="28">
        <f t="shared" si="32"/>
        <v>0</v>
      </c>
      <c r="K614" s="1024">
        <f t="shared" si="33"/>
        <v>0</v>
      </c>
    </row>
    <row r="615" spans="1:11">
      <c r="A615" s="7"/>
      <c r="B615" s="39"/>
      <c r="C615" s="12"/>
      <c r="D615" s="31"/>
      <c r="E615" s="31"/>
      <c r="F615" s="28"/>
      <c r="G615" s="1059"/>
      <c r="H615" s="28">
        <f t="shared" si="31"/>
        <v>0</v>
      </c>
      <c r="I615" s="1059"/>
      <c r="J615" s="28">
        <f t="shared" si="32"/>
        <v>0</v>
      </c>
      <c r="K615" s="1024">
        <f t="shared" si="33"/>
        <v>0</v>
      </c>
    </row>
    <row r="616" spans="1:11" ht="38.25">
      <c r="A616" s="7" t="s">
        <v>22</v>
      </c>
      <c r="B616" s="39" t="s">
        <v>3252</v>
      </c>
      <c r="C616" s="12" t="s">
        <v>6</v>
      </c>
      <c r="D616" s="13">
        <v>1140</v>
      </c>
      <c r="E616" s="13"/>
      <c r="F616" s="28">
        <f>SUM(D616*E616)</f>
        <v>0</v>
      </c>
      <c r="G616" s="996">
        <v>747</v>
      </c>
      <c r="H616" s="28">
        <f t="shared" si="31"/>
        <v>0</v>
      </c>
      <c r="I616" s="996">
        <v>393</v>
      </c>
      <c r="J616" s="28">
        <f t="shared" si="32"/>
        <v>0</v>
      </c>
      <c r="K616" s="1024">
        <f t="shared" si="33"/>
        <v>0</v>
      </c>
    </row>
    <row r="617" spans="1:11">
      <c r="A617" s="7"/>
      <c r="B617" s="39"/>
      <c r="C617" s="12"/>
      <c r="D617" s="31"/>
      <c r="E617" s="31"/>
      <c r="F617" s="28"/>
      <c r="G617" s="1059"/>
      <c r="H617" s="28">
        <f t="shared" si="31"/>
        <v>0</v>
      </c>
      <c r="I617" s="1059"/>
      <c r="J617" s="28">
        <f t="shared" si="32"/>
        <v>0</v>
      </c>
      <c r="K617" s="1024">
        <f t="shared" si="33"/>
        <v>0</v>
      </c>
    </row>
    <row r="618" spans="1:11" ht="51">
      <c r="A618" s="7" t="s">
        <v>23</v>
      </c>
      <c r="B618" s="39" t="s">
        <v>347</v>
      </c>
      <c r="C618" s="12" t="s">
        <v>6</v>
      </c>
      <c r="D618" s="13">
        <v>915</v>
      </c>
      <c r="E618" s="13"/>
      <c r="F618" s="28">
        <f>SUM(D618*E618)</f>
        <v>0</v>
      </c>
      <c r="G618" s="996">
        <v>763</v>
      </c>
      <c r="H618" s="28">
        <f t="shared" si="31"/>
        <v>0</v>
      </c>
      <c r="I618" s="996">
        <v>152</v>
      </c>
      <c r="J618" s="28">
        <f t="shared" si="32"/>
        <v>0</v>
      </c>
      <c r="K618" s="1024">
        <f t="shared" si="33"/>
        <v>0</v>
      </c>
    </row>
    <row r="619" spans="1:11">
      <c r="A619" s="7"/>
      <c r="B619" s="39"/>
      <c r="C619" s="12"/>
      <c r="D619" s="31"/>
      <c r="E619" s="31"/>
      <c r="F619" s="28"/>
      <c r="G619" s="1059"/>
      <c r="H619" s="28">
        <f t="shared" si="31"/>
        <v>0</v>
      </c>
      <c r="I619" s="1059"/>
      <c r="J619" s="28">
        <f t="shared" si="32"/>
        <v>0</v>
      </c>
      <c r="K619" s="1024">
        <f t="shared" si="33"/>
        <v>0</v>
      </c>
    </row>
    <row r="620" spans="1:11" ht="76.5">
      <c r="A620" s="7" t="s">
        <v>24</v>
      </c>
      <c r="B620" s="39" t="s">
        <v>3253</v>
      </c>
      <c r="C620" s="12" t="s">
        <v>6</v>
      </c>
      <c r="D620" s="13">
        <v>720</v>
      </c>
      <c r="E620" s="13"/>
      <c r="F620" s="28">
        <f>SUM(D620*E620)</f>
        <v>0</v>
      </c>
      <c r="G620" s="996">
        <v>655</v>
      </c>
      <c r="H620" s="28">
        <f t="shared" si="31"/>
        <v>0</v>
      </c>
      <c r="I620" s="996">
        <v>65</v>
      </c>
      <c r="J620" s="28">
        <f t="shared" si="32"/>
        <v>0</v>
      </c>
      <c r="K620" s="1024">
        <f t="shared" si="33"/>
        <v>0</v>
      </c>
    </row>
    <row r="621" spans="1:11">
      <c r="A621" s="7"/>
      <c r="B621" s="39"/>
      <c r="C621" s="12"/>
      <c r="D621" s="31"/>
      <c r="E621" s="31"/>
      <c r="F621" s="28"/>
      <c r="G621" s="1059"/>
      <c r="H621" s="28">
        <f t="shared" si="31"/>
        <v>0</v>
      </c>
      <c r="I621" s="1059"/>
      <c r="J621" s="28">
        <f t="shared" si="32"/>
        <v>0</v>
      </c>
      <c r="K621" s="1024">
        <f t="shared" si="33"/>
        <v>0</v>
      </c>
    </row>
    <row r="622" spans="1:11" ht="38.25">
      <c r="A622" s="7" t="s">
        <v>25</v>
      </c>
      <c r="B622" s="39" t="s">
        <v>3254</v>
      </c>
      <c r="C622" s="12" t="s">
        <v>6</v>
      </c>
      <c r="D622" s="13">
        <v>140</v>
      </c>
      <c r="E622" s="13"/>
      <c r="F622" s="28">
        <f>SUM(D622*E622)</f>
        <v>0</v>
      </c>
      <c r="G622" s="996">
        <v>140</v>
      </c>
      <c r="H622" s="28">
        <f t="shared" si="31"/>
        <v>0</v>
      </c>
      <c r="I622" s="996"/>
      <c r="J622" s="28">
        <f t="shared" si="32"/>
        <v>0</v>
      </c>
      <c r="K622" s="1024">
        <f t="shared" si="33"/>
        <v>0</v>
      </c>
    </row>
    <row r="623" spans="1:11">
      <c r="A623" s="7"/>
      <c r="B623" s="39"/>
      <c r="C623" s="12"/>
      <c r="D623" s="31"/>
      <c r="E623" s="31"/>
      <c r="F623" s="28"/>
      <c r="G623" s="1006"/>
      <c r="H623" s="28">
        <f t="shared" si="31"/>
        <v>0</v>
      </c>
      <c r="I623" s="1006"/>
      <c r="J623" s="28">
        <f t="shared" si="32"/>
        <v>0</v>
      </c>
      <c r="K623" s="1024">
        <f t="shared" si="33"/>
        <v>0</v>
      </c>
    </row>
    <row r="624" spans="1:11" ht="63.75">
      <c r="A624" s="7" t="s">
        <v>26</v>
      </c>
      <c r="B624" s="39" t="s">
        <v>3255</v>
      </c>
      <c r="C624" s="12" t="s">
        <v>6</v>
      </c>
      <c r="D624" s="13">
        <v>140</v>
      </c>
      <c r="E624" s="13"/>
      <c r="F624" s="28">
        <f>SUM(D624*E624)</f>
        <v>0</v>
      </c>
      <c r="G624" s="996">
        <v>140</v>
      </c>
      <c r="H624" s="28">
        <f t="shared" si="31"/>
        <v>0</v>
      </c>
      <c r="I624" s="996"/>
      <c r="J624" s="28">
        <f t="shared" si="32"/>
        <v>0</v>
      </c>
      <c r="K624" s="1024">
        <f t="shared" si="33"/>
        <v>0</v>
      </c>
    </row>
    <row r="625" spans="1:11">
      <c r="A625" s="7"/>
      <c r="B625" s="39"/>
      <c r="C625" s="12"/>
      <c r="D625" s="31"/>
      <c r="E625" s="31"/>
      <c r="F625" s="28"/>
      <c r="G625" s="1059"/>
      <c r="H625" s="28">
        <f t="shared" si="31"/>
        <v>0</v>
      </c>
      <c r="I625" s="1059"/>
      <c r="J625" s="28">
        <f t="shared" si="32"/>
        <v>0</v>
      </c>
      <c r="K625" s="1024">
        <f t="shared" si="33"/>
        <v>0</v>
      </c>
    </row>
    <row r="626" spans="1:11" ht="51">
      <c r="A626" s="7" t="s">
        <v>27</v>
      </c>
      <c r="B626" s="39" t="s">
        <v>3256</v>
      </c>
      <c r="C626" s="12" t="s">
        <v>6</v>
      </c>
      <c r="D626" s="13">
        <v>880</v>
      </c>
      <c r="E626" s="13"/>
      <c r="F626" s="28">
        <f>SUM(D626*E626)</f>
        <v>0</v>
      </c>
      <c r="G626" s="996">
        <v>760</v>
      </c>
      <c r="H626" s="28">
        <f t="shared" si="31"/>
        <v>0</v>
      </c>
      <c r="I626" s="996">
        <v>120</v>
      </c>
      <c r="J626" s="28">
        <f t="shared" si="32"/>
        <v>0</v>
      </c>
      <c r="K626" s="1024">
        <f t="shared" si="33"/>
        <v>0</v>
      </c>
    </row>
    <row r="627" spans="1:11">
      <c r="A627" s="7"/>
      <c r="B627" s="39"/>
      <c r="C627" s="12"/>
      <c r="D627" s="31"/>
      <c r="E627" s="31"/>
      <c r="F627" s="28"/>
      <c r="G627" s="1059"/>
      <c r="H627" s="28">
        <f t="shared" si="31"/>
        <v>0</v>
      </c>
      <c r="I627" s="1059"/>
      <c r="J627" s="28">
        <f t="shared" si="32"/>
        <v>0</v>
      </c>
      <c r="K627" s="1024">
        <f t="shared" si="33"/>
        <v>0</v>
      </c>
    </row>
    <row r="628" spans="1:11" ht="63.75">
      <c r="A628" s="7" t="s">
        <v>28</v>
      </c>
      <c r="B628" s="39" t="s">
        <v>3257</v>
      </c>
      <c r="C628" s="12" t="s">
        <v>6</v>
      </c>
      <c r="D628" s="13">
        <v>400</v>
      </c>
      <c r="E628" s="13"/>
      <c r="F628" s="28">
        <f>SUM(D628*E628)</f>
        <v>0</v>
      </c>
      <c r="G628" s="1034"/>
      <c r="H628" s="28">
        <f t="shared" si="31"/>
        <v>0</v>
      </c>
      <c r="I628" s="996">
        <v>400</v>
      </c>
      <c r="J628" s="28">
        <f t="shared" si="32"/>
        <v>0</v>
      </c>
      <c r="K628" s="1024">
        <f t="shared" si="33"/>
        <v>0</v>
      </c>
    </row>
    <row r="629" spans="1:11">
      <c r="A629" s="7"/>
      <c r="B629" s="39"/>
      <c r="C629" s="12"/>
      <c r="D629" s="31"/>
      <c r="E629" s="31"/>
      <c r="F629" s="28"/>
      <c r="G629" s="1034"/>
      <c r="H629" s="28">
        <f t="shared" si="31"/>
        <v>0</v>
      </c>
      <c r="I629" s="1034"/>
      <c r="J629" s="28">
        <f t="shared" si="32"/>
        <v>0</v>
      </c>
      <c r="K629" s="1024">
        <f t="shared" si="33"/>
        <v>0</v>
      </c>
    </row>
    <row r="630" spans="1:11" ht="51">
      <c r="A630" s="7" t="s">
        <v>29</v>
      </c>
      <c r="B630" s="39" t="s">
        <v>3258</v>
      </c>
      <c r="C630" s="12" t="s">
        <v>6</v>
      </c>
      <c r="D630" s="13">
        <v>315</v>
      </c>
      <c r="E630" s="13"/>
      <c r="F630" s="28">
        <f>SUM(D630*E630)</f>
        <v>0</v>
      </c>
      <c r="G630" s="995">
        <v>75</v>
      </c>
      <c r="H630" s="28">
        <f t="shared" si="31"/>
        <v>0</v>
      </c>
      <c r="I630" s="996">
        <v>240</v>
      </c>
      <c r="J630" s="28">
        <f t="shared" si="32"/>
        <v>0</v>
      </c>
      <c r="K630" s="1024">
        <f t="shared" si="33"/>
        <v>0</v>
      </c>
    </row>
    <row r="631" spans="1:11">
      <c r="A631" s="7"/>
      <c r="B631" s="39"/>
      <c r="C631" s="12"/>
      <c r="D631" s="31"/>
      <c r="E631" s="31"/>
      <c r="F631" s="28"/>
      <c r="G631" s="1034"/>
      <c r="H631" s="28">
        <f t="shared" si="31"/>
        <v>0</v>
      </c>
      <c r="I631" s="1034"/>
      <c r="J631" s="28">
        <f t="shared" si="32"/>
        <v>0</v>
      </c>
      <c r="K631" s="1024">
        <f t="shared" si="33"/>
        <v>0</v>
      </c>
    </row>
    <row r="632" spans="1:11" ht="89.25">
      <c r="A632" s="7" t="s">
        <v>30</v>
      </c>
      <c r="B632" s="39" t="s">
        <v>3259</v>
      </c>
      <c r="C632" s="12" t="s">
        <v>6</v>
      </c>
      <c r="D632" s="13">
        <v>125</v>
      </c>
      <c r="E632" s="13"/>
      <c r="F632" s="28">
        <f>SUM(D632*E632)</f>
        <v>0</v>
      </c>
      <c r="G632" s="1034"/>
      <c r="H632" s="28">
        <f t="shared" si="31"/>
        <v>0</v>
      </c>
      <c r="I632" s="996">
        <v>125</v>
      </c>
      <c r="J632" s="28">
        <f t="shared" si="32"/>
        <v>0</v>
      </c>
      <c r="K632" s="1024">
        <f t="shared" si="33"/>
        <v>0</v>
      </c>
    </row>
    <row r="633" spans="1:11">
      <c r="A633" s="7"/>
      <c r="B633" s="39"/>
      <c r="C633" s="12"/>
      <c r="D633" s="31"/>
      <c r="E633" s="31"/>
      <c r="F633" s="28"/>
      <c r="G633" s="1034"/>
      <c r="H633" s="28">
        <f t="shared" si="31"/>
        <v>0</v>
      </c>
      <c r="I633" s="1034"/>
      <c r="J633" s="28">
        <f t="shared" si="32"/>
        <v>0</v>
      </c>
      <c r="K633" s="1024">
        <f t="shared" si="33"/>
        <v>0</v>
      </c>
    </row>
    <row r="634" spans="1:11" ht="55.5">
      <c r="A634" s="7" t="s">
        <v>31</v>
      </c>
      <c r="B634" s="39" t="s">
        <v>3260</v>
      </c>
      <c r="C634" s="12" t="s">
        <v>6</v>
      </c>
      <c r="D634" s="13">
        <v>240</v>
      </c>
      <c r="E634" s="13"/>
      <c r="F634" s="28">
        <f>SUM(D634*E634)</f>
        <v>0</v>
      </c>
      <c r="G634" s="995">
        <v>150</v>
      </c>
      <c r="H634" s="28">
        <f t="shared" si="31"/>
        <v>0</v>
      </c>
      <c r="I634" s="996">
        <v>90</v>
      </c>
      <c r="J634" s="28">
        <f t="shared" si="32"/>
        <v>0</v>
      </c>
      <c r="K634" s="1024">
        <f t="shared" si="33"/>
        <v>0</v>
      </c>
    </row>
    <row r="635" spans="1:11">
      <c r="A635" s="7"/>
      <c r="B635" s="39"/>
      <c r="C635" s="12"/>
      <c r="D635" s="31"/>
      <c r="E635" s="31"/>
      <c r="F635" s="28"/>
      <c r="G635" s="1034"/>
      <c r="H635" s="28">
        <f t="shared" si="31"/>
        <v>0</v>
      </c>
      <c r="I635" s="1034"/>
      <c r="J635" s="28">
        <f t="shared" si="32"/>
        <v>0</v>
      </c>
      <c r="K635" s="1024">
        <f t="shared" si="33"/>
        <v>0</v>
      </c>
    </row>
    <row r="636" spans="1:11" ht="38.25">
      <c r="A636" s="7" t="s">
        <v>32</v>
      </c>
      <c r="B636" s="39" t="s">
        <v>1176</v>
      </c>
      <c r="C636" s="12" t="s">
        <v>6</v>
      </c>
      <c r="D636" s="13">
        <v>65</v>
      </c>
      <c r="E636" s="13"/>
      <c r="F636" s="28">
        <f>SUM(D636*E636)</f>
        <v>0</v>
      </c>
      <c r="G636" s="1034"/>
      <c r="H636" s="28">
        <f t="shared" si="31"/>
        <v>0</v>
      </c>
      <c r="I636" s="995">
        <v>65</v>
      </c>
      <c r="J636" s="28">
        <f t="shared" si="32"/>
        <v>0</v>
      </c>
      <c r="K636" s="1024">
        <f t="shared" si="33"/>
        <v>0</v>
      </c>
    </row>
    <row r="637" spans="1:11">
      <c r="A637" s="7"/>
      <c r="B637" s="39"/>
      <c r="C637" s="12"/>
      <c r="D637" s="31"/>
      <c r="E637" s="31"/>
      <c r="F637" s="28"/>
      <c r="G637" s="1034"/>
      <c r="H637" s="28">
        <f t="shared" si="31"/>
        <v>0</v>
      </c>
      <c r="I637" s="1034"/>
      <c r="J637" s="28">
        <f t="shared" si="32"/>
        <v>0</v>
      </c>
      <c r="K637" s="1024">
        <f t="shared" si="33"/>
        <v>0</v>
      </c>
    </row>
    <row r="638" spans="1:11">
      <c r="A638" s="7"/>
      <c r="B638" s="39"/>
      <c r="C638" s="12"/>
      <c r="D638" s="31"/>
      <c r="E638" s="31"/>
      <c r="F638" s="28"/>
      <c r="G638" s="1034"/>
      <c r="H638" s="1035"/>
      <c r="I638" s="1034"/>
      <c r="J638" s="28">
        <f t="shared" si="32"/>
        <v>0</v>
      </c>
      <c r="K638" s="1024">
        <f t="shared" si="33"/>
        <v>0</v>
      </c>
    </row>
    <row r="639" spans="1:11" s="4" customFormat="1" ht="13.5" customHeight="1">
      <c r="A639" s="45" t="s">
        <v>357</v>
      </c>
      <c r="B639" s="83" t="s">
        <v>345</v>
      </c>
      <c r="C639" s="68"/>
      <c r="D639" s="69"/>
      <c r="E639" s="69"/>
      <c r="F639" s="715">
        <f>SUM(F578:F636)</f>
        <v>0</v>
      </c>
      <c r="G639" s="1028"/>
      <c r="H639" s="715">
        <f>SUM(H578:H636)</f>
        <v>0</v>
      </c>
      <c r="I639" s="1028"/>
      <c r="J639" s="715">
        <f>SUM(J578:J636)</f>
        <v>0</v>
      </c>
      <c r="K639" s="1024">
        <f t="shared" si="33"/>
        <v>0</v>
      </c>
    </row>
    <row r="640" spans="1:11" ht="15">
      <c r="G640" s="1062"/>
      <c r="H640" s="1063"/>
      <c r="I640" s="1062"/>
      <c r="J640" s="1063"/>
      <c r="K640" s="1024">
        <f t="shared" si="33"/>
        <v>0</v>
      </c>
    </row>
    <row r="641" spans="1:11" s="4" customFormat="1" ht="13.5" customHeight="1">
      <c r="A641" s="45" t="s">
        <v>388</v>
      </c>
      <c r="B641" s="83" t="s">
        <v>354</v>
      </c>
      <c r="C641" s="66" t="s">
        <v>248</v>
      </c>
      <c r="D641" s="67" t="s">
        <v>245</v>
      </c>
      <c r="E641" s="67" t="s">
        <v>246</v>
      </c>
      <c r="F641" s="67" t="s">
        <v>247</v>
      </c>
      <c r="G641" s="1026" t="s">
        <v>245</v>
      </c>
      <c r="H641" s="1027" t="s">
        <v>247</v>
      </c>
      <c r="I641" s="1026" t="s">
        <v>245</v>
      </c>
      <c r="J641" s="1027" t="s">
        <v>247</v>
      </c>
      <c r="K641" s="1024" t="e">
        <f t="shared" si="33"/>
        <v>#VALUE!</v>
      </c>
    </row>
    <row r="642" spans="1:11" s="4" customFormat="1" ht="13.5" customHeight="1">
      <c r="A642" s="11"/>
      <c r="B642" s="940"/>
      <c r="C642" s="936"/>
      <c r="D642" s="82"/>
      <c r="E642" s="87"/>
      <c r="F642" s="87"/>
      <c r="G642" s="1030"/>
      <c r="H642" s="1029"/>
      <c r="I642" s="1030"/>
      <c r="J642" s="1029"/>
      <c r="K642" s="1024">
        <f t="shared" si="33"/>
        <v>0</v>
      </c>
    </row>
    <row r="643" spans="1:11" s="4" customFormat="1" ht="208.5" customHeight="1">
      <c r="A643" s="7" t="s">
        <v>0</v>
      </c>
      <c r="B643" s="39" t="s">
        <v>934</v>
      </c>
      <c r="C643" s="12" t="s">
        <v>6</v>
      </c>
      <c r="D643" s="13">
        <v>3500</v>
      </c>
      <c r="E643" s="13"/>
      <c r="F643" s="28">
        <f>ROUND(D643*E643,2)</f>
        <v>0</v>
      </c>
      <c r="G643" s="995">
        <v>2050</v>
      </c>
      <c r="H643" s="28">
        <f t="shared" ref="H643:H649" si="34">ROUND(E643*G643,2)</f>
        <v>0</v>
      </c>
      <c r="I643" s="995">
        <v>1450</v>
      </c>
      <c r="J643" s="28">
        <f t="shared" ref="J643:J649" si="35">ROUND(E643*I643,2)</f>
        <v>0</v>
      </c>
      <c r="K643" s="1024">
        <f t="shared" si="33"/>
        <v>0</v>
      </c>
    </row>
    <row r="644" spans="1:11" s="4" customFormat="1">
      <c r="A644" s="11"/>
      <c r="B644" s="39"/>
      <c r="C644" s="1"/>
      <c r="D644" s="49"/>
      <c r="E644" s="3"/>
      <c r="F644" s="2"/>
      <c r="G644" s="1030"/>
      <c r="H644" s="28">
        <f t="shared" si="34"/>
        <v>0</v>
      </c>
      <c r="I644" s="1030"/>
      <c r="J644" s="28">
        <f t="shared" si="35"/>
        <v>0</v>
      </c>
      <c r="K644" s="1024">
        <f t="shared" si="33"/>
        <v>0</v>
      </c>
    </row>
    <row r="645" spans="1:11" s="4" customFormat="1" ht="183.6" customHeight="1">
      <c r="A645" s="7" t="s">
        <v>2</v>
      </c>
      <c r="B645" s="39" t="s">
        <v>933</v>
      </c>
      <c r="C645" s="12" t="s">
        <v>6</v>
      </c>
      <c r="D645" s="13">
        <v>120</v>
      </c>
      <c r="E645" s="13"/>
      <c r="F645" s="28">
        <f>ROUND(D645*E645,2)</f>
        <v>0</v>
      </c>
      <c r="G645" s="995">
        <v>120</v>
      </c>
      <c r="H645" s="28">
        <f t="shared" si="34"/>
        <v>0</v>
      </c>
      <c r="I645" s="1030"/>
      <c r="J645" s="28">
        <f t="shared" si="35"/>
        <v>0</v>
      </c>
      <c r="K645" s="1024">
        <f t="shared" si="33"/>
        <v>0</v>
      </c>
    </row>
    <row r="646" spans="1:11" s="4" customFormat="1">
      <c r="A646" s="7"/>
      <c r="B646" s="39"/>
      <c r="C646" s="12"/>
      <c r="D646" s="13"/>
      <c r="E646" s="31"/>
      <c r="F646" s="28"/>
      <c r="G646" s="1030"/>
      <c r="H646" s="28">
        <f t="shared" si="34"/>
        <v>0</v>
      </c>
      <c r="I646" s="1030"/>
      <c r="J646" s="28">
        <f t="shared" si="35"/>
        <v>0</v>
      </c>
      <c r="K646" s="1024">
        <f t="shared" si="33"/>
        <v>0</v>
      </c>
    </row>
    <row r="647" spans="1:11" s="81" customFormat="1" ht="25.5">
      <c r="A647" s="7" t="s">
        <v>3</v>
      </c>
      <c r="B647" s="39" t="s">
        <v>356</v>
      </c>
      <c r="C647" s="12" t="s">
        <v>6</v>
      </c>
      <c r="D647" s="13">
        <v>600</v>
      </c>
      <c r="E647" s="13"/>
      <c r="F647" s="28">
        <f>SUM(D647*E647)</f>
        <v>0</v>
      </c>
      <c r="G647" s="995">
        <v>400</v>
      </c>
      <c r="H647" s="28">
        <f t="shared" si="34"/>
        <v>0</v>
      </c>
      <c r="I647" s="995">
        <v>200</v>
      </c>
      <c r="J647" s="28">
        <f t="shared" si="35"/>
        <v>0</v>
      </c>
      <c r="K647" s="1024">
        <f t="shared" si="33"/>
        <v>0</v>
      </c>
    </row>
    <row r="648" spans="1:11" s="137" customFormat="1">
      <c r="A648" s="138"/>
      <c r="B648" s="65"/>
      <c r="C648" s="140"/>
      <c r="D648" s="145"/>
      <c r="E648" s="141"/>
      <c r="F648" s="142"/>
      <c r="G648" s="1072"/>
      <c r="H648" s="28">
        <f t="shared" si="34"/>
        <v>0</v>
      </c>
      <c r="I648" s="1072"/>
      <c r="J648" s="28">
        <f t="shared" si="35"/>
        <v>0</v>
      </c>
      <c r="K648" s="1024">
        <f t="shared" si="33"/>
        <v>0</v>
      </c>
    </row>
    <row r="649" spans="1:11" s="137" customFormat="1">
      <c r="A649" s="138"/>
      <c r="B649" s="65"/>
      <c r="C649" s="140"/>
      <c r="D649" s="145"/>
      <c r="E649" s="141"/>
      <c r="F649" s="142"/>
      <c r="G649" s="1072"/>
      <c r="H649" s="28">
        <f t="shared" si="34"/>
        <v>0</v>
      </c>
      <c r="I649" s="1072"/>
      <c r="J649" s="28">
        <f t="shared" si="35"/>
        <v>0</v>
      </c>
      <c r="K649" s="1024">
        <f t="shared" si="33"/>
        <v>0</v>
      </c>
    </row>
    <row r="650" spans="1:11" s="4" customFormat="1" ht="13.5" customHeight="1">
      <c r="A650" s="45" t="s">
        <v>421</v>
      </c>
      <c r="B650" s="83" t="s">
        <v>355</v>
      </c>
      <c r="C650" s="68"/>
      <c r="D650" s="69"/>
      <c r="E650" s="69"/>
      <c r="F650" s="715">
        <f>SUM(F643:F647)</f>
        <v>0</v>
      </c>
      <c r="G650" s="1028"/>
      <c r="H650" s="1023">
        <f>SUM(H643:H647)</f>
        <v>0</v>
      </c>
      <c r="I650" s="1028"/>
      <c r="J650" s="1023">
        <f>SUM(J643:J647)</f>
        <v>0</v>
      </c>
      <c r="K650" s="1024">
        <f t="shared" si="33"/>
        <v>0</v>
      </c>
    </row>
    <row r="651" spans="1:11" ht="15">
      <c r="G651" s="1062"/>
      <c r="H651" s="1063"/>
      <c r="I651" s="1062"/>
      <c r="J651" s="1038"/>
      <c r="K651" s="1024">
        <f t="shared" si="33"/>
        <v>0</v>
      </c>
    </row>
    <row r="652" spans="1:11" s="4" customFormat="1" ht="13.5" customHeight="1">
      <c r="A652" s="45" t="s">
        <v>421</v>
      </c>
      <c r="B652" s="83" t="s">
        <v>358</v>
      </c>
      <c r="C652" s="66" t="s">
        <v>248</v>
      </c>
      <c r="D652" s="67" t="s">
        <v>245</v>
      </c>
      <c r="E652" s="67" t="s">
        <v>246</v>
      </c>
      <c r="F652" s="67" t="s">
        <v>247</v>
      </c>
      <c r="G652" s="1026" t="s">
        <v>245</v>
      </c>
      <c r="H652" s="1027" t="s">
        <v>247</v>
      </c>
      <c r="I652" s="1026" t="s">
        <v>245</v>
      </c>
      <c r="J652" s="1027" t="s">
        <v>247</v>
      </c>
      <c r="K652" s="1024" t="e">
        <f t="shared" si="33"/>
        <v>#VALUE!</v>
      </c>
    </row>
    <row r="653" spans="1:11" s="4" customFormat="1" ht="13.5" customHeight="1">
      <c r="A653" s="11"/>
      <c r="B653" s="940"/>
      <c r="C653" s="936"/>
      <c r="D653" s="82"/>
      <c r="E653" s="87"/>
      <c r="F653" s="87"/>
      <c r="G653" s="1030"/>
      <c r="H653" s="1029"/>
      <c r="I653" s="1030"/>
      <c r="J653" s="1029"/>
      <c r="K653" s="1024">
        <f t="shared" si="33"/>
        <v>0</v>
      </c>
    </row>
    <row r="654" spans="1:11" s="81" customFormat="1" ht="76.5">
      <c r="A654" s="64" t="s">
        <v>0</v>
      </c>
      <c r="B654" s="125" t="s">
        <v>412</v>
      </c>
      <c r="C654" s="108"/>
      <c r="D654" s="108"/>
      <c r="E654" s="108"/>
      <c r="F654" s="109"/>
      <c r="G654" s="1064"/>
      <c r="H654" s="1066"/>
      <c r="I654" s="1067"/>
      <c r="J654" s="1068"/>
      <c r="K654" s="1024">
        <f t="shared" si="33"/>
        <v>0</v>
      </c>
    </row>
    <row r="655" spans="1:11" s="81" customFormat="1">
      <c r="A655" s="126"/>
      <c r="B655" s="127"/>
      <c r="C655" s="108"/>
      <c r="D655" s="108"/>
      <c r="E655" s="108"/>
      <c r="F655" s="109"/>
      <c r="G655" s="1064"/>
      <c r="H655" s="1066"/>
      <c r="I655" s="1067"/>
      <c r="J655" s="1068"/>
      <c r="K655" s="1024">
        <f t="shared" si="33"/>
        <v>0</v>
      </c>
    </row>
    <row r="656" spans="1:11" s="81" customFormat="1" ht="38.25">
      <c r="A656" s="126"/>
      <c r="B656" s="125" t="s">
        <v>360</v>
      </c>
      <c r="C656" s="108"/>
      <c r="D656" s="108"/>
      <c r="E656" s="108"/>
      <c r="F656" s="109"/>
      <c r="G656" s="1064"/>
      <c r="H656" s="1066"/>
      <c r="I656" s="1067"/>
      <c r="J656" s="1068"/>
      <c r="K656" s="1024">
        <f t="shared" si="33"/>
        <v>0</v>
      </c>
    </row>
    <row r="657" spans="1:11" s="113" customFormat="1">
      <c r="A657" s="112"/>
      <c r="B657" s="111"/>
      <c r="C657" s="108"/>
      <c r="D657" s="108"/>
      <c r="E657" s="108"/>
      <c r="F657" s="109"/>
      <c r="G657" s="1064"/>
      <c r="H657" s="1066"/>
      <c r="I657" s="1067"/>
      <c r="J657" s="1068"/>
      <c r="K657" s="1024">
        <f t="shared" si="33"/>
        <v>0</v>
      </c>
    </row>
    <row r="658" spans="1:11" s="113" customFormat="1" ht="154.5" customHeight="1">
      <c r="A658" s="112"/>
      <c r="B658" s="64" t="s">
        <v>379</v>
      </c>
      <c r="C658" s="115"/>
      <c r="D658" s="116"/>
      <c r="E658" s="117"/>
      <c r="F658" s="118"/>
      <c r="G658" s="1073"/>
      <c r="H658" s="1074"/>
      <c r="I658" s="1073"/>
      <c r="J658" s="1074"/>
      <c r="K658" s="1024">
        <f t="shared" si="33"/>
        <v>0</v>
      </c>
    </row>
    <row r="659" spans="1:11" s="113" customFormat="1" ht="61.9" customHeight="1">
      <c r="A659" s="112"/>
      <c r="B659" s="65" t="s">
        <v>361</v>
      </c>
      <c r="C659" s="115"/>
      <c r="D659" s="116"/>
      <c r="E659" s="117"/>
      <c r="F659" s="118"/>
      <c r="G659" s="1073"/>
      <c r="H659" s="1074"/>
      <c r="I659" s="1073"/>
      <c r="J659" s="1074"/>
      <c r="K659" s="1024">
        <f t="shared" si="33"/>
        <v>0</v>
      </c>
    </row>
    <row r="660" spans="1:11" s="113" customFormat="1" ht="153">
      <c r="A660" s="112"/>
      <c r="B660" s="128" t="s">
        <v>362</v>
      </c>
      <c r="C660" s="115"/>
      <c r="D660" s="116"/>
      <c r="E660" s="117"/>
      <c r="F660" s="118"/>
      <c r="G660" s="1073"/>
      <c r="H660" s="1074"/>
      <c r="I660" s="1073"/>
      <c r="J660" s="1074"/>
      <c r="K660" s="1024">
        <f t="shared" si="33"/>
        <v>0</v>
      </c>
    </row>
    <row r="661" spans="1:11" s="113" customFormat="1" ht="51">
      <c r="A661" s="112"/>
      <c r="B661" s="128" t="s">
        <v>363</v>
      </c>
      <c r="C661" s="115"/>
      <c r="D661" s="116"/>
      <c r="E661" s="117"/>
      <c r="F661" s="118"/>
      <c r="G661" s="1073"/>
      <c r="H661" s="1074"/>
      <c r="I661" s="1073"/>
      <c r="J661" s="1074"/>
      <c r="K661" s="1024">
        <f t="shared" ref="K661:K724" si="36">D661-G661-I661</f>
        <v>0</v>
      </c>
    </row>
    <row r="662" spans="1:11" s="113" customFormat="1">
      <c r="A662" s="112"/>
      <c r="B662" s="119"/>
      <c r="C662" s="115"/>
      <c r="D662" s="116"/>
      <c r="E662" s="117"/>
      <c r="F662" s="118"/>
      <c r="G662" s="1073"/>
      <c r="H662" s="1074"/>
      <c r="I662" s="1073"/>
      <c r="J662" s="1074"/>
      <c r="K662" s="1024">
        <f t="shared" si="36"/>
        <v>0</v>
      </c>
    </row>
    <row r="663" spans="1:11" s="113" customFormat="1" ht="191.25">
      <c r="A663" s="112"/>
      <c r="B663" s="129" t="s">
        <v>364</v>
      </c>
      <c r="C663" s="115"/>
      <c r="D663" s="116"/>
      <c r="E663" s="117"/>
      <c r="F663" s="118"/>
      <c r="G663" s="1073"/>
      <c r="H663" s="1074"/>
      <c r="I663" s="1073"/>
      <c r="J663" s="1074"/>
      <c r="K663" s="1024">
        <f t="shared" si="36"/>
        <v>0</v>
      </c>
    </row>
    <row r="664" spans="1:11" s="113" customFormat="1" ht="25.5">
      <c r="A664" s="112"/>
      <c r="B664" s="128" t="s">
        <v>365</v>
      </c>
      <c r="C664" s="108"/>
      <c r="D664" s="108"/>
      <c r="E664" s="108"/>
      <c r="F664" s="120"/>
      <c r="G664" s="1073"/>
      <c r="H664" s="1074"/>
      <c r="I664" s="1073"/>
      <c r="J664" s="1074"/>
      <c r="K664" s="1024">
        <f t="shared" si="36"/>
        <v>0</v>
      </c>
    </row>
    <row r="665" spans="1:11" s="113" customFormat="1" ht="51">
      <c r="A665" s="112"/>
      <c r="B665" s="128" t="s">
        <v>366</v>
      </c>
      <c r="C665" s="108"/>
      <c r="D665" s="108"/>
      <c r="E665" s="108"/>
      <c r="F665" s="120"/>
      <c r="G665" s="1073"/>
      <c r="H665" s="1074"/>
      <c r="I665" s="1073"/>
      <c r="J665" s="1074"/>
      <c r="K665" s="1024">
        <f t="shared" si="36"/>
        <v>0</v>
      </c>
    </row>
    <row r="666" spans="1:11" s="113" customFormat="1">
      <c r="A666" s="112"/>
      <c r="B666" s="128" t="s">
        <v>367</v>
      </c>
      <c r="C666" s="108"/>
      <c r="D666" s="108"/>
      <c r="E666" s="108"/>
      <c r="F666" s="120"/>
      <c r="G666" s="1073"/>
      <c r="H666" s="1074"/>
      <c r="I666" s="1073"/>
      <c r="J666" s="1074"/>
      <c r="K666" s="1024">
        <f t="shared" si="36"/>
        <v>0</v>
      </c>
    </row>
    <row r="667" spans="1:11" s="113" customFormat="1">
      <c r="A667" s="112"/>
      <c r="B667" s="128" t="s">
        <v>368</v>
      </c>
      <c r="C667" s="108"/>
      <c r="D667" s="108"/>
      <c r="E667" s="108"/>
      <c r="F667" s="120"/>
      <c r="G667" s="1073"/>
      <c r="H667" s="1074"/>
      <c r="I667" s="1073"/>
      <c r="J667" s="1074"/>
      <c r="K667" s="1024">
        <f t="shared" si="36"/>
        <v>0</v>
      </c>
    </row>
    <row r="668" spans="1:11" s="113" customFormat="1" ht="25.5">
      <c r="A668" s="112"/>
      <c r="B668" s="128" t="s">
        <v>369</v>
      </c>
      <c r="C668" s="108"/>
      <c r="D668" s="108"/>
      <c r="E668" s="108"/>
      <c r="F668" s="120"/>
      <c r="G668" s="1073"/>
      <c r="H668" s="1074"/>
      <c r="I668" s="1073"/>
      <c r="J668" s="1074"/>
      <c r="K668" s="1024">
        <f t="shared" si="36"/>
        <v>0</v>
      </c>
    </row>
    <row r="669" spans="1:11" s="113" customFormat="1">
      <c r="A669" s="112"/>
      <c r="B669" s="128" t="s">
        <v>370</v>
      </c>
      <c r="C669" s="108"/>
      <c r="D669" s="108"/>
      <c r="E669" s="108"/>
      <c r="F669" s="120"/>
      <c r="G669" s="1073"/>
      <c r="H669" s="1074"/>
      <c r="I669" s="1073"/>
      <c r="J669" s="1074"/>
      <c r="K669" s="1024">
        <f t="shared" si="36"/>
        <v>0</v>
      </c>
    </row>
    <row r="670" spans="1:11" s="113" customFormat="1" ht="25.5">
      <c r="A670" s="112"/>
      <c r="B670" s="128" t="s">
        <v>371</v>
      </c>
      <c r="C670" s="108"/>
      <c r="D670" s="108"/>
      <c r="E670" s="108"/>
      <c r="F670" s="120"/>
      <c r="G670" s="1073"/>
      <c r="H670" s="1074"/>
      <c r="I670" s="1073"/>
      <c r="J670" s="1074"/>
      <c r="K670" s="1024">
        <f t="shared" si="36"/>
        <v>0</v>
      </c>
    </row>
    <row r="671" spans="1:11" s="113" customFormat="1">
      <c r="A671" s="112"/>
      <c r="B671" s="128" t="s">
        <v>372</v>
      </c>
      <c r="C671" s="108"/>
      <c r="D671" s="108"/>
      <c r="E671" s="108"/>
      <c r="F671" s="120"/>
      <c r="G671" s="1073"/>
      <c r="H671" s="1074"/>
      <c r="I671" s="1073"/>
      <c r="J671" s="1074"/>
      <c r="K671" s="1024">
        <f t="shared" si="36"/>
        <v>0</v>
      </c>
    </row>
    <row r="672" spans="1:11" s="113" customFormat="1">
      <c r="A672" s="112"/>
      <c r="B672" s="128" t="s">
        <v>373</v>
      </c>
      <c r="C672" s="108"/>
      <c r="D672" s="108"/>
      <c r="E672" s="108"/>
      <c r="F672" s="120"/>
      <c r="G672" s="1073"/>
      <c r="H672" s="1074"/>
      <c r="I672" s="1073"/>
      <c r="J672" s="1074"/>
      <c r="K672" s="1024">
        <f t="shared" si="36"/>
        <v>0</v>
      </c>
    </row>
    <row r="673" spans="1:11" s="113" customFormat="1">
      <c r="A673" s="112"/>
      <c r="B673" s="65"/>
      <c r="C673" s="108"/>
      <c r="D673" s="108"/>
      <c r="E673" s="108"/>
      <c r="F673" s="120"/>
      <c r="G673" s="1073"/>
      <c r="H673" s="1074"/>
      <c r="I673" s="1073"/>
      <c r="J673" s="1074"/>
      <c r="K673" s="1024">
        <f t="shared" si="36"/>
        <v>0</v>
      </c>
    </row>
    <row r="674" spans="1:11" s="113" customFormat="1" ht="38.25">
      <c r="A674" s="112"/>
      <c r="B674" s="129" t="s">
        <v>374</v>
      </c>
      <c r="C674" s="108"/>
      <c r="D674" s="108"/>
      <c r="E674" s="108"/>
      <c r="F674" s="120"/>
      <c r="G674" s="1073"/>
      <c r="H674" s="1074"/>
      <c r="I674" s="1073"/>
      <c r="J674" s="1074"/>
      <c r="K674" s="1024">
        <f t="shared" si="36"/>
        <v>0</v>
      </c>
    </row>
    <row r="675" spans="1:11" s="113" customFormat="1" ht="52.5" customHeight="1">
      <c r="A675" s="112"/>
      <c r="B675" s="65" t="s">
        <v>375</v>
      </c>
      <c r="C675" s="108"/>
      <c r="D675" s="108"/>
      <c r="E675" s="108"/>
      <c r="F675" s="120"/>
      <c r="G675" s="1073"/>
      <c r="H675" s="1074"/>
      <c r="I675" s="1073"/>
      <c r="J675" s="1074"/>
      <c r="K675" s="1024">
        <f t="shared" si="36"/>
        <v>0</v>
      </c>
    </row>
    <row r="676" spans="1:11" s="113" customFormat="1">
      <c r="A676" s="112"/>
      <c r="B676" s="64" t="s">
        <v>376</v>
      </c>
      <c r="C676" s="108"/>
      <c r="D676" s="108"/>
      <c r="E676" s="108"/>
      <c r="F676" s="120"/>
      <c r="G676" s="1073"/>
      <c r="H676" s="1074"/>
      <c r="I676" s="1073"/>
      <c r="J676" s="1074"/>
      <c r="K676" s="1024">
        <f t="shared" si="36"/>
        <v>0</v>
      </c>
    </row>
    <row r="677" spans="1:11" s="113" customFormat="1">
      <c r="A677" s="112"/>
      <c r="B677" s="65" t="s">
        <v>377</v>
      </c>
      <c r="C677" s="121"/>
      <c r="D677" s="121"/>
      <c r="E677" s="122"/>
      <c r="F677" s="122"/>
      <c r="G677" s="1073"/>
      <c r="H677" s="1074"/>
      <c r="I677" s="1073"/>
      <c r="J677" s="1074"/>
      <c r="K677" s="1024">
        <f t="shared" si="36"/>
        <v>0</v>
      </c>
    </row>
    <row r="678" spans="1:11" s="81" customFormat="1">
      <c r="A678" s="110"/>
      <c r="B678" s="65" t="s">
        <v>378</v>
      </c>
      <c r="C678" s="12" t="s">
        <v>6</v>
      </c>
      <c r="D678" s="13">
        <v>1000</v>
      </c>
      <c r="E678" s="13"/>
      <c r="F678" s="28">
        <f>SUM(D678*E678)</f>
        <v>0</v>
      </c>
      <c r="G678" s="995">
        <v>770</v>
      </c>
      <c r="H678" s="28">
        <f t="shared" ref="H678:H719" si="37">ROUND(E678*G678,2)</f>
        <v>0</v>
      </c>
      <c r="I678" s="995">
        <v>230</v>
      </c>
      <c r="J678" s="28">
        <f t="shared" ref="J678:J719" si="38">ROUND(E678*I678,2)</f>
        <v>0</v>
      </c>
      <c r="K678" s="1024">
        <f t="shared" si="36"/>
        <v>0</v>
      </c>
    </row>
    <row r="679" spans="1:11" s="113" customFormat="1">
      <c r="A679" s="112"/>
      <c r="B679" s="114"/>
      <c r="C679" s="108"/>
      <c r="D679" s="108"/>
      <c r="E679" s="108"/>
      <c r="F679" s="109"/>
      <c r="G679" s="1064"/>
      <c r="H679" s="28">
        <f t="shared" si="37"/>
        <v>0</v>
      </c>
      <c r="I679" s="1067"/>
      <c r="J679" s="28">
        <f t="shared" si="38"/>
        <v>0</v>
      </c>
      <c r="K679" s="1024">
        <f t="shared" si="36"/>
        <v>0</v>
      </c>
    </row>
    <row r="680" spans="1:11" s="81" customFormat="1" ht="184.5" customHeight="1">
      <c r="A680" s="143" t="s">
        <v>2</v>
      </c>
      <c r="B680" s="125" t="s">
        <v>381</v>
      </c>
      <c r="C680" s="121"/>
      <c r="D680" s="121"/>
      <c r="E680" s="124"/>
      <c r="F680" s="123"/>
      <c r="G680" s="1064"/>
      <c r="H680" s="28">
        <f t="shared" si="37"/>
        <v>0</v>
      </c>
      <c r="I680" s="1067"/>
      <c r="J680" s="28">
        <f t="shared" si="38"/>
        <v>0</v>
      </c>
      <c r="K680" s="1024">
        <f t="shared" si="36"/>
        <v>0</v>
      </c>
    </row>
    <row r="681" spans="1:11" ht="216.75">
      <c r="A681" s="7"/>
      <c r="B681" s="39" t="s">
        <v>380</v>
      </c>
      <c r="C681" s="12" t="s">
        <v>6</v>
      </c>
      <c r="D681" s="13">
        <v>80</v>
      </c>
      <c r="E681" s="13"/>
      <c r="F681" s="28">
        <f>SUM(D681*E681)</f>
        <v>0</v>
      </c>
      <c r="G681" s="995">
        <v>50</v>
      </c>
      <c r="H681" s="28">
        <f t="shared" si="37"/>
        <v>0</v>
      </c>
      <c r="I681" s="995">
        <v>30</v>
      </c>
      <c r="J681" s="28">
        <f t="shared" si="38"/>
        <v>0</v>
      </c>
      <c r="K681" s="1024">
        <f t="shared" si="36"/>
        <v>0</v>
      </c>
    </row>
    <row r="682" spans="1:11">
      <c r="A682" s="7"/>
      <c r="B682" s="39"/>
      <c r="C682" s="12"/>
      <c r="D682" s="31"/>
      <c r="E682" s="13"/>
      <c r="F682" s="28"/>
      <c r="G682" s="1034"/>
      <c r="H682" s="28">
        <f t="shared" si="37"/>
        <v>0</v>
      </c>
      <c r="I682" s="1034"/>
      <c r="J682" s="28">
        <f t="shared" si="38"/>
        <v>0</v>
      </c>
      <c r="K682" s="1024">
        <f t="shared" si="36"/>
        <v>0</v>
      </c>
    </row>
    <row r="683" spans="1:11" s="137" customFormat="1" ht="155.25" customHeight="1">
      <c r="A683" s="143" t="s">
        <v>3</v>
      </c>
      <c r="B683" s="144" t="s">
        <v>3101</v>
      </c>
      <c r="C683" s="133"/>
      <c r="D683" s="134"/>
      <c r="E683" s="135"/>
      <c r="F683" s="136"/>
      <c r="G683" s="1072"/>
      <c r="H683" s="28">
        <f t="shared" si="37"/>
        <v>0</v>
      </c>
      <c r="I683" s="1072"/>
      <c r="J683" s="28">
        <f t="shared" si="38"/>
        <v>0</v>
      </c>
      <c r="K683" s="1024">
        <f t="shared" si="36"/>
        <v>0</v>
      </c>
    </row>
    <row r="684" spans="1:11" s="137" customFormat="1" ht="162.75" customHeight="1">
      <c r="A684" s="132"/>
      <c r="B684" s="144" t="s">
        <v>389</v>
      </c>
      <c r="C684" s="133"/>
      <c r="D684" s="134"/>
      <c r="E684" s="135"/>
      <c r="F684" s="136"/>
      <c r="G684" s="1072"/>
      <c r="H684" s="28">
        <f t="shared" si="37"/>
        <v>0</v>
      </c>
      <c r="I684" s="1072"/>
      <c r="J684" s="28">
        <f t="shared" si="38"/>
        <v>0</v>
      </c>
      <c r="K684" s="1024">
        <f t="shared" si="36"/>
        <v>0</v>
      </c>
    </row>
    <row r="685" spans="1:11" s="137" customFormat="1" ht="38.25">
      <c r="A685" s="132"/>
      <c r="B685" s="132" t="s">
        <v>390</v>
      </c>
      <c r="C685" s="133"/>
      <c r="D685" s="134"/>
      <c r="E685" s="135"/>
      <c r="F685" s="136"/>
      <c r="G685" s="1072"/>
      <c r="H685" s="28">
        <f t="shared" si="37"/>
        <v>0</v>
      </c>
      <c r="I685" s="1072"/>
      <c r="J685" s="28">
        <f t="shared" si="38"/>
        <v>0</v>
      </c>
      <c r="K685" s="1024">
        <f t="shared" si="36"/>
        <v>0</v>
      </c>
    </row>
    <row r="686" spans="1:11" s="137" customFormat="1" ht="51">
      <c r="A686" s="132"/>
      <c r="B686" s="132" t="s">
        <v>391</v>
      </c>
      <c r="C686" s="133"/>
      <c r="D686" s="134"/>
      <c r="E686" s="135"/>
      <c r="F686" s="136"/>
      <c r="G686" s="1072"/>
      <c r="H686" s="28">
        <f t="shared" si="37"/>
        <v>0</v>
      </c>
      <c r="I686" s="1072"/>
      <c r="J686" s="28">
        <f t="shared" si="38"/>
        <v>0</v>
      </c>
      <c r="K686" s="1024">
        <f t="shared" si="36"/>
        <v>0</v>
      </c>
    </row>
    <row r="687" spans="1:11" s="137" customFormat="1" ht="25.5">
      <c r="A687" s="132"/>
      <c r="B687" s="132" t="s">
        <v>392</v>
      </c>
      <c r="C687" s="133"/>
      <c r="D687" s="134"/>
      <c r="E687" s="135"/>
      <c r="F687" s="136"/>
      <c r="G687" s="1072"/>
      <c r="H687" s="28">
        <f t="shared" si="37"/>
        <v>0</v>
      </c>
      <c r="I687" s="1072"/>
      <c r="J687" s="28">
        <f t="shared" si="38"/>
        <v>0</v>
      </c>
      <c r="K687" s="1024">
        <f t="shared" si="36"/>
        <v>0</v>
      </c>
    </row>
    <row r="688" spans="1:11" s="137" customFormat="1" ht="63.75">
      <c r="A688" s="132"/>
      <c r="B688" s="132" t="s">
        <v>393</v>
      </c>
      <c r="C688" s="133"/>
      <c r="D688" s="134"/>
      <c r="E688" s="135"/>
      <c r="F688" s="136"/>
      <c r="G688" s="1072"/>
      <c r="H688" s="28">
        <f t="shared" si="37"/>
        <v>0</v>
      </c>
      <c r="I688" s="1072"/>
      <c r="J688" s="28">
        <f t="shared" si="38"/>
        <v>0</v>
      </c>
      <c r="K688" s="1024">
        <f t="shared" si="36"/>
        <v>0</v>
      </c>
    </row>
    <row r="689" spans="1:11" s="137" customFormat="1" ht="63.75">
      <c r="A689" s="132"/>
      <c r="B689" s="144" t="s">
        <v>394</v>
      </c>
      <c r="C689" s="133"/>
      <c r="D689" s="134"/>
      <c r="E689" s="135"/>
      <c r="F689" s="136"/>
      <c r="G689" s="1072"/>
      <c r="H689" s="28">
        <f t="shared" si="37"/>
        <v>0</v>
      </c>
      <c r="I689" s="1072"/>
      <c r="J689" s="28">
        <f t="shared" si="38"/>
        <v>0</v>
      </c>
      <c r="K689" s="1024">
        <f t="shared" si="36"/>
        <v>0</v>
      </c>
    </row>
    <row r="690" spans="1:11" s="137" customFormat="1" ht="51">
      <c r="A690" s="132"/>
      <c r="B690" s="144" t="s">
        <v>395</v>
      </c>
      <c r="C690" s="133"/>
      <c r="D690" s="134"/>
      <c r="E690" s="135"/>
      <c r="F690" s="136"/>
      <c r="G690" s="1072"/>
      <c r="H690" s="28">
        <f t="shared" si="37"/>
        <v>0</v>
      </c>
      <c r="I690" s="1072"/>
      <c r="J690" s="28">
        <f t="shared" si="38"/>
        <v>0</v>
      </c>
      <c r="K690" s="1024">
        <f t="shared" si="36"/>
        <v>0</v>
      </c>
    </row>
    <row r="691" spans="1:11" s="137" customFormat="1" ht="140.25">
      <c r="A691" s="132"/>
      <c r="B691" s="144" t="s">
        <v>396</v>
      </c>
      <c r="C691" s="133"/>
      <c r="D691" s="134"/>
      <c r="E691" s="135"/>
      <c r="F691" s="136"/>
      <c r="G691" s="1072"/>
      <c r="H691" s="28">
        <f t="shared" si="37"/>
        <v>0</v>
      </c>
      <c r="I691" s="1072"/>
      <c r="J691" s="28">
        <f t="shared" si="38"/>
        <v>0</v>
      </c>
      <c r="K691" s="1024">
        <f t="shared" si="36"/>
        <v>0</v>
      </c>
    </row>
    <row r="692" spans="1:11" s="137" customFormat="1" ht="120" customHeight="1">
      <c r="A692" s="132"/>
      <c r="B692" s="144" t="s">
        <v>397</v>
      </c>
      <c r="C692" s="133"/>
      <c r="D692" s="134"/>
      <c r="E692" s="135"/>
      <c r="F692" s="136"/>
      <c r="G692" s="1072"/>
      <c r="H692" s="28">
        <f t="shared" si="37"/>
        <v>0</v>
      </c>
      <c r="I692" s="1072"/>
      <c r="J692" s="28">
        <f t="shared" si="38"/>
        <v>0</v>
      </c>
      <c r="K692" s="1024">
        <f t="shared" si="36"/>
        <v>0</v>
      </c>
    </row>
    <row r="693" spans="1:11" s="137" customFormat="1" ht="96.75" customHeight="1">
      <c r="A693" s="132"/>
      <c r="B693" s="144" t="s">
        <v>398</v>
      </c>
      <c r="C693" s="133"/>
      <c r="D693" s="134"/>
      <c r="E693" s="135"/>
      <c r="F693" s="136"/>
      <c r="G693" s="1072"/>
      <c r="H693" s="28">
        <f t="shared" si="37"/>
        <v>0</v>
      </c>
      <c r="I693" s="1072"/>
      <c r="J693" s="28">
        <f t="shared" si="38"/>
        <v>0</v>
      </c>
      <c r="K693" s="1024">
        <f t="shared" si="36"/>
        <v>0</v>
      </c>
    </row>
    <row r="694" spans="1:11" s="137" customFormat="1" ht="168" customHeight="1">
      <c r="A694" s="132"/>
      <c r="B694" s="144" t="s">
        <v>399</v>
      </c>
      <c r="C694" s="133"/>
      <c r="D694" s="134"/>
      <c r="E694" s="135"/>
      <c r="F694" s="136"/>
      <c r="G694" s="1072"/>
      <c r="H694" s="28">
        <f t="shared" si="37"/>
        <v>0</v>
      </c>
      <c r="I694" s="1072"/>
      <c r="J694" s="28">
        <f t="shared" si="38"/>
        <v>0</v>
      </c>
      <c r="K694" s="1024">
        <f t="shared" si="36"/>
        <v>0</v>
      </c>
    </row>
    <row r="695" spans="1:11" s="137" customFormat="1" ht="16.5" customHeight="1">
      <c r="A695" s="132"/>
      <c r="B695" s="144"/>
      <c r="C695" s="133"/>
      <c r="D695" s="134"/>
      <c r="E695" s="135"/>
      <c r="F695" s="136"/>
      <c r="G695" s="1072"/>
      <c r="H695" s="28">
        <f t="shared" si="37"/>
        <v>0</v>
      </c>
      <c r="I695" s="1072"/>
      <c r="J695" s="28">
        <f t="shared" si="38"/>
        <v>0</v>
      </c>
      <c r="K695" s="1024">
        <f t="shared" si="36"/>
        <v>0</v>
      </c>
    </row>
    <row r="696" spans="1:11" s="137" customFormat="1" ht="114.75">
      <c r="A696" s="64"/>
      <c r="B696" s="144" t="s">
        <v>411</v>
      </c>
      <c r="C696" s="133"/>
      <c r="D696" s="134"/>
      <c r="E696" s="135"/>
      <c r="F696" s="136"/>
      <c r="G696" s="1072"/>
      <c r="H696" s="28">
        <f t="shared" si="37"/>
        <v>0</v>
      </c>
      <c r="I696" s="1072"/>
      <c r="J696" s="28">
        <f t="shared" si="38"/>
        <v>0</v>
      </c>
      <c r="K696" s="1024">
        <f t="shared" si="36"/>
        <v>0</v>
      </c>
    </row>
    <row r="697" spans="1:11" s="137" customFormat="1" ht="95.25" customHeight="1">
      <c r="A697" s="132"/>
      <c r="B697" s="144" t="s">
        <v>400</v>
      </c>
      <c r="C697" s="133"/>
      <c r="D697" s="134"/>
      <c r="E697" s="135"/>
      <c r="F697" s="136"/>
      <c r="G697" s="1072"/>
      <c r="H697" s="28">
        <f t="shared" si="37"/>
        <v>0</v>
      </c>
      <c r="I697" s="1072"/>
      <c r="J697" s="28">
        <f t="shared" si="38"/>
        <v>0</v>
      </c>
      <c r="K697" s="1024">
        <f t="shared" si="36"/>
        <v>0</v>
      </c>
    </row>
    <row r="698" spans="1:11" s="137" customFormat="1" ht="81" customHeight="1">
      <c r="A698" s="132"/>
      <c r="B698" s="144" t="s">
        <v>401</v>
      </c>
      <c r="C698" s="133"/>
      <c r="D698" s="134"/>
      <c r="E698" s="135"/>
      <c r="F698" s="136"/>
      <c r="G698" s="1072"/>
      <c r="H698" s="28">
        <f t="shared" si="37"/>
        <v>0</v>
      </c>
      <c r="I698" s="1072"/>
      <c r="J698" s="28">
        <f t="shared" si="38"/>
        <v>0</v>
      </c>
      <c r="K698" s="1024">
        <f t="shared" si="36"/>
        <v>0</v>
      </c>
    </row>
    <row r="699" spans="1:11" s="137" customFormat="1" ht="63.75">
      <c r="A699" s="132"/>
      <c r="B699" s="144" t="s">
        <v>402</v>
      </c>
      <c r="C699" s="133"/>
      <c r="D699" s="134"/>
      <c r="E699" s="135"/>
      <c r="F699" s="136"/>
      <c r="G699" s="1072"/>
      <c r="H699" s="28">
        <f t="shared" si="37"/>
        <v>0</v>
      </c>
      <c r="I699" s="1072"/>
      <c r="J699" s="28">
        <f t="shared" si="38"/>
        <v>0</v>
      </c>
      <c r="K699" s="1024">
        <f t="shared" si="36"/>
        <v>0</v>
      </c>
    </row>
    <row r="700" spans="1:11" s="137" customFormat="1" ht="117.75" customHeight="1">
      <c r="A700" s="132"/>
      <c r="B700" s="144" t="s">
        <v>414</v>
      </c>
      <c r="C700" s="133"/>
      <c r="D700" s="134"/>
      <c r="E700" s="135"/>
      <c r="F700" s="136"/>
      <c r="G700" s="1072"/>
      <c r="H700" s="28">
        <f t="shared" si="37"/>
        <v>0</v>
      </c>
      <c r="I700" s="1072"/>
      <c r="J700" s="28">
        <f t="shared" si="38"/>
        <v>0</v>
      </c>
      <c r="K700" s="1024">
        <f t="shared" si="36"/>
        <v>0</v>
      </c>
    </row>
    <row r="701" spans="1:11" s="137" customFormat="1" ht="54" customHeight="1">
      <c r="A701" s="132"/>
      <c r="B701" s="144" t="s">
        <v>403</v>
      </c>
      <c r="C701" s="133"/>
      <c r="D701" s="134"/>
      <c r="E701" s="135"/>
      <c r="F701" s="136"/>
      <c r="G701" s="1072"/>
      <c r="H701" s="28">
        <f t="shared" si="37"/>
        <v>0</v>
      </c>
      <c r="I701" s="1072"/>
      <c r="J701" s="28">
        <f t="shared" si="38"/>
        <v>0</v>
      </c>
      <c r="K701" s="1024">
        <f t="shared" si="36"/>
        <v>0</v>
      </c>
    </row>
    <row r="702" spans="1:11" s="137" customFormat="1" ht="78" customHeight="1">
      <c r="A702" s="132"/>
      <c r="B702" s="144" t="s">
        <v>404</v>
      </c>
      <c r="C702" s="133"/>
      <c r="D702" s="134"/>
      <c r="E702" s="135"/>
      <c r="F702" s="136"/>
      <c r="G702" s="1072"/>
      <c r="H702" s="28">
        <f t="shared" si="37"/>
        <v>0</v>
      </c>
      <c r="I702" s="1072"/>
      <c r="J702" s="28">
        <f t="shared" si="38"/>
        <v>0</v>
      </c>
      <c r="K702" s="1024">
        <f t="shared" si="36"/>
        <v>0</v>
      </c>
    </row>
    <row r="703" spans="1:11" s="137" customFormat="1" ht="118.5" customHeight="1">
      <c r="A703" s="132"/>
      <c r="B703" s="144" t="s">
        <v>405</v>
      </c>
      <c r="C703" s="133"/>
      <c r="D703" s="134"/>
      <c r="E703" s="135"/>
      <c r="F703" s="136"/>
      <c r="G703" s="1072"/>
      <c r="H703" s="28">
        <f t="shared" si="37"/>
        <v>0</v>
      </c>
      <c r="I703" s="1072"/>
      <c r="J703" s="28">
        <f t="shared" si="38"/>
        <v>0</v>
      </c>
      <c r="K703" s="1024">
        <f t="shared" si="36"/>
        <v>0</v>
      </c>
    </row>
    <row r="704" spans="1:11" s="137" customFormat="1" ht="17.25" customHeight="1">
      <c r="A704" s="132"/>
      <c r="B704" s="144" t="s">
        <v>406</v>
      </c>
      <c r="C704" s="133"/>
      <c r="D704" s="134"/>
      <c r="E704" s="135"/>
      <c r="F704" s="136"/>
      <c r="G704" s="1072"/>
      <c r="H704" s="28">
        <f t="shared" si="37"/>
        <v>0</v>
      </c>
      <c r="I704" s="1072"/>
      <c r="J704" s="28">
        <f t="shared" si="38"/>
        <v>0</v>
      </c>
      <c r="K704" s="1024">
        <f t="shared" si="36"/>
        <v>0</v>
      </c>
    </row>
    <row r="705" spans="1:11" s="137" customFormat="1" ht="153">
      <c r="A705" s="132"/>
      <c r="B705" s="144" t="s">
        <v>407</v>
      </c>
      <c r="C705" s="133"/>
      <c r="D705" s="134"/>
      <c r="E705" s="135"/>
      <c r="F705" s="136"/>
      <c r="G705" s="1072"/>
      <c r="H705" s="28">
        <f t="shared" si="37"/>
        <v>0</v>
      </c>
      <c r="I705" s="1072"/>
      <c r="J705" s="28">
        <f t="shared" si="38"/>
        <v>0</v>
      </c>
      <c r="K705" s="1024">
        <f t="shared" si="36"/>
        <v>0</v>
      </c>
    </row>
    <row r="706" spans="1:11" s="137" customFormat="1">
      <c r="A706" s="132"/>
      <c r="B706" s="132"/>
      <c r="C706" s="133"/>
      <c r="D706" s="134"/>
      <c r="E706" s="135"/>
      <c r="F706" s="136"/>
      <c r="G706" s="1072"/>
      <c r="H706" s="28">
        <f t="shared" si="37"/>
        <v>0</v>
      </c>
      <c r="I706" s="1072"/>
      <c r="J706" s="28">
        <f t="shared" si="38"/>
        <v>0</v>
      </c>
      <c r="K706" s="1024">
        <f t="shared" si="36"/>
        <v>0</v>
      </c>
    </row>
    <row r="707" spans="1:11" s="137" customFormat="1">
      <c r="A707" s="132"/>
      <c r="B707" s="132" t="s">
        <v>413</v>
      </c>
      <c r="C707" s="133"/>
      <c r="D707" s="134"/>
      <c r="E707" s="135"/>
      <c r="F707" s="136"/>
      <c r="G707" s="1072"/>
      <c r="H707" s="28">
        <f t="shared" si="37"/>
        <v>0</v>
      </c>
      <c r="I707" s="1072"/>
      <c r="J707" s="28">
        <f t="shared" si="38"/>
        <v>0</v>
      </c>
      <c r="K707" s="1024">
        <f t="shared" si="36"/>
        <v>0</v>
      </c>
    </row>
    <row r="708" spans="1:11" s="137" customFormat="1">
      <c r="A708" s="132"/>
      <c r="B708" s="132" t="s">
        <v>408</v>
      </c>
      <c r="C708" s="133"/>
      <c r="D708" s="134"/>
      <c r="E708" s="135"/>
      <c r="F708" s="136"/>
      <c r="G708" s="1072"/>
      <c r="H708" s="28">
        <f t="shared" si="37"/>
        <v>0</v>
      </c>
      <c r="I708" s="1072"/>
      <c r="J708" s="28">
        <f t="shared" si="38"/>
        <v>0</v>
      </c>
      <c r="K708" s="1024">
        <f t="shared" si="36"/>
        <v>0</v>
      </c>
    </row>
    <row r="709" spans="1:11" s="137" customFormat="1">
      <c r="A709" s="132"/>
      <c r="B709" s="132" t="s">
        <v>409</v>
      </c>
      <c r="C709" s="133"/>
      <c r="D709" s="134"/>
      <c r="E709" s="135"/>
      <c r="F709" s="136"/>
      <c r="G709" s="1072"/>
      <c r="H709" s="28">
        <f t="shared" si="37"/>
        <v>0</v>
      </c>
      <c r="I709" s="1072"/>
      <c r="J709" s="28">
        <f t="shared" si="38"/>
        <v>0</v>
      </c>
      <c r="K709" s="1024">
        <f t="shared" si="36"/>
        <v>0</v>
      </c>
    </row>
    <row r="710" spans="1:11" s="137" customFormat="1" ht="25.5">
      <c r="A710" s="138"/>
      <c r="B710" s="139" t="s">
        <v>410</v>
      </c>
      <c r="C710" s="12" t="s">
        <v>6</v>
      </c>
      <c r="D710" s="13">
        <v>2500</v>
      </c>
      <c r="E710" s="13"/>
      <c r="F710" s="28">
        <f>SUM(D710*E710)</f>
        <v>0</v>
      </c>
      <c r="G710" s="995">
        <v>2500</v>
      </c>
      <c r="H710" s="28">
        <f t="shared" si="37"/>
        <v>0</v>
      </c>
      <c r="I710" s="1072"/>
      <c r="J710" s="28">
        <f t="shared" si="38"/>
        <v>0</v>
      </c>
      <c r="K710" s="1024">
        <f t="shared" si="36"/>
        <v>0</v>
      </c>
    </row>
    <row r="711" spans="1:11" s="137" customFormat="1">
      <c r="A711" s="138"/>
      <c r="B711" s="139"/>
      <c r="C711" s="140"/>
      <c r="D711" s="145"/>
      <c r="E711" s="141"/>
      <c r="F711" s="142"/>
      <c r="G711" s="1072"/>
      <c r="H711" s="28">
        <f t="shared" si="37"/>
        <v>0</v>
      </c>
      <c r="I711" s="1072"/>
      <c r="J711" s="28">
        <f t="shared" si="38"/>
        <v>0</v>
      </c>
      <c r="K711" s="1024">
        <f t="shared" si="36"/>
        <v>0</v>
      </c>
    </row>
    <row r="712" spans="1:11" s="137" customFormat="1" ht="25.5">
      <c r="A712" s="64" t="s">
        <v>4</v>
      </c>
      <c r="B712" s="144" t="s">
        <v>416</v>
      </c>
      <c r="C712" s="133"/>
      <c r="D712" s="134"/>
      <c r="E712" s="135"/>
      <c r="F712" s="136"/>
      <c r="G712" s="1072"/>
      <c r="H712" s="28">
        <f t="shared" si="37"/>
        <v>0</v>
      </c>
      <c r="I712" s="1072"/>
      <c r="J712" s="28">
        <f t="shared" si="38"/>
        <v>0</v>
      </c>
      <c r="K712" s="1024">
        <f t="shared" si="36"/>
        <v>0</v>
      </c>
    </row>
    <row r="713" spans="1:11" s="137" customFormat="1" ht="79.5" customHeight="1">
      <c r="A713" s="138"/>
      <c r="B713" s="65" t="s">
        <v>415</v>
      </c>
      <c r="C713" s="140"/>
      <c r="D713" s="145"/>
      <c r="E713" s="141"/>
      <c r="F713" s="142"/>
      <c r="G713" s="1072"/>
      <c r="H713" s="28">
        <f t="shared" si="37"/>
        <v>0</v>
      </c>
      <c r="I713" s="1072"/>
      <c r="J713" s="28">
        <f t="shared" si="38"/>
        <v>0</v>
      </c>
      <c r="K713" s="1024">
        <f t="shared" si="36"/>
        <v>0</v>
      </c>
    </row>
    <row r="714" spans="1:11" s="137" customFormat="1" ht="117" customHeight="1">
      <c r="A714" s="138"/>
      <c r="B714" s="65" t="s">
        <v>420</v>
      </c>
      <c r="C714" s="140"/>
      <c r="D714" s="145"/>
      <c r="E714" s="141"/>
      <c r="F714" s="142"/>
      <c r="G714" s="1072"/>
      <c r="H714" s="28">
        <f t="shared" si="37"/>
        <v>0</v>
      </c>
      <c r="I714" s="1072"/>
      <c r="J714" s="28">
        <f t="shared" si="38"/>
        <v>0</v>
      </c>
      <c r="K714" s="1024">
        <f t="shared" si="36"/>
        <v>0</v>
      </c>
    </row>
    <row r="715" spans="1:11" s="137" customFormat="1" ht="25.5">
      <c r="A715" s="138"/>
      <c r="B715" s="65" t="s">
        <v>417</v>
      </c>
      <c r="C715" s="140"/>
      <c r="D715" s="145"/>
      <c r="E715" s="141"/>
      <c r="F715" s="142"/>
      <c r="G715" s="1072"/>
      <c r="H715" s="28">
        <f t="shared" si="37"/>
        <v>0</v>
      </c>
      <c r="I715" s="1072"/>
      <c r="J715" s="28">
        <f t="shared" si="38"/>
        <v>0</v>
      </c>
      <c r="K715" s="1024">
        <f t="shared" si="36"/>
        <v>0</v>
      </c>
    </row>
    <row r="716" spans="1:11" s="137" customFormat="1" ht="51">
      <c r="A716" s="138"/>
      <c r="B716" s="65" t="s">
        <v>419</v>
      </c>
      <c r="C716" s="140"/>
      <c r="D716" s="145"/>
      <c r="E716" s="141"/>
      <c r="F716" s="142"/>
      <c r="G716" s="1072"/>
      <c r="H716" s="28">
        <f t="shared" si="37"/>
        <v>0</v>
      </c>
      <c r="I716" s="1072"/>
      <c r="J716" s="28">
        <f t="shared" si="38"/>
        <v>0</v>
      </c>
      <c r="K716" s="1024">
        <f t="shared" si="36"/>
        <v>0</v>
      </c>
    </row>
    <row r="717" spans="1:11" s="137" customFormat="1" ht="25.5">
      <c r="A717" s="138"/>
      <c r="B717" s="65" t="s">
        <v>418</v>
      </c>
      <c r="C717" s="12" t="s">
        <v>6</v>
      </c>
      <c r="D717" s="13">
        <v>45</v>
      </c>
      <c r="E717" s="13"/>
      <c r="F717" s="28">
        <f>SUM(D717*E717)</f>
        <v>0</v>
      </c>
      <c r="G717" s="995">
        <v>45</v>
      </c>
      <c r="H717" s="28">
        <f t="shared" si="37"/>
        <v>0</v>
      </c>
      <c r="I717" s="1072"/>
      <c r="J717" s="28">
        <f t="shared" si="38"/>
        <v>0</v>
      </c>
      <c r="K717" s="1024">
        <f t="shared" si="36"/>
        <v>0</v>
      </c>
    </row>
    <row r="718" spans="1:11" s="137" customFormat="1">
      <c r="A718" s="138"/>
      <c r="B718" s="65"/>
      <c r="C718" s="140"/>
      <c r="D718" s="145"/>
      <c r="E718" s="141"/>
      <c r="F718" s="142"/>
      <c r="G718" s="1072"/>
      <c r="H718" s="28">
        <f t="shared" si="37"/>
        <v>0</v>
      </c>
      <c r="I718" s="1072"/>
      <c r="J718" s="28">
        <f t="shared" si="38"/>
        <v>0</v>
      </c>
      <c r="K718" s="1024">
        <f t="shared" si="36"/>
        <v>0</v>
      </c>
    </row>
    <row r="719" spans="1:11" s="137" customFormat="1">
      <c r="A719" s="138"/>
      <c r="B719" s="65"/>
      <c r="C719" s="140"/>
      <c r="D719" s="145"/>
      <c r="E719" s="141"/>
      <c r="F719" s="142"/>
      <c r="G719" s="1072"/>
      <c r="H719" s="28">
        <f t="shared" si="37"/>
        <v>0</v>
      </c>
      <c r="I719" s="1072"/>
      <c r="J719" s="28">
        <f t="shared" si="38"/>
        <v>0</v>
      </c>
      <c r="K719" s="1024">
        <f t="shared" si="36"/>
        <v>0</v>
      </c>
    </row>
    <row r="720" spans="1:11" s="4" customFormat="1" ht="13.5" customHeight="1">
      <c r="A720" s="45" t="s">
        <v>421</v>
      </c>
      <c r="B720" s="83" t="s">
        <v>359</v>
      </c>
      <c r="C720" s="68"/>
      <c r="D720" s="69"/>
      <c r="E720" s="69"/>
      <c r="F720" s="715">
        <f>SUM(F658:F717)</f>
        <v>0</v>
      </c>
      <c r="G720" s="1028"/>
      <c r="H720" s="715">
        <f>SUM(H658:H717)</f>
        <v>0</v>
      </c>
      <c r="I720" s="1028"/>
      <c r="J720" s="715">
        <f>SUM(J658:J717)</f>
        <v>0</v>
      </c>
      <c r="K720" s="1024">
        <f t="shared" si="36"/>
        <v>0</v>
      </c>
    </row>
    <row r="721" spans="1:11" ht="15">
      <c r="G721" s="1062"/>
      <c r="H721" s="1063"/>
      <c r="I721" s="1062"/>
      <c r="J721" s="1038"/>
      <c r="K721" s="1024">
        <f t="shared" si="36"/>
        <v>0</v>
      </c>
    </row>
    <row r="722" spans="1:11" s="4" customFormat="1" ht="13.5" customHeight="1">
      <c r="A722" s="45" t="s">
        <v>897</v>
      </c>
      <c r="B722" s="83" t="s">
        <v>422</v>
      </c>
      <c r="C722" s="66" t="s">
        <v>248</v>
      </c>
      <c r="D722" s="67" t="s">
        <v>245</v>
      </c>
      <c r="E722" s="67" t="s">
        <v>246</v>
      </c>
      <c r="F722" s="67" t="s">
        <v>247</v>
      </c>
      <c r="G722" s="1026" t="s">
        <v>245</v>
      </c>
      <c r="H722" s="1027" t="s">
        <v>247</v>
      </c>
      <c r="I722" s="1026" t="s">
        <v>245</v>
      </c>
      <c r="J722" s="1027" t="s">
        <v>247</v>
      </c>
      <c r="K722" s="1024" t="e">
        <f t="shared" si="36"/>
        <v>#VALUE!</v>
      </c>
    </row>
    <row r="723" spans="1:11" s="4" customFormat="1" ht="13.5" customHeight="1">
      <c r="A723" s="11"/>
      <c r="B723" s="940"/>
      <c r="C723" s="936"/>
      <c r="D723" s="82"/>
      <c r="E723" s="82"/>
      <c r="F723" s="82"/>
      <c r="G723" s="1030"/>
      <c r="H723" s="1029"/>
      <c r="I723" s="1030"/>
      <c r="J723" s="1029"/>
      <c r="K723" s="1024">
        <f t="shared" si="36"/>
        <v>0</v>
      </c>
    </row>
    <row r="724" spans="1:11" s="146" customFormat="1" ht="213" customHeight="1">
      <c r="A724" s="64" t="s">
        <v>0</v>
      </c>
      <c r="B724" s="125" t="s">
        <v>426</v>
      </c>
      <c r="C724" s="147"/>
      <c r="D724" s="148"/>
      <c r="E724" s="148"/>
      <c r="F724" s="148"/>
      <c r="G724" s="1075"/>
      <c r="H724" s="1076"/>
      <c r="I724" s="1075"/>
      <c r="J724" s="1076"/>
      <c r="K724" s="1024">
        <f t="shared" si="36"/>
        <v>0</v>
      </c>
    </row>
    <row r="725" spans="1:11" s="146" customFormat="1" ht="96.75" customHeight="1">
      <c r="B725" s="125" t="s">
        <v>424</v>
      </c>
      <c r="C725" s="147"/>
      <c r="D725" s="148"/>
      <c r="E725" s="148"/>
      <c r="F725" s="148"/>
      <c r="G725" s="1075"/>
      <c r="H725" s="1076"/>
      <c r="I725" s="1075"/>
      <c r="J725" s="1076"/>
      <c r="K725" s="1024">
        <f t="shared" ref="K725:K788" si="39">D725-G725-I725</f>
        <v>0</v>
      </c>
    </row>
    <row r="726" spans="1:11" s="146" customFormat="1" ht="45" customHeight="1">
      <c r="B726" s="125" t="s">
        <v>425</v>
      </c>
      <c r="D726" s="149"/>
      <c r="E726" s="149"/>
      <c r="F726" s="149"/>
      <c r="G726" s="1075"/>
      <c r="H726" s="1076"/>
      <c r="I726" s="1075"/>
      <c r="J726" s="1076"/>
      <c r="K726" s="1024">
        <f t="shared" si="39"/>
        <v>0</v>
      </c>
    </row>
    <row r="727" spans="1:11" s="4" customFormat="1" ht="13.5" customHeight="1">
      <c r="A727" s="11"/>
      <c r="B727" s="940"/>
      <c r="C727" s="936"/>
      <c r="D727" s="82"/>
      <c r="E727" s="87"/>
      <c r="F727" s="87"/>
      <c r="G727" s="1030"/>
      <c r="H727" s="1029"/>
      <c r="I727" s="1030"/>
      <c r="J727" s="1029"/>
      <c r="K727" s="1024">
        <f t="shared" si="39"/>
        <v>0</v>
      </c>
    </row>
    <row r="728" spans="1:11" s="81" customFormat="1" ht="191.25">
      <c r="A728" s="64"/>
      <c r="B728" s="125" t="s">
        <v>433</v>
      </c>
      <c r="C728" s="12"/>
      <c r="D728" s="31"/>
      <c r="E728" s="13"/>
      <c r="F728" s="28"/>
      <c r="G728" s="1064"/>
      <c r="H728" s="1066"/>
      <c r="I728" s="1067"/>
      <c r="J728" s="1068"/>
      <c r="K728" s="1024">
        <f t="shared" si="39"/>
        <v>0</v>
      </c>
    </row>
    <row r="729" spans="1:11" s="113" customFormat="1">
      <c r="A729" s="112"/>
      <c r="B729" s="114"/>
      <c r="C729" s="108"/>
      <c r="D729" s="108"/>
      <c r="E729" s="108"/>
      <c r="F729" s="109"/>
      <c r="G729" s="1064"/>
      <c r="H729" s="1066"/>
      <c r="I729" s="1067"/>
      <c r="J729" s="1068"/>
      <c r="K729" s="1024">
        <f t="shared" si="39"/>
        <v>0</v>
      </c>
    </row>
    <row r="730" spans="1:11" s="137" customFormat="1" ht="51">
      <c r="A730" s="64"/>
      <c r="B730" s="65" t="s">
        <v>434</v>
      </c>
      <c r="C730" s="12"/>
      <c r="D730" s="31"/>
      <c r="E730" s="13"/>
      <c r="F730" s="28"/>
      <c r="G730" s="1072"/>
      <c r="H730" s="1077"/>
      <c r="I730" s="1072"/>
      <c r="J730" s="1077"/>
      <c r="K730" s="1024">
        <f t="shared" si="39"/>
        <v>0</v>
      </c>
    </row>
    <row r="731" spans="1:11" s="137" customFormat="1">
      <c r="A731" s="64"/>
      <c r="B731" s="65"/>
      <c r="C731" s="12"/>
      <c r="D731" s="31"/>
      <c r="E731" s="13"/>
      <c r="F731" s="28"/>
      <c r="G731" s="1072"/>
      <c r="H731" s="1077"/>
      <c r="I731" s="1072"/>
      <c r="J731" s="28">
        <f t="shared" ref="J731:J737" si="40">ROUND(E731*I731,2)</f>
        <v>0</v>
      </c>
      <c r="K731" s="1024">
        <f t="shared" si="39"/>
        <v>0</v>
      </c>
    </row>
    <row r="732" spans="1:11" s="137" customFormat="1">
      <c r="A732" s="138"/>
      <c r="B732" s="65" t="s">
        <v>435</v>
      </c>
      <c r="C732" s="12" t="s">
        <v>386</v>
      </c>
      <c r="D732" s="13">
        <v>96000</v>
      </c>
      <c r="E732" s="13"/>
      <c r="F732" s="28">
        <f>SUM(D732*E732)</f>
        <v>0</v>
      </c>
      <c r="G732" s="995">
        <v>96000</v>
      </c>
      <c r="H732" s="28">
        <f t="shared" ref="H732:H736" si="41">ROUND(E732*G732,2)</f>
        <v>0</v>
      </c>
      <c r="I732" s="1072"/>
      <c r="J732" s="28">
        <f t="shared" si="40"/>
        <v>0</v>
      </c>
      <c r="K732" s="1024">
        <f t="shared" si="39"/>
        <v>0</v>
      </c>
    </row>
    <row r="733" spans="1:11" s="137" customFormat="1">
      <c r="A733" s="138"/>
      <c r="B733" s="65" t="s">
        <v>436</v>
      </c>
      <c r="C733" s="12" t="s">
        <v>386</v>
      </c>
      <c r="D733" s="13">
        <v>13700</v>
      </c>
      <c r="E733" s="13"/>
      <c r="F733" s="28">
        <f>SUM(D733*E733)</f>
        <v>0</v>
      </c>
      <c r="G733" s="995">
        <v>13700</v>
      </c>
      <c r="H733" s="28">
        <f t="shared" si="41"/>
        <v>0</v>
      </c>
      <c r="I733" s="1072"/>
      <c r="J733" s="28">
        <f t="shared" si="40"/>
        <v>0</v>
      </c>
      <c r="K733" s="1024">
        <f t="shared" si="39"/>
        <v>0</v>
      </c>
    </row>
    <row r="734" spans="1:11" s="137" customFormat="1">
      <c r="A734" s="138"/>
      <c r="B734" s="65"/>
      <c r="C734" s="12"/>
      <c r="D734" s="31"/>
      <c r="E734" s="13"/>
      <c r="F734" s="28"/>
      <c r="G734" s="1072"/>
      <c r="H734" s="28">
        <f t="shared" si="41"/>
        <v>0</v>
      </c>
      <c r="I734" s="1072"/>
      <c r="J734" s="28">
        <f t="shared" si="40"/>
        <v>0</v>
      </c>
      <c r="K734" s="1024">
        <f t="shared" si="39"/>
        <v>0</v>
      </c>
    </row>
    <row r="735" spans="1:11" s="146" customFormat="1" ht="63.75">
      <c r="A735" s="64" t="s">
        <v>2</v>
      </c>
      <c r="B735" s="125" t="s">
        <v>427</v>
      </c>
      <c r="C735" s="12" t="s">
        <v>352</v>
      </c>
      <c r="D735" s="13">
        <v>1</v>
      </c>
      <c r="E735" s="13"/>
      <c r="F735" s="28">
        <f>D735*E735</f>
        <v>0</v>
      </c>
      <c r="G735" s="995">
        <v>1</v>
      </c>
      <c r="H735" s="28">
        <f t="shared" si="41"/>
        <v>0</v>
      </c>
      <c r="I735" s="1075"/>
      <c r="J735" s="28">
        <f t="shared" si="40"/>
        <v>0</v>
      </c>
      <c r="K735" s="1024">
        <f t="shared" si="39"/>
        <v>0</v>
      </c>
    </row>
    <row r="736" spans="1:11" s="146" customFormat="1">
      <c r="A736" s="64"/>
      <c r="B736" s="125"/>
      <c r="C736" s="12"/>
      <c r="D736" s="31"/>
      <c r="E736" s="13"/>
      <c r="F736" s="28"/>
      <c r="G736" s="1075"/>
      <c r="H736" s="28">
        <f t="shared" si="41"/>
        <v>0</v>
      </c>
      <c r="I736" s="1075"/>
      <c r="J736" s="28">
        <f t="shared" si="40"/>
        <v>0</v>
      </c>
      <c r="K736" s="1024">
        <f t="shared" si="39"/>
        <v>0</v>
      </c>
    </row>
    <row r="737" spans="1:11" s="137" customFormat="1">
      <c r="A737" s="138"/>
      <c r="B737" s="65"/>
      <c r="C737" s="140"/>
      <c r="D737" s="145"/>
      <c r="E737" s="141"/>
      <c r="F737" s="142"/>
      <c r="G737" s="1072"/>
      <c r="H737" s="28">
        <f t="shared" ref="H737" si="42">ROUND(E737*G737,2)</f>
        <v>0</v>
      </c>
      <c r="I737" s="1072"/>
      <c r="J737" s="28">
        <f t="shared" si="40"/>
        <v>0</v>
      </c>
      <c r="K737" s="1024">
        <f t="shared" si="39"/>
        <v>0</v>
      </c>
    </row>
    <row r="738" spans="1:11" s="4" customFormat="1" ht="13.5" customHeight="1">
      <c r="A738" s="45" t="s">
        <v>897</v>
      </c>
      <c r="B738" s="83" t="s">
        <v>423</v>
      </c>
      <c r="C738" s="68"/>
      <c r="D738" s="69"/>
      <c r="E738" s="69"/>
      <c r="F738" s="715">
        <f>SUM(F732:F735)</f>
        <v>0</v>
      </c>
      <c r="G738" s="1036"/>
      <c r="H738" s="715">
        <f>SUM(H732:H735)</f>
        <v>0</v>
      </c>
      <c r="I738" s="1036"/>
      <c r="J738" s="715">
        <f>SUM(J732:J735)</f>
        <v>0</v>
      </c>
      <c r="K738" s="1024">
        <f t="shared" si="39"/>
        <v>0</v>
      </c>
    </row>
    <row r="739" spans="1:11" s="4" customFormat="1" ht="13.5" customHeight="1">
      <c r="A739" s="11"/>
      <c r="B739" s="940"/>
      <c r="C739" s="936"/>
      <c r="D739" s="82"/>
      <c r="E739" s="82"/>
      <c r="F739" s="28"/>
      <c r="G739" s="1030"/>
      <c r="H739" s="1029"/>
      <c r="I739" s="1030"/>
      <c r="J739" s="1029"/>
      <c r="K739" s="1024">
        <f t="shared" si="39"/>
        <v>0</v>
      </c>
    </row>
    <row r="740" spans="1:11">
      <c r="G740" s="1034"/>
      <c r="H740" s="1035"/>
      <c r="I740" s="1034"/>
      <c r="J740" s="1035"/>
      <c r="K740" s="1024">
        <f t="shared" si="39"/>
        <v>0</v>
      </c>
    </row>
    <row r="741" spans="1:11" ht="15.75">
      <c r="A741" s="711"/>
      <c r="B741" s="379" t="s">
        <v>896</v>
      </c>
      <c r="C741" s="711"/>
      <c r="D741" s="711"/>
      <c r="E741" s="711"/>
      <c r="F741" s="711"/>
      <c r="G741" s="1069"/>
      <c r="H741" s="1070"/>
      <c r="I741" s="1069"/>
      <c r="J741" s="1078"/>
      <c r="K741" s="1024">
        <f t="shared" si="39"/>
        <v>0</v>
      </c>
    </row>
    <row r="742" spans="1:11" ht="15.75">
      <c r="B742" s="381"/>
      <c r="G742" s="1034"/>
      <c r="H742" s="1035"/>
      <c r="I742" s="1034"/>
      <c r="J742" s="1035"/>
      <c r="K742" s="1024">
        <f t="shared" si="39"/>
        <v>0</v>
      </c>
    </row>
    <row r="743" spans="1:11" ht="16.5">
      <c r="A743" s="709" t="s">
        <v>227</v>
      </c>
      <c r="B743" s="703" t="s">
        <v>220</v>
      </c>
      <c r="F743" s="717">
        <f>F16</f>
        <v>0</v>
      </c>
      <c r="G743" s="1007"/>
      <c r="H743" s="717">
        <f>H16</f>
        <v>0</v>
      </c>
      <c r="I743" s="1034"/>
      <c r="J743" s="717">
        <f>J16</f>
        <v>0</v>
      </c>
      <c r="K743" s="1024">
        <f t="shared" si="39"/>
        <v>0</v>
      </c>
    </row>
    <row r="744" spans="1:11" ht="16.5">
      <c r="A744" s="709" t="s">
        <v>33</v>
      </c>
      <c r="B744" s="927" t="s">
        <v>3092</v>
      </c>
      <c r="F744" s="717">
        <f>F362</f>
        <v>0</v>
      </c>
      <c r="G744" s="1034"/>
      <c r="H744" s="717">
        <f>H362</f>
        <v>0</v>
      </c>
      <c r="I744" s="1034"/>
      <c r="J744" s="717">
        <f>J362</f>
        <v>0</v>
      </c>
      <c r="K744" s="1024">
        <f t="shared" si="39"/>
        <v>0</v>
      </c>
    </row>
    <row r="745" spans="1:11" ht="16.5">
      <c r="A745" s="709" t="s">
        <v>249</v>
      </c>
      <c r="B745" s="704" t="s">
        <v>233</v>
      </c>
      <c r="F745" s="717">
        <f>F389</f>
        <v>0</v>
      </c>
      <c r="G745" s="1034"/>
      <c r="H745" s="717">
        <f>H389</f>
        <v>0</v>
      </c>
      <c r="I745" s="1034"/>
      <c r="J745" s="717">
        <f>J389</f>
        <v>0</v>
      </c>
      <c r="K745" s="1024">
        <f t="shared" si="39"/>
        <v>0</v>
      </c>
    </row>
    <row r="746" spans="1:11" ht="16.5">
      <c r="A746" s="709" t="s">
        <v>269</v>
      </c>
      <c r="B746" s="705" t="s">
        <v>250</v>
      </c>
      <c r="F746" s="717">
        <f>F485</f>
        <v>0</v>
      </c>
      <c r="G746" s="1034"/>
      <c r="H746" s="717">
        <f>H485</f>
        <v>0</v>
      </c>
      <c r="I746" s="1034"/>
      <c r="J746" s="717">
        <f>J485</f>
        <v>0</v>
      </c>
      <c r="K746" s="1024">
        <f t="shared" si="39"/>
        <v>0</v>
      </c>
    </row>
    <row r="747" spans="1:11" ht="16.5">
      <c r="A747" s="709" t="s">
        <v>315</v>
      </c>
      <c r="B747" s="706" t="s">
        <v>382</v>
      </c>
      <c r="F747" s="717">
        <f>F495</f>
        <v>0</v>
      </c>
      <c r="G747" s="1034"/>
      <c r="H747" s="717">
        <f>H495</f>
        <v>0</v>
      </c>
      <c r="I747" s="1034"/>
      <c r="J747" s="717">
        <f>J495</f>
        <v>0</v>
      </c>
      <c r="K747" s="1024">
        <f t="shared" si="39"/>
        <v>0</v>
      </c>
    </row>
    <row r="748" spans="1:11" ht="16.5">
      <c r="A748" s="709" t="s">
        <v>353</v>
      </c>
      <c r="B748" s="704" t="s">
        <v>270</v>
      </c>
      <c r="F748" s="717">
        <f>F574</f>
        <v>0</v>
      </c>
      <c r="G748" s="1034"/>
      <c r="H748" s="717">
        <f>H574</f>
        <v>0</v>
      </c>
      <c r="I748" s="1034"/>
      <c r="J748" s="717">
        <f>J574</f>
        <v>0</v>
      </c>
      <c r="K748" s="1024">
        <f t="shared" si="39"/>
        <v>0</v>
      </c>
    </row>
    <row r="749" spans="1:11" ht="16.5">
      <c r="A749" s="709" t="s">
        <v>357</v>
      </c>
      <c r="B749" s="704" t="s">
        <v>316</v>
      </c>
      <c r="F749" s="717">
        <f>F639</f>
        <v>0</v>
      </c>
      <c r="G749" s="1034"/>
      <c r="H749" s="717">
        <f>H639</f>
        <v>0</v>
      </c>
      <c r="I749" s="1034"/>
      <c r="J749" s="717">
        <f>J639</f>
        <v>0</v>
      </c>
      <c r="K749" s="1024">
        <f t="shared" si="39"/>
        <v>0</v>
      </c>
    </row>
    <row r="750" spans="1:11" ht="16.5">
      <c r="A750" s="709" t="s">
        <v>388</v>
      </c>
      <c r="B750" s="707" t="s">
        <v>354</v>
      </c>
      <c r="F750" s="717">
        <f>F650</f>
        <v>0</v>
      </c>
      <c r="G750" s="1034"/>
      <c r="H750" s="717">
        <f>H650</f>
        <v>0</v>
      </c>
      <c r="I750" s="1034"/>
      <c r="J750" s="717">
        <f>J650</f>
        <v>0</v>
      </c>
      <c r="K750" s="1024">
        <f t="shared" si="39"/>
        <v>0</v>
      </c>
    </row>
    <row r="751" spans="1:11" ht="16.5">
      <c r="A751" s="709" t="s">
        <v>421</v>
      </c>
      <c r="B751" s="708" t="s">
        <v>358</v>
      </c>
      <c r="F751" s="717">
        <f>F720</f>
        <v>0</v>
      </c>
      <c r="G751" s="1034"/>
      <c r="H751" s="717">
        <f>H720</f>
        <v>0</v>
      </c>
      <c r="I751" s="1034"/>
      <c r="J751" s="717">
        <f>J720</f>
        <v>0</v>
      </c>
      <c r="K751" s="1024">
        <f t="shared" si="39"/>
        <v>0</v>
      </c>
    </row>
    <row r="752" spans="1:11" ht="16.5">
      <c r="A752" s="709" t="s">
        <v>897</v>
      </c>
      <c r="B752" s="708" t="s">
        <v>422</v>
      </c>
      <c r="F752" s="717">
        <f>F738</f>
        <v>0</v>
      </c>
      <c r="G752" s="1034"/>
      <c r="H752" s="717">
        <f>H738</f>
        <v>0</v>
      </c>
      <c r="I752" s="1034"/>
      <c r="J752" s="717">
        <f>J738</f>
        <v>0</v>
      </c>
      <c r="K752" s="1024">
        <f t="shared" si="39"/>
        <v>0</v>
      </c>
    </row>
    <row r="753" spans="1:11">
      <c r="G753" s="1034"/>
      <c r="I753" s="1034"/>
      <c r="K753" s="1024">
        <f t="shared" si="39"/>
        <v>0</v>
      </c>
    </row>
    <row r="754" spans="1:11" ht="16.5">
      <c r="A754" s="933" t="s">
        <v>219</v>
      </c>
      <c r="B754" s="712" t="s">
        <v>3093</v>
      </c>
      <c r="C754" s="713"/>
      <c r="D754" s="713"/>
      <c r="E754" s="713"/>
      <c r="F754" s="716">
        <f>SUM(F743:F752)</f>
        <v>0</v>
      </c>
      <c r="G754" s="1079"/>
      <c r="H754" s="716">
        <f>SUM(H743:H752)</f>
        <v>0</v>
      </c>
      <c r="I754" s="1079"/>
      <c r="J754" s="716">
        <f>SUM(J743:J752)</f>
        <v>0</v>
      </c>
      <c r="K754" s="1024">
        <f t="shared" si="39"/>
        <v>0</v>
      </c>
    </row>
    <row r="755" spans="1:11">
      <c r="G755" s="1034"/>
      <c r="H755" s="1035"/>
      <c r="I755" s="1034"/>
      <c r="J755" s="1035"/>
      <c r="K755" s="1024">
        <f t="shared" si="39"/>
        <v>0</v>
      </c>
    </row>
    <row r="756" spans="1:11">
      <c r="G756" s="1034"/>
      <c r="H756" s="1035"/>
      <c r="I756" s="1034"/>
      <c r="J756" s="1035"/>
      <c r="K756" s="1024">
        <f t="shared" si="39"/>
        <v>0</v>
      </c>
    </row>
    <row r="757" spans="1:11" s="4" customFormat="1" ht="16.5">
      <c r="A757" s="718" t="s">
        <v>428</v>
      </c>
      <c r="B757" s="718" t="s">
        <v>429</v>
      </c>
      <c r="C757" s="719"/>
      <c r="D757" s="720"/>
      <c r="E757" s="721"/>
      <c r="F757" s="720"/>
      <c r="G757" s="1080"/>
      <c r="H757" s="1081"/>
      <c r="I757" s="1080"/>
      <c r="J757" s="1081"/>
      <c r="K757" s="1024">
        <f t="shared" si="39"/>
        <v>0</v>
      </c>
    </row>
    <row r="758" spans="1:11">
      <c r="G758" s="1034"/>
      <c r="H758" s="1035"/>
      <c r="I758" s="1034"/>
      <c r="J758" s="1035"/>
      <c r="K758" s="1024">
        <f t="shared" si="39"/>
        <v>0</v>
      </c>
    </row>
    <row r="759" spans="1:11" ht="15">
      <c r="G759" s="1062"/>
      <c r="H759" s="1063"/>
      <c r="I759" s="1062"/>
      <c r="J759" s="1038"/>
      <c r="K759" s="1024">
        <f t="shared" si="39"/>
        <v>0</v>
      </c>
    </row>
    <row r="760" spans="1:11" s="4" customFormat="1">
      <c r="A760" s="45" t="s">
        <v>227</v>
      </c>
      <c r="B760" s="45" t="s">
        <v>430</v>
      </c>
      <c r="C760" s="66" t="s">
        <v>248</v>
      </c>
      <c r="D760" s="67" t="s">
        <v>245</v>
      </c>
      <c r="E760" s="1021" t="s">
        <v>246</v>
      </c>
      <c r="F760" s="1021" t="s">
        <v>247</v>
      </c>
      <c r="G760" s="1026" t="s">
        <v>245</v>
      </c>
      <c r="H760" s="1027" t="s">
        <v>247</v>
      </c>
      <c r="I760" s="1026" t="s">
        <v>245</v>
      </c>
      <c r="J760" s="1027" t="s">
        <v>247</v>
      </c>
      <c r="K760" s="1024" t="e">
        <f t="shared" si="39"/>
        <v>#VALUE!</v>
      </c>
    </row>
    <row r="761" spans="1:11" s="4" customFormat="1">
      <c r="A761" s="11"/>
      <c r="B761" s="11"/>
      <c r="C761" s="1"/>
      <c r="D761" s="2"/>
      <c r="E761" s="3"/>
      <c r="F761" s="2"/>
      <c r="G761" s="1030"/>
      <c r="H761" s="1029"/>
      <c r="I761" s="1030"/>
      <c r="J761" s="1029"/>
      <c r="K761" s="1024">
        <f t="shared" si="39"/>
        <v>0</v>
      </c>
    </row>
    <row r="762" spans="1:11" s="157" customFormat="1" ht="63.75">
      <c r="A762" s="7" t="s">
        <v>0</v>
      </c>
      <c r="B762" s="39" t="s">
        <v>584</v>
      </c>
      <c r="C762" s="12" t="s">
        <v>230</v>
      </c>
      <c r="D762" s="13">
        <v>100</v>
      </c>
      <c r="E762" s="13"/>
      <c r="F762" s="28">
        <f>ROUND(D762*E762,2)</f>
        <v>0</v>
      </c>
      <c r="G762" s="995">
        <v>100</v>
      </c>
      <c r="H762" s="28">
        <f t="shared" ref="H762:H778" si="43">ROUND(E762*G762,2)</f>
        <v>0</v>
      </c>
      <c r="I762" s="995"/>
      <c r="J762" s="28">
        <f t="shared" ref="J762:J778" si="44">ROUND(E762*I762,2)</f>
        <v>0</v>
      </c>
      <c r="K762" s="1024">
        <f t="shared" si="39"/>
        <v>0</v>
      </c>
    </row>
    <row r="763" spans="1:11" ht="12" customHeight="1">
      <c r="G763" s="1034"/>
      <c r="H763" s="28">
        <f t="shared" si="43"/>
        <v>0</v>
      </c>
      <c r="I763" s="1034"/>
      <c r="J763" s="28">
        <f t="shared" si="44"/>
        <v>0</v>
      </c>
      <c r="K763" s="1024">
        <f t="shared" si="39"/>
        <v>0</v>
      </c>
    </row>
    <row r="764" spans="1:11" s="157" customFormat="1" ht="51">
      <c r="A764" s="7" t="s">
        <v>2</v>
      </c>
      <c r="B764" s="39" t="s">
        <v>585</v>
      </c>
      <c r="C764" s="12" t="s">
        <v>230</v>
      </c>
      <c r="D764" s="13">
        <v>80</v>
      </c>
      <c r="E764" s="13"/>
      <c r="F764" s="28">
        <f>ROUND(D764*E764,2)</f>
        <v>0</v>
      </c>
      <c r="G764" s="995">
        <v>80</v>
      </c>
      <c r="H764" s="28">
        <f t="shared" si="43"/>
        <v>0</v>
      </c>
      <c r="I764" s="995"/>
      <c r="J764" s="28">
        <f t="shared" si="44"/>
        <v>0</v>
      </c>
      <c r="K764" s="1024">
        <f t="shared" si="39"/>
        <v>0</v>
      </c>
    </row>
    <row r="765" spans="1:11" s="157" customFormat="1">
      <c r="A765" s="7"/>
      <c r="B765" s="39"/>
      <c r="C765" s="12"/>
      <c r="D765" s="13"/>
      <c r="E765" s="13"/>
      <c r="F765" s="28"/>
      <c r="G765" s="1082"/>
      <c r="H765" s="28">
        <f t="shared" si="43"/>
        <v>0</v>
      </c>
      <c r="I765" s="1082"/>
      <c r="J765" s="28">
        <f t="shared" si="44"/>
        <v>0</v>
      </c>
      <c r="K765" s="1024">
        <f t="shared" si="39"/>
        <v>0</v>
      </c>
    </row>
    <row r="766" spans="1:11" s="157" customFormat="1" ht="51">
      <c r="A766" s="7" t="s">
        <v>3</v>
      </c>
      <c r="B766" s="39" t="s">
        <v>924</v>
      </c>
      <c r="C766" s="12" t="s">
        <v>230</v>
      </c>
      <c r="D766" s="13">
        <v>30</v>
      </c>
      <c r="E766" s="13"/>
      <c r="F766" s="28">
        <f>ROUND(D766*E766,2)</f>
        <v>0</v>
      </c>
      <c r="G766" s="995">
        <v>30</v>
      </c>
      <c r="H766" s="28">
        <f t="shared" si="43"/>
        <v>0</v>
      </c>
      <c r="I766" s="995"/>
      <c r="J766" s="28">
        <f t="shared" si="44"/>
        <v>0</v>
      </c>
      <c r="K766" s="1024">
        <f t="shared" si="39"/>
        <v>0</v>
      </c>
    </row>
    <row r="767" spans="1:11" s="157" customFormat="1">
      <c r="A767" s="7"/>
      <c r="B767" s="39"/>
      <c r="C767" s="12"/>
      <c r="D767" s="13"/>
      <c r="E767" s="13"/>
      <c r="F767" s="28"/>
      <c r="G767" s="1082"/>
      <c r="H767" s="28">
        <f t="shared" si="43"/>
        <v>0</v>
      </c>
      <c r="I767" s="1082"/>
      <c r="J767" s="28">
        <f t="shared" si="44"/>
        <v>0</v>
      </c>
      <c r="K767" s="1024">
        <f t="shared" si="39"/>
        <v>0</v>
      </c>
    </row>
    <row r="768" spans="1:11" s="157" customFormat="1" ht="38.25">
      <c r="A768" s="7" t="s">
        <v>4</v>
      </c>
      <c r="B768" s="39" t="s">
        <v>586</v>
      </c>
      <c r="C768" s="12" t="s">
        <v>1</v>
      </c>
      <c r="D768" s="13">
        <v>100</v>
      </c>
      <c r="E768" s="13"/>
      <c r="F768" s="28">
        <f>D768*E768</f>
        <v>0</v>
      </c>
      <c r="G768" s="995">
        <v>90</v>
      </c>
      <c r="H768" s="28">
        <f t="shared" si="43"/>
        <v>0</v>
      </c>
      <c r="I768" s="995">
        <v>10</v>
      </c>
      <c r="J768" s="28">
        <f t="shared" si="44"/>
        <v>0</v>
      </c>
      <c r="K768" s="1024">
        <f t="shared" si="39"/>
        <v>0</v>
      </c>
    </row>
    <row r="769" spans="1:11" s="157" customFormat="1">
      <c r="A769" s="7"/>
      <c r="B769" s="39"/>
      <c r="C769" s="12"/>
      <c r="D769" s="31"/>
      <c r="E769" s="13"/>
      <c r="F769" s="28"/>
      <c r="G769" s="1082"/>
      <c r="H769" s="28">
        <f t="shared" si="43"/>
        <v>0</v>
      </c>
      <c r="I769" s="1082"/>
      <c r="J769" s="28">
        <f t="shared" si="44"/>
        <v>0</v>
      </c>
      <c r="K769" s="1024">
        <f t="shared" si="39"/>
        <v>0</v>
      </c>
    </row>
    <row r="770" spans="1:11" s="157" customFormat="1" ht="51">
      <c r="A770" s="7" t="s">
        <v>5</v>
      </c>
      <c r="B770" s="39" t="s">
        <v>587</v>
      </c>
      <c r="C770" s="12" t="s">
        <v>230</v>
      </c>
      <c r="D770" s="13">
        <v>440</v>
      </c>
      <c r="E770" s="13"/>
      <c r="F770" s="28">
        <f>ROUND(D770*E770,2)</f>
        <v>0</v>
      </c>
      <c r="G770" s="995">
        <v>400</v>
      </c>
      <c r="H770" s="28">
        <f t="shared" si="43"/>
        <v>0</v>
      </c>
      <c r="I770" s="995">
        <v>40</v>
      </c>
      <c r="J770" s="28">
        <f t="shared" si="44"/>
        <v>0</v>
      </c>
      <c r="K770" s="1024">
        <f t="shared" si="39"/>
        <v>0</v>
      </c>
    </row>
    <row r="771" spans="1:11" s="157" customFormat="1">
      <c r="A771" s="7"/>
      <c r="B771" s="39"/>
      <c r="C771" s="12"/>
      <c r="D771" s="31"/>
      <c r="E771" s="13"/>
      <c r="F771" s="28"/>
      <c r="G771" s="995"/>
      <c r="H771" s="28">
        <f t="shared" si="43"/>
        <v>0</v>
      </c>
      <c r="I771" s="995"/>
      <c r="J771" s="28">
        <f t="shared" si="44"/>
        <v>0</v>
      </c>
      <c r="K771" s="1024">
        <f t="shared" si="39"/>
        <v>0</v>
      </c>
    </row>
    <row r="772" spans="1:11" s="157" customFormat="1" ht="63.75">
      <c r="A772" s="7" t="s">
        <v>8</v>
      </c>
      <c r="B772" s="39" t="s">
        <v>925</v>
      </c>
      <c r="C772" s="12" t="s">
        <v>230</v>
      </c>
      <c r="D772" s="13">
        <v>130</v>
      </c>
      <c r="E772" s="13"/>
      <c r="F772" s="28">
        <f>ROUND(D772*E772,2)</f>
        <v>0</v>
      </c>
      <c r="G772" s="995">
        <v>113</v>
      </c>
      <c r="H772" s="28">
        <f t="shared" si="43"/>
        <v>0</v>
      </c>
      <c r="I772" s="995">
        <v>17</v>
      </c>
      <c r="J772" s="28">
        <f t="shared" si="44"/>
        <v>0</v>
      </c>
      <c r="K772" s="1024">
        <f t="shared" si="39"/>
        <v>0</v>
      </c>
    </row>
    <row r="773" spans="1:11" s="157" customFormat="1">
      <c r="A773" s="7"/>
      <c r="B773" s="39"/>
      <c r="C773" s="12"/>
      <c r="D773" s="31"/>
      <c r="E773" s="13"/>
      <c r="F773" s="28"/>
      <c r="G773" s="1082"/>
      <c r="H773" s="28">
        <f t="shared" si="43"/>
        <v>0</v>
      </c>
      <c r="I773" s="1082"/>
      <c r="J773" s="28">
        <f t="shared" si="44"/>
        <v>0</v>
      </c>
      <c r="K773" s="1024">
        <f t="shared" si="39"/>
        <v>0</v>
      </c>
    </row>
    <row r="774" spans="1:11" s="157" customFormat="1" ht="63.75">
      <c r="A774" s="7" t="s">
        <v>9</v>
      </c>
      <c r="B774" s="39" t="s">
        <v>588</v>
      </c>
      <c r="C774" s="12" t="s">
        <v>230</v>
      </c>
      <c r="D774" s="13">
        <v>280</v>
      </c>
      <c r="E774" s="13"/>
      <c r="F774" s="28">
        <f>ROUND(D774*E774,2)</f>
        <v>0</v>
      </c>
      <c r="G774" s="995">
        <v>263</v>
      </c>
      <c r="H774" s="28">
        <f t="shared" si="43"/>
        <v>0</v>
      </c>
      <c r="I774" s="995">
        <v>17</v>
      </c>
      <c r="J774" s="28">
        <f t="shared" si="44"/>
        <v>0</v>
      </c>
      <c r="K774" s="1024">
        <f t="shared" si="39"/>
        <v>0</v>
      </c>
    </row>
    <row r="775" spans="1:11" s="157" customFormat="1">
      <c r="A775" s="7"/>
      <c r="B775" s="39"/>
      <c r="C775" s="12"/>
      <c r="D775" s="31"/>
      <c r="E775" s="13"/>
      <c r="F775" s="28"/>
      <c r="G775" s="1082"/>
      <c r="H775" s="28">
        <f t="shared" si="43"/>
        <v>0</v>
      </c>
      <c r="I775" s="1082"/>
      <c r="J775" s="28">
        <f t="shared" si="44"/>
        <v>0</v>
      </c>
      <c r="K775" s="1024">
        <f t="shared" si="39"/>
        <v>0</v>
      </c>
    </row>
    <row r="776" spans="1:11" s="157" customFormat="1" ht="102">
      <c r="A776" s="7" t="s">
        <v>10</v>
      </c>
      <c r="B776" s="39" t="s">
        <v>589</v>
      </c>
      <c r="C776" s="12" t="s">
        <v>230</v>
      </c>
      <c r="D776" s="13">
        <v>120</v>
      </c>
      <c r="E776" s="13"/>
      <c r="F776" s="28">
        <f>D776*E776</f>
        <v>0</v>
      </c>
      <c r="G776" s="995">
        <v>120</v>
      </c>
      <c r="H776" s="28">
        <f t="shared" si="43"/>
        <v>0</v>
      </c>
      <c r="I776" s="1082"/>
      <c r="J776" s="28">
        <f t="shared" si="44"/>
        <v>0</v>
      </c>
      <c r="K776" s="1024">
        <f t="shared" si="39"/>
        <v>0</v>
      </c>
    </row>
    <row r="777" spans="1:11" s="157" customFormat="1">
      <c r="A777" s="7"/>
      <c r="B777" s="39"/>
      <c r="C777" s="12"/>
      <c r="D777" s="31"/>
      <c r="E777" s="13"/>
      <c r="F777" s="28"/>
      <c r="G777" s="1082"/>
      <c r="H777" s="28">
        <f t="shared" si="43"/>
        <v>0</v>
      </c>
      <c r="I777" s="1082"/>
      <c r="J777" s="28">
        <f t="shared" si="44"/>
        <v>0</v>
      </c>
      <c r="K777" s="1024">
        <f t="shared" si="39"/>
        <v>0</v>
      </c>
    </row>
    <row r="778" spans="1:11" s="157" customFormat="1">
      <c r="A778" s="7"/>
      <c r="B778" s="39"/>
      <c r="C778" s="12"/>
      <c r="D778" s="31"/>
      <c r="E778" s="13"/>
      <c r="F778" s="28"/>
      <c r="G778" s="1082"/>
      <c r="H778" s="28">
        <f t="shared" si="43"/>
        <v>0</v>
      </c>
      <c r="I778" s="1082"/>
      <c r="J778" s="28">
        <f t="shared" si="44"/>
        <v>0</v>
      </c>
      <c r="K778" s="1024">
        <f t="shared" si="39"/>
        <v>0</v>
      </c>
    </row>
    <row r="779" spans="1:11" s="4" customFormat="1">
      <c r="A779" s="45" t="s">
        <v>227</v>
      </c>
      <c r="B779" s="45" t="s">
        <v>431</v>
      </c>
      <c r="C779" s="50"/>
      <c r="D779" s="51"/>
      <c r="E779" s="52"/>
      <c r="F779" s="714">
        <f>SUM(F762:F776)</f>
        <v>0</v>
      </c>
      <c r="G779" s="1028"/>
      <c r="H779" s="1022">
        <f>SUM(H762:H776)</f>
        <v>0</v>
      </c>
      <c r="I779" s="1028"/>
      <c r="J779" s="1022">
        <f>SUM(J762:J776)</f>
        <v>0</v>
      </c>
      <c r="K779" s="1024">
        <f t="shared" si="39"/>
        <v>0</v>
      </c>
    </row>
    <row r="780" spans="1:11" ht="15">
      <c r="G780" s="1062"/>
      <c r="H780" s="1063"/>
      <c r="I780" s="1062"/>
      <c r="J780" s="1038"/>
      <c r="K780" s="1024">
        <f t="shared" si="39"/>
        <v>0</v>
      </c>
    </row>
    <row r="781" spans="1:11" s="4" customFormat="1">
      <c r="A781" s="45" t="s">
        <v>33</v>
      </c>
      <c r="B781" s="45" t="s">
        <v>467</v>
      </c>
      <c r="C781" s="66" t="s">
        <v>248</v>
      </c>
      <c r="D781" s="67" t="s">
        <v>245</v>
      </c>
      <c r="E781" s="1021" t="s">
        <v>246</v>
      </c>
      <c r="F781" s="1021" t="s">
        <v>247</v>
      </c>
      <c r="G781" s="1026" t="s">
        <v>245</v>
      </c>
      <c r="H781" s="1027" t="s">
        <v>247</v>
      </c>
      <c r="I781" s="1026" t="s">
        <v>245</v>
      </c>
      <c r="J781" s="1027" t="s">
        <v>247</v>
      </c>
      <c r="K781" s="1024" t="e">
        <f t="shared" si="39"/>
        <v>#VALUE!</v>
      </c>
    </row>
    <row r="782" spans="1:11" s="4" customFormat="1">
      <c r="A782" s="11"/>
      <c r="B782" s="11"/>
      <c r="C782" s="1"/>
      <c r="D782" s="2"/>
      <c r="E782" s="3"/>
      <c r="F782" s="2"/>
      <c r="G782" s="1030"/>
      <c r="H782" s="1029"/>
      <c r="I782" s="1030"/>
      <c r="J782" s="1029"/>
      <c r="K782" s="1024">
        <f t="shared" si="39"/>
        <v>0</v>
      </c>
    </row>
    <row r="783" spans="1:11" s="4" customFormat="1">
      <c r="A783" s="11" t="s">
        <v>465</v>
      </c>
      <c r="B783" s="156" t="s">
        <v>468</v>
      </c>
      <c r="C783" s="1"/>
      <c r="D783" s="2"/>
      <c r="E783" s="3"/>
      <c r="F783" s="2"/>
      <c r="G783" s="1030"/>
      <c r="H783" s="1029"/>
      <c r="I783" s="1030"/>
      <c r="J783" s="1029"/>
      <c r="K783" s="1024">
        <f t="shared" si="39"/>
        <v>0</v>
      </c>
    </row>
    <row r="784" spans="1:11" s="4" customFormat="1">
      <c r="A784" s="11"/>
      <c r="B784" s="156"/>
      <c r="C784" s="1"/>
      <c r="D784" s="2"/>
      <c r="E784" s="3"/>
      <c r="F784" s="2"/>
      <c r="G784" s="1030"/>
      <c r="H784" s="1029"/>
      <c r="I784" s="1030"/>
      <c r="J784" s="1029"/>
      <c r="K784" s="1024">
        <f t="shared" si="39"/>
        <v>0</v>
      </c>
    </row>
    <row r="785" spans="1:11" s="4" customFormat="1">
      <c r="A785" s="11"/>
      <c r="B785" s="1604" t="s">
        <v>932</v>
      </c>
      <c r="C785" s="1604"/>
      <c r="D785" s="2"/>
      <c r="E785" s="3"/>
      <c r="F785" s="2"/>
      <c r="G785" s="1030"/>
      <c r="H785" s="1029"/>
      <c r="I785" s="1030"/>
      <c r="J785" s="1029"/>
      <c r="K785" s="1024">
        <f t="shared" si="39"/>
        <v>0</v>
      </c>
    </row>
    <row r="786" spans="1:11" s="4" customFormat="1">
      <c r="A786" s="11"/>
      <c r="B786" s="156"/>
      <c r="C786" s="1"/>
      <c r="D786" s="2"/>
      <c r="E786" s="3"/>
      <c r="F786" s="2"/>
      <c r="G786" s="1030"/>
      <c r="H786" s="1029"/>
      <c r="I786" s="1030"/>
      <c r="J786" s="1029"/>
      <c r="K786" s="1024">
        <f t="shared" si="39"/>
        <v>0</v>
      </c>
    </row>
    <row r="787" spans="1:11" s="113" customFormat="1" ht="58.9" customHeight="1">
      <c r="A787" s="7" t="s">
        <v>0</v>
      </c>
      <c r="B787" s="39" t="s">
        <v>935</v>
      </c>
      <c r="C787" s="164"/>
      <c r="D787" s="165"/>
      <c r="E787" s="165"/>
      <c r="F787" s="166"/>
      <c r="G787" s="1073"/>
      <c r="H787" s="1074"/>
      <c r="I787" s="1073"/>
      <c r="J787" s="1074"/>
      <c r="K787" s="1024">
        <f t="shared" si="39"/>
        <v>0</v>
      </c>
    </row>
    <row r="788" spans="1:11" s="113" customFormat="1">
      <c r="A788" s="33"/>
      <c r="B788" s="39" t="s">
        <v>470</v>
      </c>
      <c r="C788" s="30"/>
      <c r="D788" s="31"/>
      <c r="E788" s="31"/>
      <c r="F788" s="32"/>
      <c r="G788" s="1073"/>
      <c r="H788" s="1074"/>
      <c r="I788" s="1073"/>
      <c r="J788" s="1074"/>
      <c r="K788" s="1024">
        <f t="shared" si="39"/>
        <v>0</v>
      </c>
    </row>
    <row r="789" spans="1:11" s="113" customFormat="1" ht="178.5">
      <c r="A789" s="33"/>
      <c r="B789" s="39" t="s">
        <v>939</v>
      </c>
      <c r="C789" s="30"/>
      <c r="D789" s="31"/>
      <c r="E789" s="31"/>
      <c r="F789" s="32"/>
      <c r="G789" s="1073"/>
      <c r="H789" s="1074"/>
      <c r="I789" s="1073"/>
      <c r="J789" s="1074"/>
      <c r="K789" s="1024">
        <f t="shared" ref="K789:K852" si="45">D789-G789-I789</f>
        <v>0</v>
      </c>
    </row>
    <row r="790" spans="1:11" s="81" customFormat="1" ht="25.5">
      <c r="A790" s="161"/>
      <c r="B790" s="39" t="s">
        <v>471</v>
      </c>
      <c r="C790" s="152"/>
      <c r="D790" s="152"/>
      <c r="E790" s="163"/>
      <c r="F790" s="153"/>
      <c r="G790" s="1073"/>
      <c r="H790" s="1074"/>
      <c r="I790" s="1073"/>
      <c r="J790" s="1074"/>
      <c r="K790" s="1024">
        <f t="shared" si="45"/>
        <v>0</v>
      </c>
    </row>
    <row r="791" spans="1:11" s="81" customFormat="1" ht="81.75" customHeight="1">
      <c r="A791" s="7"/>
      <c r="B791" s="39" t="s">
        <v>472</v>
      </c>
      <c r="C791" s="30"/>
      <c r="D791" s="31"/>
      <c r="E791" s="31"/>
      <c r="F791" s="32"/>
      <c r="G791" s="1073"/>
      <c r="H791" s="1074"/>
      <c r="I791" s="1073"/>
      <c r="J791" s="1074"/>
      <c r="K791" s="1024">
        <f t="shared" si="45"/>
        <v>0</v>
      </c>
    </row>
    <row r="792" spans="1:11" s="81" customFormat="1" ht="89.25">
      <c r="A792" s="168"/>
      <c r="B792" s="39" t="s">
        <v>473</v>
      </c>
      <c r="C792" s="164"/>
      <c r="D792" s="165"/>
      <c r="E792" s="165"/>
      <c r="F792" s="166"/>
      <c r="G792" s="1064"/>
      <c r="H792" s="1066"/>
      <c r="I792" s="1064"/>
      <c r="J792" s="1066"/>
      <c r="K792" s="1024">
        <f t="shared" si="45"/>
        <v>0</v>
      </c>
    </row>
    <row r="793" spans="1:11" s="113" customFormat="1" ht="25.5">
      <c r="A793" s="33"/>
      <c r="B793" s="39" t="s">
        <v>474</v>
      </c>
      <c r="C793" s="30"/>
      <c r="D793" s="31"/>
      <c r="E793" s="31"/>
      <c r="F793" s="32"/>
      <c r="G793" s="1064"/>
      <c r="H793" s="1066"/>
      <c r="I793" s="1064"/>
      <c r="J793" s="1066"/>
      <c r="K793" s="1024">
        <f t="shared" si="45"/>
        <v>0</v>
      </c>
    </row>
    <row r="794" spans="1:11" s="81" customFormat="1" ht="16.5">
      <c r="A794" s="161"/>
      <c r="B794" s="39" t="s">
        <v>475</v>
      </c>
      <c r="C794" s="12"/>
      <c r="D794" s="31"/>
      <c r="E794" s="13"/>
      <c r="F794" s="28"/>
      <c r="G794" s="1002"/>
      <c r="H794" s="1003"/>
      <c r="I794" s="1067"/>
      <c r="J794" s="1068"/>
      <c r="K794" s="1024">
        <f t="shared" si="45"/>
        <v>0</v>
      </c>
    </row>
    <row r="795" spans="1:11" s="81" customFormat="1" ht="51">
      <c r="A795" s="161"/>
      <c r="B795" s="162" t="s">
        <v>476</v>
      </c>
      <c r="C795" s="12" t="s">
        <v>1</v>
      </c>
      <c r="D795" s="13">
        <v>1</v>
      </c>
      <c r="E795" s="13"/>
      <c r="F795" s="28">
        <f>D795*E795</f>
        <v>0</v>
      </c>
      <c r="G795" s="995">
        <v>1</v>
      </c>
      <c r="H795" s="28">
        <f t="shared" ref="H795:H858" si="46">ROUND(E795*G795,2)</f>
        <v>0</v>
      </c>
      <c r="I795" s="1067"/>
      <c r="J795" s="28">
        <f t="shared" ref="J795:J858" si="47">ROUND(E795*I795,2)</f>
        <v>0</v>
      </c>
      <c r="K795" s="1024">
        <f t="shared" si="45"/>
        <v>0</v>
      </c>
    </row>
    <row r="796" spans="1:11" s="81" customFormat="1" ht="16.5">
      <c r="A796" s="161"/>
      <c r="B796" s="162"/>
      <c r="C796" s="12"/>
      <c r="D796" s="13"/>
      <c r="E796" s="13"/>
      <c r="F796" s="28"/>
      <c r="G796" s="1002"/>
      <c r="H796" s="28">
        <f t="shared" si="46"/>
        <v>0</v>
      </c>
      <c r="I796" s="1067"/>
      <c r="J796" s="28">
        <f t="shared" si="47"/>
        <v>0</v>
      </c>
      <c r="K796" s="1024">
        <f t="shared" si="45"/>
        <v>0</v>
      </c>
    </row>
    <row r="797" spans="1:11" s="113" customFormat="1" ht="51">
      <c r="A797" s="7" t="s">
        <v>2</v>
      </c>
      <c r="B797" s="39" t="s">
        <v>936</v>
      </c>
      <c r="C797" s="164"/>
      <c r="D797" s="165"/>
      <c r="E797" s="165"/>
      <c r="F797" s="166"/>
      <c r="G797" s="1073"/>
      <c r="H797" s="28">
        <f t="shared" si="46"/>
        <v>0</v>
      </c>
      <c r="I797" s="1073"/>
      <c r="J797" s="28">
        <f t="shared" si="47"/>
        <v>0</v>
      </c>
      <c r="K797" s="1024">
        <f t="shared" si="45"/>
        <v>0</v>
      </c>
    </row>
    <row r="798" spans="1:11" s="113" customFormat="1" ht="15.75" customHeight="1">
      <c r="A798" s="33"/>
      <c r="B798" s="39" t="s">
        <v>470</v>
      </c>
      <c r="C798" s="30"/>
      <c r="D798" s="31"/>
      <c r="E798" s="31"/>
      <c r="F798" s="32"/>
      <c r="G798" s="1073"/>
      <c r="H798" s="28">
        <f t="shared" si="46"/>
        <v>0</v>
      </c>
      <c r="I798" s="1073"/>
      <c r="J798" s="28">
        <f t="shared" si="47"/>
        <v>0</v>
      </c>
      <c r="K798" s="1024">
        <f t="shared" si="45"/>
        <v>0</v>
      </c>
    </row>
    <row r="799" spans="1:11" s="113" customFormat="1" ht="127.5">
      <c r="A799" s="33"/>
      <c r="B799" s="39" t="s">
        <v>940</v>
      </c>
      <c r="C799" s="30"/>
      <c r="D799" s="31"/>
      <c r="E799" s="31"/>
      <c r="F799" s="32"/>
      <c r="G799" s="1073"/>
      <c r="H799" s="28">
        <f t="shared" si="46"/>
        <v>0</v>
      </c>
      <c r="I799" s="1073"/>
      <c r="J799" s="28">
        <f t="shared" si="47"/>
        <v>0</v>
      </c>
      <c r="K799" s="1024">
        <f t="shared" si="45"/>
        <v>0</v>
      </c>
    </row>
    <row r="800" spans="1:11" s="81" customFormat="1" ht="25.5">
      <c r="A800" s="161"/>
      <c r="B800" s="39" t="s">
        <v>471</v>
      </c>
      <c r="C800" s="152"/>
      <c r="D800" s="152"/>
      <c r="E800" s="163"/>
      <c r="F800" s="153"/>
      <c r="G800" s="1073"/>
      <c r="H800" s="28">
        <f t="shared" si="46"/>
        <v>0</v>
      </c>
      <c r="I800" s="1073"/>
      <c r="J800" s="28">
        <f t="shared" si="47"/>
        <v>0</v>
      </c>
      <c r="K800" s="1024">
        <f t="shared" si="45"/>
        <v>0</v>
      </c>
    </row>
    <row r="801" spans="1:11" s="81" customFormat="1" ht="25.5">
      <c r="A801" s="186"/>
      <c r="B801" s="39" t="s">
        <v>478</v>
      </c>
      <c r="C801" s="168"/>
      <c r="D801" s="181"/>
      <c r="E801" s="182"/>
      <c r="F801" s="183"/>
      <c r="G801" s="1073"/>
      <c r="H801" s="28">
        <f t="shared" si="46"/>
        <v>0</v>
      </c>
      <c r="I801" s="1073"/>
      <c r="J801" s="28">
        <f t="shared" si="47"/>
        <v>0</v>
      </c>
      <c r="K801" s="1024">
        <f t="shared" si="45"/>
        <v>0</v>
      </c>
    </row>
    <row r="802" spans="1:11" s="113" customFormat="1" ht="63.75">
      <c r="A802" s="172"/>
      <c r="B802" s="39" t="s">
        <v>479</v>
      </c>
      <c r="C802" s="168"/>
      <c r="D802" s="181"/>
      <c r="E802" s="182"/>
      <c r="F802" s="183"/>
      <c r="G802" s="1073"/>
      <c r="H802" s="28">
        <f t="shared" si="46"/>
        <v>0</v>
      </c>
      <c r="I802" s="1073"/>
      <c r="J802" s="28">
        <f t="shared" si="47"/>
        <v>0</v>
      </c>
      <c r="K802" s="1024">
        <f t="shared" si="45"/>
        <v>0</v>
      </c>
    </row>
    <row r="803" spans="1:11" s="113" customFormat="1" ht="25.5">
      <c r="A803" s="33"/>
      <c r="B803" s="39" t="s">
        <v>474</v>
      </c>
      <c r="C803" s="30"/>
      <c r="D803" s="31"/>
      <c r="E803" s="31"/>
      <c r="F803" s="32"/>
      <c r="G803" s="1064"/>
      <c r="H803" s="28">
        <f t="shared" si="46"/>
        <v>0</v>
      </c>
      <c r="I803" s="1064"/>
      <c r="J803" s="28">
        <f t="shared" si="47"/>
        <v>0</v>
      </c>
      <c r="K803" s="1024">
        <f t="shared" si="45"/>
        <v>0</v>
      </c>
    </row>
    <row r="804" spans="1:11" s="81" customFormat="1" ht="16.5">
      <c r="A804" s="161"/>
      <c r="B804" s="39" t="s">
        <v>475</v>
      </c>
      <c r="C804" s="12"/>
      <c r="D804" s="31"/>
      <c r="E804" s="13"/>
      <c r="F804" s="28"/>
      <c r="G804" s="1002"/>
      <c r="H804" s="28">
        <f t="shared" si="46"/>
        <v>0</v>
      </c>
      <c r="I804" s="1067"/>
      <c r="J804" s="28">
        <f t="shared" si="47"/>
        <v>0</v>
      </c>
      <c r="K804" s="1024">
        <f t="shared" si="45"/>
        <v>0</v>
      </c>
    </row>
    <row r="805" spans="1:11" s="81" customFormat="1" ht="51">
      <c r="A805" s="161"/>
      <c r="B805" s="162" t="s">
        <v>476</v>
      </c>
      <c r="C805" s="12" t="s">
        <v>1</v>
      </c>
      <c r="D805" s="13">
        <v>1</v>
      </c>
      <c r="E805" s="13"/>
      <c r="F805" s="28">
        <f>D805*E805</f>
        <v>0</v>
      </c>
      <c r="G805" s="995">
        <v>1</v>
      </c>
      <c r="H805" s="28">
        <f t="shared" si="46"/>
        <v>0</v>
      </c>
      <c r="I805" s="1067"/>
      <c r="J805" s="28">
        <f t="shared" si="47"/>
        <v>0</v>
      </c>
      <c r="K805" s="1024">
        <f t="shared" si="45"/>
        <v>0</v>
      </c>
    </row>
    <row r="806" spans="1:11" s="81" customFormat="1" ht="17.25" customHeight="1">
      <c r="A806" s="161"/>
      <c r="B806" s="65"/>
      <c r="C806" s="12"/>
      <c r="D806" s="13"/>
      <c r="E806" s="13"/>
      <c r="F806" s="28"/>
      <c r="G806" s="1002"/>
      <c r="H806" s="28">
        <f t="shared" si="46"/>
        <v>0</v>
      </c>
      <c r="I806" s="1067"/>
      <c r="J806" s="28">
        <f t="shared" si="47"/>
        <v>0</v>
      </c>
      <c r="K806" s="1024">
        <f t="shared" si="45"/>
        <v>0</v>
      </c>
    </row>
    <row r="807" spans="1:11" s="113" customFormat="1" ht="76.5">
      <c r="A807" s="7" t="s">
        <v>3</v>
      </c>
      <c r="B807" s="39" t="s">
        <v>938</v>
      </c>
      <c r="C807" s="164"/>
      <c r="D807" s="165"/>
      <c r="E807" s="165"/>
      <c r="F807" s="166"/>
      <c r="G807" s="1073"/>
      <c r="H807" s="28">
        <f t="shared" si="46"/>
        <v>0</v>
      </c>
      <c r="I807" s="1073"/>
      <c r="J807" s="28">
        <f t="shared" si="47"/>
        <v>0</v>
      </c>
      <c r="K807" s="1024">
        <f t="shared" si="45"/>
        <v>0</v>
      </c>
    </row>
    <row r="808" spans="1:11" s="113" customFormat="1">
      <c r="A808" s="33"/>
      <c r="B808" s="39" t="s">
        <v>470</v>
      </c>
      <c r="C808" s="30"/>
      <c r="D808" s="31"/>
      <c r="E808" s="31"/>
      <c r="F808" s="32"/>
      <c r="G808" s="1073"/>
      <c r="H808" s="28">
        <f t="shared" si="46"/>
        <v>0</v>
      </c>
      <c r="I808" s="1073"/>
      <c r="J808" s="28">
        <f t="shared" si="47"/>
        <v>0</v>
      </c>
      <c r="K808" s="1024">
        <f t="shared" si="45"/>
        <v>0</v>
      </c>
    </row>
    <row r="809" spans="1:11" s="113" customFormat="1" ht="165.75">
      <c r="A809" s="33"/>
      <c r="B809" s="39" t="s">
        <v>937</v>
      </c>
      <c r="C809" s="30"/>
      <c r="D809" s="31"/>
      <c r="E809" s="31"/>
      <c r="F809" s="32"/>
      <c r="G809" s="1073"/>
      <c r="H809" s="28">
        <f t="shared" si="46"/>
        <v>0</v>
      </c>
      <c r="I809" s="1073"/>
      <c r="J809" s="28">
        <f t="shared" si="47"/>
        <v>0</v>
      </c>
      <c r="K809" s="1024">
        <f t="shared" si="45"/>
        <v>0</v>
      </c>
    </row>
    <row r="810" spans="1:11" s="81" customFormat="1" ht="25.5">
      <c r="A810" s="161"/>
      <c r="B810" s="39" t="s">
        <v>471</v>
      </c>
      <c r="C810" s="152"/>
      <c r="D810" s="152"/>
      <c r="E810" s="163"/>
      <c r="F810" s="153"/>
      <c r="G810" s="1073"/>
      <c r="H810" s="28">
        <f t="shared" si="46"/>
        <v>0</v>
      </c>
      <c r="I810" s="1073"/>
      <c r="J810" s="28">
        <f t="shared" si="47"/>
        <v>0</v>
      </c>
      <c r="K810" s="1024">
        <f t="shared" si="45"/>
        <v>0</v>
      </c>
    </row>
    <row r="811" spans="1:11" s="113" customFormat="1" ht="63.75">
      <c r="A811" s="172"/>
      <c r="B811" s="39" t="s">
        <v>479</v>
      </c>
      <c r="C811" s="168"/>
      <c r="D811" s="181"/>
      <c r="E811" s="182"/>
      <c r="F811" s="183"/>
      <c r="G811" s="1073"/>
      <c r="H811" s="28">
        <f t="shared" si="46"/>
        <v>0</v>
      </c>
      <c r="I811" s="1073"/>
      <c r="J811" s="28">
        <f t="shared" si="47"/>
        <v>0</v>
      </c>
      <c r="K811" s="1024">
        <f t="shared" si="45"/>
        <v>0</v>
      </c>
    </row>
    <row r="812" spans="1:11" s="113" customFormat="1" ht="25.5">
      <c r="A812" s="33"/>
      <c r="B812" s="39" t="s">
        <v>474</v>
      </c>
      <c r="C812" s="30"/>
      <c r="D812" s="31"/>
      <c r="E812" s="31"/>
      <c r="F812" s="32"/>
      <c r="G812" s="1064"/>
      <c r="H812" s="28">
        <f t="shared" si="46"/>
        <v>0</v>
      </c>
      <c r="I812" s="1064"/>
      <c r="J812" s="28">
        <f t="shared" si="47"/>
        <v>0</v>
      </c>
      <c r="K812" s="1024">
        <f t="shared" si="45"/>
        <v>0</v>
      </c>
    </row>
    <row r="813" spans="1:11" s="81" customFormat="1" ht="16.5">
      <c r="A813" s="161"/>
      <c r="B813" s="39" t="s">
        <v>475</v>
      </c>
      <c r="C813" s="12"/>
      <c r="D813" s="31"/>
      <c r="E813" s="13"/>
      <c r="F813" s="28"/>
      <c r="G813" s="1002"/>
      <c r="H813" s="28">
        <f t="shared" si="46"/>
        <v>0</v>
      </c>
      <c r="I813" s="1067"/>
      <c r="J813" s="28">
        <f t="shared" si="47"/>
        <v>0</v>
      </c>
      <c r="K813" s="1024">
        <f t="shared" si="45"/>
        <v>0</v>
      </c>
    </row>
    <row r="814" spans="1:11" s="81" customFormat="1" ht="38.25">
      <c r="A814" s="161"/>
      <c r="B814" s="162" t="s">
        <v>480</v>
      </c>
      <c r="C814" s="12" t="s">
        <v>1</v>
      </c>
      <c r="D814" s="13">
        <v>2</v>
      </c>
      <c r="E814" s="13"/>
      <c r="F814" s="28">
        <f>D814*E814</f>
        <v>0</v>
      </c>
      <c r="G814" s="995">
        <v>2</v>
      </c>
      <c r="H814" s="28">
        <f t="shared" si="46"/>
        <v>0</v>
      </c>
      <c r="I814" s="995"/>
      <c r="J814" s="28">
        <f t="shared" si="47"/>
        <v>0</v>
      </c>
      <c r="K814" s="1024">
        <f t="shared" si="45"/>
        <v>0</v>
      </c>
    </row>
    <row r="815" spans="1:11" s="81" customFormat="1" ht="16.5">
      <c r="A815" s="161"/>
      <c r="B815" s="162"/>
      <c r="C815" s="12"/>
      <c r="D815" s="13"/>
      <c r="E815" s="13"/>
      <c r="F815" s="28"/>
      <c r="G815" s="1002"/>
      <c r="H815" s="28">
        <f t="shared" si="46"/>
        <v>0</v>
      </c>
      <c r="I815" s="1067"/>
      <c r="J815" s="28">
        <f t="shared" si="47"/>
        <v>0</v>
      </c>
      <c r="K815" s="1024">
        <f t="shared" si="45"/>
        <v>0</v>
      </c>
    </row>
    <row r="816" spans="1:11" s="113" customFormat="1" ht="63.75">
      <c r="A816" s="7" t="s">
        <v>4</v>
      </c>
      <c r="B816" s="39" t="s">
        <v>941</v>
      </c>
      <c r="C816" s="164"/>
      <c r="D816" s="165"/>
      <c r="E816" s="165"/>
      <c r="F816" s="166"/>
      <c r="G816" s="1073"/>
      <c r="H816" s="28">
        <f t="shared" si="46"/>
        <v>0</v>
      </c>
      <c r="I816" s="1073"/>
      <c r="J816" s="28">
        <f t="shared" si="47"/>
        <v>0</v>
      </c>
      <c r="K816" s="1024">
        <f t="shared" si="45"/>
        <v>0</v>
      </c>
    </row>
    <row r="817" spans="1:11" s="113" customFormat="1">
      <c r="A817" s="33"/>
      <c r="B817" s="39" t="s">
        <v>470</v>
      </c>
      <c r="C817" s="30"/>
      <c r="D817" s="31"/>
      <c r="E817" s="31"/>
      <c r="F817" s="32"/>
      <c r="G817" s="1073"/>
      <c r="H817" s="28">
        <f t="shared" si="46"/>
        <v>0</v>
      </c>
      <c r="I817" s="1073"/>
      <c r="J817" s="28">
        <f t="shared" si="47"/>
        <v>0</v>
      </c>
      <c r="K817" s="1024">
        <f t="shared" si="45"/>
        <v>0</v>
      </c>
    </row>
    <row r="818" spans="1:11" s="113" customFormat="1" ht="165.75" customHeight="1">
      <c r="A818" s="33"/>
      <c r="B818" s="39" t="s">
        <v>481</v>
      </c>
      <c r="C818" s="30"/>
      <c r="D818" s="31"/>
      <c r="E818" s="31"/>
      <c r="F818" s="32"/>
      <c r="G818" s="1073"/>
      <c r="H818" s="28">
        <f t="shared" si="46"/>
        <v>0</v>
      </c>
      <c r="I818" s="1073"/>
      <c r="J818" s="28">
        <f t="shared" si="47"/>
        <v>0</v>
      </c>
      <c r="K818" s="1024">
        <f t="shared" si="45"/>
        <v>0</v>
      </c>
    </row>
    <row r="819" spans="1:11" s="81" customFormat="1" ht="25.5">
      <c r="A819" s="161"/>
      <c r="B819" s="39" t="s">
        <v>471</v>
      </c>
      <c r="C819" s="152"/>
      <c r="D819" s="152"/>
      <c r="E819" s="163"/>
      <c r="F819" s="153"/>
      <c r="G819" s="1073"/>
      <c r="H819" s="28">
        <f t="shared" si="46"/>
        <v>0</v>
      </c>
      <c r="I819" s="1073"/>
      <c r="J819" s="28">
        <f t="shared" si="47"/>
        <v>0</v>
      </c>
      <c r="K819" s="1024">
        <f t="shared" si="45"/>
        <v>0</v>
      </c>
    </row>
    <row r="820" spans="1:11" s="113" customFormat="1" ht="63.75">
      <c r="A820" s="172"/>
      <c r="B820" s="39" t="s">
        <v>479</v>
      </c>
      <c r="C820" s="168"/>
      <c r="D820" s="181"/>
      <c r="E820" s="182"/>
      <c r="F820" s="183"/>
      <c r="G820" s="1073"/>
      <c r="H820" s="28">
        <f t="shared" si="46"/>
        <v>0</v>
      </c>
      <c r="I820" s="1073"/>
      <c r="J820" s="28">
        <f t="shared" si="47"/>
        <v>0</v>
      </c>
      <c r="K820" s="1024">
        <f t="shared" si="45"/>
        <v>0</v>
      </c>
    </row>
    <row r="821" spans="1:11" s="113" customFormat="1" ht="25.5">
      <c r="A821" s="33"/>
      <c r="B821" s="39" t="s">
        <v>474</v>
      </c>
      <c r="C821" s="30"/>
      <c r="D821" s="31"/>
      <c r="E821" s="31"/>
      <c r="F821" s="32"/>
      <c r="G821" s="1064"/>
      <c r="H821" s="28">
        <f t="shared" si="46"/>
        <v>0</v>
      </c>
      <c r="I821" s="1064"/>
      <c r="J821" s="28">
        <f t="shared" si="47"/>
        <v>0</v>
      </c>
      <c r="K821" s="1024">
        <f t="shared" si="45"/>
        <v>0</v>
      </c>
    </row>
    <row r="822" spans="1:11" s="81" customFormat="1" ht="16.5">
      <c r="A822" s="161"/>
      <c r="B822" s="39" t="s">
        <v>475</v>
      </c>
      <c r="C822" s="12"/>
      <c r="D822" s="31"/>
      <c r="E822" s="13"/>
      <c r="F822" s="28"/>
      <c r="G822" s="1002"/>
      <c r="H822" s="28">
        <f t="shared" si="46"/>
        <v>0</v>
      </c>
      <c r="I822" s="1067"/>
      <c r="J822" s="28">
        <f t="shared" si="47"/>
        <v>0</v>
      </c>
      <c r="K822" s="1024">
        <f t="shared" si="45"/>
        <v>0</v>
      </c>
    </row>
    <row r="823" spans="1:11" s="81" customFormat="1" ht="42.75" customHeight="1">
      <c r="A823" s="161"/>
      <c r="B823" s="162" t="s">
        <v>482</v>
      </c>
      <c r="C823" s="12" t="s">
        <v>1</v>
      </c>
      <c r="D823" s="13">
        <v>4</v>
      </c>
      <c r="E823" s="13"/>
      <c r="F823" s="28">
        <f>D823*E823</f>
        <v>0</v>
      </c>
      <c r="G823" s="995">
        <v>4</v>
      </c>
      <c r="H823" s="28">
        <f t="shared" si="46"/>
        <v>0</v>
      </c>
      <c r="I823" s="995"/>
      <c r="J823" s="28">
        <f t="shared" si="47"/>
        <v>0</v>
      </c>
      <c r="K823" s="1024">
        <f t="shared" si="45"/>
        <v>0</v>
      </c>
    </row>
    <row r="824" spans="1:11" s="81" customFormat="1" ht="16.5">
      <c r="A824" s="161"/>
      <c r="B824" s="162"/>
      <c r="C824" s="12"/>
      <c r="D824" s="13"/>
      <c r="E824" s="13"/>
      <c r="F824" s="28"/>
      <c r="G824" s="1002"/>
      <c r="H824" s="28">
        <f t="shared" si="46"/>
        <v>0</v>
      </c>
      <c r="I824" s="1067"/>
      <c r="J824" s="28">
        <f t="shared" si="47"/>
        <v>0</v>
      </c>
      <c r="K824" s="1024">
        <f t="shared" si="45"/>
        <v>0</v>
      </c>
    </row>
    <row r="825" spans="1:11" s="113" customFormat="1" ht="63.75">
      <c r="A825" s="7" t="s">
        <v>5</v>
      </c>
      <c r="B825" s="39" t="s">
        <v>943</v>
      </c>
      <c r="C825" s="164"/>
      <c r="D825" s="165"/>
      <c r="E825" s="165"/>
      <c r="F825" s="166"/>
      <c r="G825" s="1073"/>
      <c r="H825" s="28">
        <f t="shared" si="46"/>
        <v>0</v>
      </c>
      <c r="I825" s="1073"/>
      <c r="J825" s="28">
        <f t="shared" si="47"/>
        <v>0</v>
      </c>
      <c r="K825" s="1024">
        <f t="shared" si="45"/>
        <v>0</v>
      </c>
    </row>
    <row r="826" spans="1:11" s="113" customFormat="1">
      <c r="A826" s="33"/>
      <c r="B826" s="39" t="s">
        <v>470</v>
      </c>
      <c r="C826" s="30"/>
      <c r="D826" s="31"/>
      <c r="E826" s="31"/>
      <c r="F826" s="32"/>
      <c r="G826" s="1073"/>
      <c r="H826" s="28">
        <f t="shared" si="46"/>
        <v>0</v>
      </c>
      <c r="I826" s="1073"/>
      <c r="J826" s="28">
        <f t="shared" si="47"/>
        <v>0</v>
      </c>
      <c r="K826" s="1024">
        <f t="shared" si="45"/>
        <v>0</v>
      </c>
    </row>
    <row r="827" spans="1:11" s="113" customFormat="1" ht="165.75">
      <c r="A827" s="33"/>
      <c r="B827" s="39" t="s">
        <v>944</v>
      </c>
      <c r="C827" s="30"/>
      <c r="D827" s="31"/>
      <c r="E827" s="31"/>
      <c r="F827" s="32"/>
      <c r="G827" s="1073"/>
      <c r="H827" s="28">
        <f t="shared" si="46"/>
        <v>0</v>
      </c>
      <c r="I827" s="1073"/>
      <c r="J827" s="28">
        <f t="shared" si="47"/>
        <v>0</v>
      </c>
      <c r="K827" s="1024">
        <f t="shared" si="45"/>
        <v>0</v>
      </c>
    </row>
    <row r="828" spans="1:11" s="81" customFormat="1" ht="25.5">
      <c r="A828" s="161"/>
      <c r="B828" s="39" t="s">
        <v>471</v>
      </c>
      <c r="C828" s="152"/>
      <c r="D828" s="152"/>
      <c r="E828" s="163"/>
      <c r="F828" s="153"/>
      <c r="G828" s="1073"/>
      <c r="H828" s="28">
        <f t="shared" si="46"/>
        <v>0</v>
      </c>
      <c r="I828" s="1073"/>
      <c r="J828" s="28">
        <f t="shared" si="47"/>
        <v>0</v>
      </c>
      <c r="K828" s="1024">
        <f t="shared" si="45"/>
        <v>0</v>
      </c>
    </row>
    <row r="829" spans="1:11" s="81" customFormat="1" ht="81.75" customHeight="1">
      <c r="A829" s="7"/>
      <c r="B829" s="39" t="s">
        <v>472</v>
      </c>
      <c r="C829" s="30"/>
      <c r="D829" s="31"/>
      <c r="E829" s="31"/>
      <c r="F829" s="32"/>
      <c r="G829" s="1073"/>
      <c r="H829" s="28">
        <f t="shared" si="46"/>
        <v>0</v>
      </c>
      <c r="I829" s="1073"/>
      <c r="J829" s="28">
        <f t="shared" si="47"/>
        <v>0</v>
      </c>
      <c r="K829" s="1024">
        <f t="shared" si="45"/>
        <v>0</v>
      </c>
    </row>
    <row r="830" spans="1:11" s="81" customFormat="1" ht="89.25">
      <c r="A830" s="168"/>
      <c r="B830" s="39" t="s">
        <v>473</v>
      </c>
      <c r="C830" s="164"/>
      <c r="D830" s="165"/>
      <c r="E830" s="165"/>
      <c r="F830" s="166"/>
      <c r="G830" s="1064"/>
      <c r="H830" s="28">
        <f t="shared" si="46"/>
        <v>0</v>
      </c>
      <c r="I830" s="1064"/>
      <c r="J830" s="28">
        <f t="shared" si="47"/>
        <v>0</v>
      </c>
      <c r="K830" s="1024">
        <f t="shared" si="45"/>
        <v>0</v>
      </c>
    </row>
    <row r="831" spans="1:11" s="113" customFormat="1" ht="25.5">
      <c r="A831" s="33"/>
      <c r="B831" s="39" t="s">
        <v>474</v>
      </c>
      <c r="C831" s="30"/>
      <c r="D831" s="31"/>
      <c r="E831" s="31"/>
      <c r="F831" s="32"/>
      <c r="G831" s="1064"/>
      <c r="H831" s="28">
        <f t="shared" si="46"/>
        <v>0</v>
      </c>
      <c r="I831" s="1064"/>
      <c r="J831" s="28">
        <f t="shared" si="47"/>
        <v>0</v>
      </c>
      <c r="K831" s="1024">
        <f t="shared" si="45"/>
        <v>0</v>
      </c>
    </row>
    <row r="832" spans="1:11" s="81" customFormat="1" ht="16.5">
      <c r="A832" s="161"/>
      <c r="B832" s="39" t="s">
        <v>475</v>
      </c>
      <c r="C832" s="12"/>
      <c r="D832" s="31"/>
      <c r="E832" s="13"/>
      <c r="F832" s="28"/>
      <c r="G832" s="1002"/>
      <c r="H832" s="28">
        <f t="shared" si="46"/>
        <v>0</v>
      </c>
      <c r="I832" s="1067"/>
      <c r="J832" s="28">
        <f t="shared" si="47"/>
        <v>0</v>
      </c>
      <c r="K832" s="1024">
        <f t="shared" si="45"/>
        <v>0</v>
      </c>
    </row>
    <row r="833" spans="1:11" s="81" customFormat="1" ht="51">
      <c r="A833" s="161"/>
      <c r="B833" s="162" t="s">
        <v>483</v>
      </c>
      <c r="C833" s="12" t="s">
        <v>1</v>
      </c>
      <c r="D833" s="13">
        <v>2</v>
      </c>
      <c r="E833" s="13"/>
      <c r="F833" s="28">
        <f>D833*E833</f>
        <v>0</v>
      </c>
      <c r="G833" s="1002"/>
      <c r="H833" s="28">
        <f t="shared" si="46"/>
        <v>0</v>
      </c>
      <c r="I833" s="995">
        <v>2</v>
      </c>
      <c r="J833" s="28">
        <f t="shared" si="47"/>
        <v>0</v>
      </c>
      <c r="K833" s="1024">
        <f t="shared" si="45"/>
        <v>0</v>
      </c>
    </row>
    <row r="834" spans="1:11" s="81" customFormat="1" ht="16.5">
      <c r="A834" s="161"/>
      <c r="B834" s="162"/>
      <c r="C834" s="12"/>
      <c r="D834" s="13"/>
      <c r="E834" s="13"/>
      <c r="F834" s="28"/>
      <c r="G834" s="1002"/>
      <c r="H834" s="28">
        <f t="shared" si="46"/>
        <v>0</v>
      </c>
      <c r="I834" s="1067"/>
      <c r="J834" s="28">
        <f t="shared" si="47"/>
        <v>0</v>
      </c>
      <c r="K834" s="1024">
        <f t="shared" si="45"/>
        <v>0</v>
      </c>
    </row>
    <row r="835" spans="1:11" s="113" customFormat="1" ht="63.75">
      <c r="A835" s="7" t="s">
        <v>8</v>
      </c>
      <c r="B835" s="39" t="s">
        <v>945</v>
      </c>
      <c r="C835" s="164"/>
      <c r="D835" s="165"/>
      <c r="E835" s="165"/>
      <c r="F835" s="166"/>
      <c r="G835" s="1073"/>
      <c r="H835" s="28">
        <f t="shared" si="46"/>
        <v>0</v>
      </c>
      <c r="I835" s="1073"/>
      <c r="J835" s="28">
        <f t="shared" si="47"/>
        <v>0</v>
      </c>
      <c r="K835" s="1024">
        <f t="shared" si="45"/>
        <v>0</v>
      </c>
    </row>
    <row r="836" spans="1:11" s="113" customFormat="1">
      <c r="A836" s="33"/>
      <c r="B836" s="39" t="s">
        <v>470</v>
      </c>
      <c r="C836" s="30"/>
      <c r="D836" s="31"/>
      <c r="E836" s="31"/>
      <c r="F836" s="32"/>
      <c r="G836" s="1073"/>
      <c r="H836" s="28">
        <f t="shared" si="46"/>
        <v>0</v>
      </c>
      <c r="I836" s="1073"/>
      <c r="J836" s="28">
        <f t="shared" si="47"/>
        <v>0</v>
      </c>
      <c r="K836" s="1024">
        <f t="shared" si="45"/>
        <v>0</v>
      </c>
    </row>
    <row r="837" spans="1:11" s="113" customFormat="1" ht="165.75">
      <c r="A837" s="33"/>
      <c r="B837" s="39" t="s">
        <v>944</v>
      </c>
      <c r="C837" s="30"/>
      <c r="D837" s="31"/>
      <c r="E837" s="31"/>
      <c r="F837" s="32"/>
      <c r="G837" s="1073"/>
      <c r="H837" s="28">
        <f t="shared" si="46"/>
        <v>0</v>
      </c>
      <c r="I837" s="1073"/>
      <c r="J837" s="28">
        <f t="shared" si="47"/>
        <v>0</v>
      </c>
      <c r="K837" s="1024">
        <f t="shared" si="45"/>
        <v>0</v>
      </c>
    </row>
    <row r="838" spans="1:11" s="81" customFormat="1" ht="25.5">
      <c r="A838" s="161"/>
      <c r="B838" s="39" t="s">
        <v>471</v>
      </c>
      <c r="C838" s="152"/>
      <c r="D838" s="152"/>
      <c r="E838" s="163"/>
      <c r="F838" s="153"/>
      <c r="G838" s="1073"/>
      <c r="H838" s="28">
        <f t="shared" si="46"/>
        <v>0</v>
      </c>
      <c r="I838" s="1073"/>
      <c r="J838" s="28">
        <f t="shared" si="47"/>
        <v>0</v>
      </c>
      <c r="K838" s="1024">
        <f t="shared" si="45"/>
        <v>0</v>
      </c>
    </row>
    <row r="839" spans="1:11" s="81" customFormat="1" ht="81.75" customHeight="1">
      <c r="A839" s="7"/>
      <c r="B839" s="39" t="s">
        <v>472</v>
      </c>
      <c r="C839" s="30"/>
      <c r="D839" s="31"/>
      <c r="E839" s="31"/>
      <c r="F839" s="32"/>
      <c r="G839" s="1073"/>
      <c r="H839" s="28">
        <f t="shared" si="46"/>
        <v>0</v>
      </c>
      <c r="I839" s="1073"/>
      <c r="J839" s="28">
        <f t="shared" si="47"/>
        <v>0</v>
      </c>
      <c r="K839" s="1024">
        <f t="shared" si="45"/>
        <v>0</v>
      </c>
    </row>
    <row r="840" spans="1:11" s="81" customFormat="1" ht="89.25">
      <c r="A840" s="168"/>
      <c r="B840" s="39" t="s">
        <v>473</v>
      </c>
      <c r="C840" s="164"/>
      <c r="D840" s="165"/>
      <c r="E840" s="165"/>
      <c r="F840" s="166"/>
      <c r="G840" s="1064"/>
      <c r="H840" s="28">
        <f t="shared" si="46"/>
        <v>0</v>
      </c>
      <c r="I840" s="1064"/>
      <c r="J840" s="28">
        <f t="shared" si="47"/>
        <v>0</v>
      </c>
      <c r="K840" s="1024">
        <f t="shared" si="45"/>
        <v>0</v>
      </c>
    </row>
    <row r="841" spans="1:11" s="113" customFormat="1" ht="25.5">
      <c r="A841" s="33"/>
      <c r="B841" s="39" t="s">
        <v>474</v>
      </c>
      <c r="C841" s="30"/>
      <c r="D841" s="31"/>
      <c r="E841" s="31"/>
      <c r="F841" s="32"/>
      <c r="G841" s="1064"/>
      <c r="H841" s="28">
        <f t="shared" si="46"/>
        <v>0</v>
      </c>
      <c r="I841" s="1064"/>
      <c r="J841" s="28">
        <f t="shared" si="47"/>
        <v>0</v>
      </c>
      <c r="K841" s="1024">
        <f t="shared" si="45"/>
        <v>0</v>
      </c>
    </row>
    <row r="842" spans="1:11" s="81" customFormat="1" ht="16.5">
      <c r="A842" s="161"/>
      <c r="B842" s="39" t="s">
        <v>475</v>
      </c>
      <c r="C842" s="12"/>
      <c r="D842" s="31"/>
      <c r="E842" s="13"/>
      <c r="F842" s="28"/>
      <c r="G842" s="1002"/>
      <c r="H842" s="28">
        <f t="shared" si="46"/>
        <v>0</v>
      </c>
      <c r="I842" s="1067"/>
      <c r="J842" s="28">
        <f t="shared" si="47"/>
        <v>0</v>
      </c>
      <c r="K842" s="1024">
        <f t="shared" si="45"/>
        <v>0</v>
      </c>
    </row>
    <row r="843" spans="1:11" s="81" customFormat="1" ht="51">
      <c r="A843" s="161"/>
      <c r="B843" s="162" t="s">
        <v>483</v>
      </c>
      <c r="C843" s="12" t="s">
        <v>1</v>
      </c>
      <c r="D843" s="13">
        <v>1</v>
      </c>
      <c r="E843" s="13"/>
      <c r="F843" s="28">
        <f>D843*E843</f>
        <v>0</v>
      </c>
      <c r="G843" s="1002"/>
      <c r="H843" s="28">
        <f t="shared" si="46"/>
        <v>0</v>
      </c>
      <c r="I843" s="995">
        <v>1</v>
      </c>
      <c r="J843" s="28">
        <f t="shared" si="47"/>
        <v>0</v>
      </c>
      <c r="K843" s="1024">
        <f t="shared" si="45"/>
        <v>0</v>
      </c>
    </row>
    <row r="844" spans="1:11" s="81" customFormat="1" ht="16.5">
      <c r="A844" s="161"/>
      <c r="B844" s="162"/>
      <c r="C844" s="12"/>
      <c r="D844" s="13"/>
      <c r="E844" s="13"/>
      <c r="F844" s="28"/>
      <c r="G844" s="1002"/>
      <c r="H844" s="28">
        <f t="shared" si="46"/>
        <v>0</v>
      </c>
      <c r="I844" s="1067"/>
      <c r="J844" s="28">
        <f t="shared" si="47"/>
        <v>0</v>
      </c>
      <c r="K844" s="1024">
        <f t="shared" si="45"/>
        <v>0</v>
      </c>
    </row>
    <row r="845" spans="1:11" s="113" customFormat="1" ht="38.25">
      <c r="A845" s="7" t="s">
        <v>9</v>
      </c>
      <c r="B845" s="39" t="s">
        <v>942</v>
      </c>
      <c r="C845" s="164"/>
      <c r="D845" s="165"/>
      <c r="E845" s="165"/>
      <c r="F845" s="166"/>
      <c r="G845" s="1073"/>
      <c r="H845" s="28">
        <f t="shared" si="46"/>
        <v>0</v>
      </c>
      <c r="I845" s="1073"/>
      <c r="J845" s="28">
        <f t="shared" si="47"/>
        <v>0</v>
      </c>
      <c r="K845" s="1024">
        <f t="shared" si="45"/>
        <v>0</v>
      </c>
    </row>
    <row r="846" spans="1:11" s="113" customFormat="1" ht="15.75" customHeight="1">
      <c r="A846" s="33"/>
      <c r="B846" s="39" t="s">
        <v>470</v>
      </c>
      <c r="C846" s="30"/>
      <c r="D846" s="31"/>
      <c r="E846" s="31"/>
      <c r="F846" s="32"/>
      <c r="G846" s="1073"/>
      <c r="H846" s="28">
        <f t="shared" si="46"/>
        <v>0</v>
      </c>
      <c r="I846" s="1073"/>
      <c r="J846" s="28">
        <f t="shared" si="47"/>
        <v>0</v>
      </c>
      <c r="K846" s="1024">
        <f t="shared" si="45"/>
        <v>0</v>
      </c>
    </row>
    <row r="847" spans="1:11" s="113" customFormat="1" ht="114.75">
      <c r="A847" s="33"/>
      <c r="B847" s="39" t="s">
        <v>477</v>
      </c>
      <c r="C847" s="30"/>
      <c r="D847" s="31"/>
      <c r="E847" s="31"/>
      <c r="F847" s="32"/>
      <c r="G847" s="1073"/>
      <c r="H847" s="28">
        <f t="shared" si="46"/>
        <v>0</v>
      </c>
      <c r="I847" s="1073"/>
      <c r="J847" s="28">
        <f t="shared" si="47"/>
        <v>0</v>
      </c>
      <c r="K847" s="1024">
        <f t="shared" si="45"/>
        <v>0</v>
      </c>
    </row>
    <row r="848" spans="1:11" s="81" customFormat="1" ht="25.5">
      <c r="A848" s="161"/>
      <c r="B848" s="39" t="s">
        <v>471</v>
      </c>
      <c r="C848" s="152"/>
      <c r="D848" s="152"/>
      <c r="E848" s="163"/>
      <c r="F848" s="153"/>
      <c r="G848" s="1073"/>
      <c r="H848" s="28">
        <f t="shared" si="46"/>
        <v>0</v>
      </c>
      <c r="I848" s="1073"/>
      <c r="J848" s="28">
        <f t="shared" si="47"/>
        <v>0</v>
      </c>
      <c r="K848" s="1024">
        <f t="shared" si="45"/>
        <v>0</v>
      </c>
    </row>
    <row r="849" spans="1:11" s="81" customFormat="1" ht="25.5">
      <c r="A849" s="186"/>
      <c r="B849" s="39" t="s">
        <v>478</v>
      </c>
      <c r="C849" s="168"/>
      <c r="D849" s="181"/>
      <c r="E849" s="182"/>
      <c r="F849" s="183"/>
      <c r="G849" s="1073"/>
      <c r="H849" s="28">
        <f t="shared" si="46"/>
        <v>0</v>
      </c>
      <c r="I849" s="1073"/>
      <c r="J849" s="28">
        <f t="shared" si="47"/>
        <v>0</v>
      </c>
      <c r="K849" s="1024">
        <f t="shared" si="45"/>
        <v>0</v>
      </c>
    </row>
    <row r="850" spans="1:11" s="113" customFormat="1" ht="63.75">
      <c r="A850" s="172"/>
      <c r="B850" s="39" t="s">
        <v>479</v>
      </c>
      <c r="C850" s="168"/>
      <c r="D850" s="181"/>
      <c r="E850" s="182"/>
      <c r="F850" s="183"/>
      <c r="G850" s="1073"/>
      <c r="H850" s="28">
        <f t="shared" si="46"/>
        <v>0</v>
      </c>
      <c r="I850" s="1073"/>
      <c r="J850" s="28">
        <f t="shared" si="47"/>
        <v>0</v>
      </c>
      <c r="K850" s="1024">
        <f t="shared" si="45"/>
        <v>0</v>
      </c>
    </row>
    <row r="851" spans="1:11" s="113" customFormat="1" ht="25.5">
      <c r="A851" s="33"/>
      <c r="B851" s="39" t="s">
        <v>474</v>
      </c>
      <c r="C851" s="30"/>
      <c r="D851" s="31"/>
      <c r="E851" s="31"/>
      <c r="F851" s="32"/>
      <c r="G851" s="1064"/>
      <c r="H851" s="28">
        <f t="shared" si="46"/>
        <v>0</v>
      </c>
      <c r="I851" s="1064"/>
      <c r="J851" s="28">
        <f t="shared" si="47"/>
        <v>0</v>
      </c>
      <c r="K851" s="1024">
        <f t="shared" si="45"/>
        <v>0</v>
      </c>
    </row>
    <row r="852" spans="1:11" s="81" customFormat="1" ht="16.5">
      <c r="A852" s="161"/>
      <c r="B852" s="39" t="s">
        <v>475</v>
      </c>
      <c r="C852" s="12"/>
      <c r="D852" s="31"/>
      <c r="E852" s="13"/>
      <c r="F852" s="28"/>
      <c r="G852" s="1002"/>
      <c r="H852" s="28">
        <f t="shared" si="46"/>
        <v>0</v>
      </c>
      <c r="I852" s="1067"/>
      <c r="J852" s="28">
        <f t="shared" si="47"/>
        <v>0</v>
      </c>
      <c r="K852" s="1024">
        <f t="shared" si="45"/>
        <v>0</v>
      </c>
    </row>
    <row r="853" spans="1:11" s="81" customFormat="1" ht="51">
      <c r="A853" s="161"/>
      <c r="B853" s="162" t="s">
        <v>483</v>
      </c>
      <c r="C853" s="12" t="s">
        <v>1</v>
      </c>
      <c r="D853" s="13">
        <v>1</v>
      </c>
      <c r="E853" s="13"/>
      <c r="F853" s="28">
        <f>D853*E853</f>
        <v>0</v>
      </c>
      <c r="G853" s="1002"/>
      <c r="H853" s="28">
        <f t="shared" si="46"/>
        <v>0</v>
      </c>
      <c r="I853" s="995">
        <v>1</v>
      </c>
      <c r="J853" s="28">
        <f t="shared" si="47"/>
        <v>0</v>
      </c>
      <c r="K853" s="1024">
        <f t="shared" ref="K853:K916" si="48">D853-G853-I853</f>
        <v>0</v>
      </c>
    </row>
    <row r="854" spans="1:11" s="81" customFormat="1" ht="16.5">
      <c r="A854" s="161"/>
      <c r="B854" s="162"/>
      <c r="C854" s="12"/>
      <c r="D854" s="13"/>
      <c r="E854" s="13"/>
      <c r="F854" s="28"/>
      <c r="G854" s="1002"/>
      <c r="H854" s="28">
        <f t="shared" si="46"/>
        <v>0</v>
      </c>
      <c r="I854" s="1067"/>
      <c r="J854" s="28">
        <f t="shared" si="47"/>
        <v>0</v>
      </c>
      <c r="K854" s="1024">
        <f t="shared" si="48"/>
        <v>0</v>
      </c>
    </row>
    <row r="855" spans="1:11" s="113" customFormat="1" ht="67.5" customHeight="1">
      <c r="A855" s="7" t="s">
        <v>10</v>
      </c>
      <c r="B855" s="39" t="s">
        <v>948</v>
      </c>
      <c r="C855" s="164"/>
      <c r="D855" s="165"/>
      <c r="E855" s="165"/>
      <c r="F855" s="166"/>
      <c r="G855" s="1073"/>
      <c r="H855" s="28">
        <f t="shared" si="46"/>
        <v>0</v>
      </c>
      <c r="I855" s="1073"/>
      <c r="J855" s="28">
        <f t="shared" si="47"/>
        <v>0</v>
      </c>
      <c r="K855" s="1024">
        <f t="shared" si="48"/>
        <v>0</v>
      </c>
    </row>
    <row r="856" spans="1:11" s="113" customFormat="1" ht="15.75" customHeight="1">
      <c r="A856" s="33"/>
      <c r="B856" s="39" t="s">
        <v>470</v>
      </c>
      <c r="C856" s="30"/>
      <c r="D856" s="31"/>
      <c r="E856" s="31"/>
      <c r="F856" s="32"/>
      <c r="G856" s="1073"/>
      <c r="H856" s="28">
        <f t="shared" si="46"/>
        <v>0</v>
      </c>
      <c r="I856" s="1073"/>
      <c r="J856" s="28">
        <f t="shared" si="47"/>
        <v>0</v>
      </c>
      <c r="K856" s="1024">
        <f t="shared" si="48"/>
        <v>0</v>
      </c>
    </row>
    <row r="857" spans="1:11" s="113" customFormat="1" ht="165.75" customHeight="1">
      <c r="A857" s="33"/>
      <c r="B857" s="39" t="s">
        <v>946</v>
      </c>
      <c r="C857" s="30"/>
      <c r="D857" s="31"/>
      <c r="E857" s="31"/>
      <c r="F857" s="32"/>
      <c r="G857" s="1073"/>
      <c r="H857" s="28">
        <f t="shared" si="46"/>
        <v>0</v>
      </c>
      <c r="I857" s="1073"/>
      <c r="J857" s="28">
        <f t="shared" si="47"/>
        <v>0</v>
      </c>
      <c r="K857" s="1024">
        <f t="shared" si="48"/>
        <v>0</v>
      </c>
    </row>
    <row r="858" spans="1:11" s="81" customFormat="1" ht="25.5">
      <c r="A858" s="161"/>
      <c r="B858" s="39" t="s">
        <v>471</v>
      </c>
      <c r="C858" s="152"/>
      <c r="D858" s="152"/>
      <c r="E858" s="163"/>
      <c r="F858" s="153"/>
      <c r="G858" s="1073"/>
      <c r="H858" s="28">
        <f t="shared" si="46"/>
        <v>0</v>
      </c>
      <c r="I858" s="1073"/>
      <c r="J858" s="28">
        <f t="shared" si="47"/>
        <v>0</v>
      </c>
      <c r="K858" s="1024">
        <f t="shared" si="48"/>
        <v>0</v>
      </c>
    </row>
    <row r="859" spans="1:11" s="113" customFormat="1" ht="63.75">
      <c r="A859" s="172"/>
      <c r="B859" s="39" t="s">
        <v>479</v>
      </c>
      <c r="C859" s="168"/>
      <c r="D859" s="181"/>
      <c r="E859" s="182"/>
      <c r="F859" s="183"/>
      <c r="G859" s="1073"/>
      <c r="H859" s="28">
        <f t="shared" ref="H859:H922" si="49">ROUND(E859*G859,2)</f>
        <v>0</v>
      </c>
      <c r="I859" s="1073"/>
      <c r="J859" s="28">
        <f t="shared" ref="J859:J922" si="50">ROUND(E859*I859,2)</f>
        <v>0</v>
      </c>
      <c r="K859" s="1024">
        <f t="shared" si="48"/>
        <v>0</v>
      </c>
    </row>
    <row r="860" spans="1:11" s="113" customFormat="1" ht="25.5">
      <c r="A860" s="33"/>
      <c r="B860" s="39" t="s">
        <v>474</v>
      </c>
      <c r="C860" s="30"/>
      <c r="D860" s="31"/>
      <c r="E860" s="31"/>
      <c r="F860" s="32"/>
      <c r="G860" s="1064"/>
      <c r="H860" s="28">
        <f t="shared" si="49"/>
        <v>0</v>
      </c>
      <c r="I860" s="1064"/>
      <c r="J860" s="28">
        <f t="shared" si="50"/>
        <v>0</v>
      </c>
      <c r="K860" s="1024">
        <f t="shared" si="48"/>
        <v>0</v>
      </c>
    </row>
    <row r="861" spans="1:11" s="81" customFormat="1" ht="16.5">
      <c r="A861" s="161"/>
      <c r="B861" s="39" t="s">
        <v>475</v>
      </c>
      <c r="C861" s="12"/>
      <c r="D861" s="31"/>
      <c r="E861" s="13"/>
      <c r="F861" s="28"/>
      <c r="G861" s="1002"/>
      <c r="H861" s="28">
        <f t="shared" si="49"/>
        <v>0</v>
      </c>
      <c r="I861" s="1067"/>
      <c r="J861" s="28">
        <f t="shared" si="50"/>
        <v>0</v>
      </c>
      <c r="K861" s="1024">
        <f t="shared" si="48"/>
        <v>0</v>
      </c>
    </row>
    <row r="862" spans="1:11" s="81" customFormat="1" ht="42.75" customHeight="1">
      <c r="A862" s="161"/>
      <c r="B862" s="65" t="s">
        <v>947</v>
      </c>
      <c r="C862" s="12" t="s">
        <v>1</v>
      </c>
      <c r="D862" s="13">
        <v>4</v>
      </c>
      <c r="E862" s="13"/>
      <c r="F862" s="28">
        <f>D862*E862</f>
        <v>0</v>
      </c>
      <c r="G862" s="995">
        <v>4</v>
      </c>
      <c r="H862" s="28">
        <f t="shared" si="49"/>
        <v>0</v>
      </c>
      <c r="I862" s="1067"/>
      <c r="J862" s="28">
        <f t="shared" si="50"/>
        <v>0</v>
      </c>
      <c r="K862" s="1024">
        <f t="shared" si="48"/>
        <v>0</v>
      </c>
    </row>
    <row r="863" spans="1:11" s="81" customFormat="1" ht="16.5">
      <c r="A863" s="161"/>
      <c r="B863" s="162"/>
      <c r="C863" s="12"/>
      <c r="D863" s="13"/>
      <c r="E863" s="13"/>
      <c r="F863" s="28"/>
      <c r="G863" s="1002"/>
      <c r="H863" s="28">
        <f t="shared" si="49"/>
        <v>0</v>
      </c>
      <c r="I863" s="1067"/>
      <c r="J863" s="28">
        <f t="shared" si="50"/>
        <v>0</v>
      </c>
      <c r="K863" s="1024">
        <f t="shared" si="48"/>
        <v>0</v>
      </c>
    </row>
    <row r="864" spans="1:11" s="113" customFormat="1" ht="63.75">
      <c r="A864" s="7" t="s">
        <v>11</v>
      </c>
      <c r="B864" s="39" t="s">
        <v>949</v>
      </c>
      <c r="C864" s="164"/>
      <c r="D864" s="165"/>
      <c r="E864" s="165"/>
      <c r="F864" s="166"/>
      <c r="G864" s="1073"/>
      <c r="H864" s="28">
        <f t="shared" si="49"/>
        <v>0</v>
      </c>
      <c r="I864" s="1073"/>
      <c r="J864" s="28">
        <f t="shared" si="50"/>
        <v>0</v>
      </c>
      <c r="K864" s="1024">
        <f t="shared" si="48"/>
        <v>0</v>
      </c>
    </row>
    <row r="865" spans="1:11" s="113" customFormat="1" ht="15.75" customHeight="1">
      <c r="A865" s="33"/>
      <c r="B865" s="39" t="s">
        <v>470</v>
      </c>
      <c r="C865" s="30"/>
      <c r="D865" s="31"/>
      <c r="E865" s="31"/>
      <c r="F865" s="32"/>
      <c r="G865" s="1073"/>
      <c r="H865" s="28">
        <f t="shared" si="49"/>
        <v>0</v>
      </c>
      <c r="I865" s="1073"/>
      <c r="J865" s="28">
        <f t="shared" si="50"/>
        <v>0</v>
      </c>
      <c r="K865" s="1024">
        <f t="shared" si="48"/>
        <v>0</v>
      </c>
    </row>
    <row r="866" spans="1:11" s="113" customFormat="1" ht="165.75" customHeight="1">
      <c r="A866" s="33"/>
      <c r="B866" s="39" t="s">
        <v>950</v>
      </c>
      <c r="C866" s="30"/>
      <c r="D866" s="31"/>
      <c r="E866" s="31"/>
      <c r="F866" s="32"/>
      <c r="G866" s="1073"/>
      <c r="H866" s="28">
        <f t="shared" si="49"/>
        <v>0</v>
      </c>
      <c r="I866" s="1073"/>
      <c r="J866" s="28">
        <f t="shared" si="50"/>
        <v>0</v>
      </c>
      <c r="K866" s="1024">
        <f t="shared" si="48"/>
        <v>0</v>
      </c>
    </row>
    <row r="867" spans="1:11" s="81" customFormat="1" ht="25.5">
      <c r="A867" s="161"/>
      <c r="B867" s="39" t="s">
        <v>471</v>
      </c>
      <c r="C867" s="152"/>
      <c r="D867" s="152"/>
      <c r="E867" s="163"/>
      <c r="F867" s="153"/>
      <c r="G867" s="1073"/>
      <c r="H867" s="28">
        <f t="shared" si="49"/>
        <v>0</v>
      </c>
      <c r="I867" s="1073"/>
      <c r="J867" s="28">
        <f t="shared" si="50"/>
        <v>0</v>
      </c>
      <c r="K867" s="1024">
        <f t="shared" si="48"/>
        <v>0</v>
      </c>
    </row>
    <row r="868" spans="1:11" s="113" customFormat="1" ht="63.75">
      <c r="A868" s="172"/>
      <c r="B868" s="39" t="s">
        <v>479</v>
      </c>
      <c r="C868" s="168"/>
      <c r="D868" s="181"/>
      <c r="E868" s="182"/>
      <c r="F868" s="183"/>
      <c r="G868" s="1073"/>
      <c r="H868" s="28">
        <f t="shared" si="49"/>
        <v>0</v>
      </c>
      <c r="I868" s="1073"/>
      <c r="J868" s="28">
        <f t="shared" si="50"/>
        <v>0</v>
      </c>
      <c r="K868" s="1024">
        <f t="shared" si="48"/>
        <v>0</v>
      </c>
    </row>
    <row r="869" spans="1:11" s="113" customFormat="1" ht="25.5">
      <c r="A869" s="33"/>
      <c r="B869" s="39" t="s">
        <v>474</v>
      </c>
      <c r="C869" s="30"/>
      <c r="D869" s="31"/>
      <c r="E869" s="31"/>
      <c r="F869" s="32"/>
      <c r="G869" s="1064"/>
      <c r="H869" s="28">
        <f t="shared" si="49"/>
        <v>0</v>
      </c>
      <c r="I869" s="1064"/>
      <c r="J869" s="28">
        <f t="shared" si="50"/>
        <v>0</v>
      </c>
      <c r="K869" s="1024">
        <f t="shared" si="48"/>
        <v>0</v>
      </c>
    </row>
    <row r="870" spans="1:11" s="81" customFormat="1" ht="16.5">
      <c r="A870" s="161"/>
      <c r="B870" s="39" t="s">
        <v>475</v>
      </c>
      <c r="C870" s="12"/>
      <c r="D870" s="31"/>
      <c r="E870" s="13"/>
      <c r="F870" s="28"/>
      <c r="G870" s="1002"/>
      <c r="H870" s="28">
        <f t="shared" si="49"/>
        <v>0</v>
      </c>
      <c r="I870" s="1067"/>
      <c r="J870" s="28">
        <f t="shared" si="50"/>
        <v>0</v>
      </c>
      <c r="K870" s="1024">
        <f t="shared" si="48"/>
        <v>0</v>
      </c>
    </row>
    <row r="871" spans="1:11" s="81" customFormat="1" ht="42.75" customHeight="1">
      <c r="A871" s="161"/>
      <c r="B871" s="65" t="s">
        <v>951</v>
      </c>
      <c r="C871" s="12" t="s">
        <v>1</v>
      </c>
      <c r="D871" s="13">
        <v>24</v>
      </c>
      <c r="E871" s="13"/>
      <c r="F871" s="28">
        <f>D871*E871</f>
        <v>0</v>
      </c>
      <c r="G871" s="995">
        <v>24</v>
      </c>
      <c r="H871" s="28">
        <f t="shared" si="49"/>
        <v>0</v>
      </c>
      <c r="I871" s="1067"/>
      <c r="J871" s="28">
        <f t="shared" si="50"/>
        <v>0</v>
      </c>
      <c r="K871" s="1024">
        <f t="shared" si="48"/>
        <v>0</v>
      </c>
    </row>
    <row r="872" spans="1:11" s="81" customFormat="1" ht="16.5">
      <c r="A872" s="161"/>
      <c r="B872" s="162"/>
      <c r="C872" s="12"/>
      <c r="D872" s="13"/>
      <c r="E872" s="13"/>
      <c r="F872" s="28"/>
      <c r="G872" s="1002"/>
      <c r="H872" s="28">
        <f t="shared" si="49"/>
        <v>0</v>
      </c>
      <c r="I872" s="1067"/>
      <c r="J872" s="28">
        <f t="shared" si="50"/>
        <v>0</v>
      </c>
      <c r="K872" s="1024">
        <f t="shared" si="48"/>
        <v>0</v>
      </c>
    </row>
    <row r="873" spans="1:11" s="113" customFormat="1" ht="63.75">
      <c r="A873" s="7" t="s">
        <v>12</v>
      </c>
      <c r="B873" s="39" t="s">
        <v>953</v>
      </c>
      <c r="C873" s="168"/>
      <c r="D873" s="181"/>
      <c r="E873" s="182"/>
      <c r="F873" s="183"/>
      <c r="G873" s="1073"/>
      <c r="H873" s="28">
        <f t="shared" si="49"/>
        <v>0</v>
      </c>
      <c r="I873" s="1073"/>
      <c r="J873" s="28">
        <f t="shared" si="50"/>
        <v>0</v>
      </c>
      <c r="K873" s="1024">
        <f t="shared" si="48"/>
        <v>0</v>
      </c>
    </row>
    <row r="874" spans="1:11" s="113" customFormat="1" ht="16.5">
      <c r="A874" s="187"/>
      <c r="B874" s="39" t="s">
        <v>470</v>
      </c>
      <c r="C874" s="168"/>
      <c r="D874" s="181"/>
      <c r="E874" s="182"/>
      <c r="F874" s="183"/>
      <c r="G874" s="1073"/>
      <c r="H874" s="28">
        <f t="shared" si="49"/>
        <v>0</v>
      </c>
      <c r="I874" s="1073"/>
      <c r="J874" s="28">
        <f t="shared" si="50"/>
        <v>0</v>
      </c>
      <c r="K874" s="1024">
        <f t="shared" si="48"/>
        <v>0</v>
      </c>
    </row>
    <row r="875" spans="1:11" s="81" customFormat="1" ht="25.5">
      <c r="A875" s="188"/>
      <c r="B875" s="39" t="s">
        <v>471</v>
      </c>
      <c r="C875" s="168"/>
      <c r="D875" s="181"/>
      <c r="E875" s="182"/>
      <c r="F875" s="183"/>
      <c r="G875" s="1073"/>
      <c r="H875" s="28">
        <f t="shared" si="49"/>
        <v>0</v>
      </c>
      <c r="I875" s="1073"/>
      <c r="J875" s="28">
        <f t="shared" si="50"/>
        <v>0</v>
      </c>
      <c r="K875" s="1024">
        <f t="shared" si="48"/>
        <v>0</v>
      </c>
    </row>
    <row r="876" spans="1:11" s="113" customFormat="1" ht="102">
      <c r="A876" s="187"/>
      <c r="B876" s="39" t="s">
        <v>952</v>
      </c>
      <c r="C876" s="100"/>
      <c r="D876" s="100"/>
      <c r="E876" s="184"/>
      <c r="F876" s="185"/>
      <c r="G876" s="1064"/>
      <c r="H876" s="28">
        <f t="shared" si="49"/>
        <v>0</v>
      </c>
      <c r="I876" s="1064"/>
      <c r="J876" s="28">
        <f t="shared" si="50"/>
        <v>0</v>
      </c>
      <c r="K876" s="1024">
        <f t="shared" si="48"/>
        <v>0</v>
      </c>
    </row>
    <row r="877" spans="1:11" s="81" customFormat="1" ht="25.5">
      <c r="A877" s="65"/>
      <c r="B877" s="39" t="s">
        <v>478</v>
      </c>
      <c r="C877" s="168"/>
      <c r="D877" s="181"/>
      <c r="E877" s="182"/>
      <c r="F877" s="183"/>
      <c r="G877" s="1073"/>
      <c r="H877" s="28">
        <f t="shared" si="49"/>
        <v>0</v>
      </c>
      <c r="I877" s="1073"/>
      <c r="J877" s="28">
        <f t="shared" si="50"/>
        <v>0</v>
      </c>
      <c r="K877" s="1024">
        <f t="shared" si="48"/>
        <v>0</v>
      </c>
    </row>
    <row r="878" spans="1:11" s="113" customFormat="1" ht="63.75">
      <c r="A878" s="172"/>
      <c r="B878" s="39" t="s">
        <v>479</v>
      </c>
      <c r="C878" s="168"/>
      <c r="D878" s="181"/>
      <c r="E878" s="182"/>
      <c r="F878" s="183"/>
      <c r="G878" s="1073"/>
      <c r="H878" s="28">
        <f t="shared" si="49"/>
        <v>0</v>
      </c>
      <c r="I878" s="1073"/>
      <c r="J878" s="28">
        <f t="shared" si="50"/>
        <v>0</v>
      </c>
      <c r="K878" s="1024">
        <f t="shared" si="48"/>
        <v>0</v>
      </c>
    </row>
    <row r="879" spans="1:11" s="113" customFormat="1" ht="25.5">
      <c r="A879" s="187"/>
      <c r="B879" s="39" t="s">
        <v>474</v>
      </c>
      <c r="C879" s="100"/>
      <c r="D879" s="100"/>
      <c r="E879" s="184"/>
      <c r="F879" s="185"/>
      <c r="G879" s="1064"/>
      <c r="H879" s="28">
        <f t="shared" si="49"/>
        <v>0</v>
      </c>
      <c r="I879" s="1064"/>
      <c r="J879" s="28">
        <f t="shared" si="50"/>
        <v>0</v>
      </c>
      <c r="K879" s="1024">
        <f t="shared" si="48"/>
        <v>0</v>
      </c>
    </row>
    <row r="880" spans="1:11" s="81" customFormat="1" ht="16.5">
      <c r="A880" s="927"/>
      <c r="B880" s="39" t="s">
        <v>475</v>
      </c>
      <c r="C880" s="107"/>
      <c r="D880" s="107"/>
      <c r="E880" s="107"/>
      <c r="F880" s="189"/>
      <c r="G880" s="1002"/>
      <c r="H880" s="28">
        <f t="shared" si="49"/>
        <v>0</v>
      </c>
      <c r="I880" s="1067"/>
      <c r="J880" s="28">
        <f t="shared" si="50"/>
        <v>0</v>
      </c>
      <c r="K880" s="1024">
        <f t="shared" si="48"/>
        <v>0</v>
      </c>
    </row>
    <row r="881" spans="1:11" s="81" customFormat="1" ht="51">
      <c r="A881" s="927"/>
      <c r="B881" s="39" t="s">
        <v>488</v>
      </c>
      <c r="C881" s="12" t="s">
        <v>1</v>
      </c>
      <c r="D881" s="13">
        <v>1</v>
      </c>
      <c r="E881" s="13"/>
      <c r="F881" s="28">
        <f>SUM(D881*E881)</f>
        <v>0</v>
      </c>
      <c r="G881" s="1073"/>
      <c r="H881" s="28">
        <f t="shared" si="49"/>
        <v>0</v>
      </c>
      <c r="I881" s="995">
        <v>1</v>
      </c>
      <c r="J881" s="28">
        <f t="shared" si="50"/>
        <v>0</v>
      </c>
      <c r="K881" s="1024">
        <f t="shared" si="48"/>
        <v>0</v>
      </c>
    </row>
    <row r="882" spans="1:11" s="81" customFormat="1" ht="16.5">
      <c r="A882" s="161"/>
      <c r="B882" s="162"/>
      <c r="C882" s="12"/>
      <c r="D882" s="13"/>
      <c r="E882" s="13"/>
      <c r="F882" s="28"/>
      <c r="G882" s="1002"/>
      <c r="H882" s="28">
        <f t="shared" si="49"/>
        <v>0</v>
      </c>
      <c r="I882" s="1067"/>
      <c r="J882" s="28">
        <f t="shared" si="50"/>
        <v>0</v>
      </c>
      <c r="K882" s="1024">
        <f t="shared" si="48"/>
        <v>0</v>
      </c>
    </row>
    <row r="883" spans="1:11" s="113" customFormat="1" ht="55.5" customHeight="1">
      <c r="A883" s="7" t="s">
        <v>13</v>
      </c>
      <c r="B883" s="39" t="s">
        <v>955</v>
      </c>
      <c r="C883" s="168"/>
      <c r="D883" s="181"/>
      <c r="E883" s="182"/>
      <c r="F883" s="183"/>
      <c r="G883" s="1073"/>
      <c r="H883" s="28">
        <f t="shared" si="49"/>
        <v>0</v>
      </c>
      <c r="I883" s="1073"/>
      <c r="J883" s="28">
        <f t="shared" si="50"/>
        <v>0</v>
      </c>
      <c r="K883" s="1024">
        <f t="shared" si="48"/>
        <v>0</v>
      </c>
    </row>
    <row r="884" spans="1:11" s="113" customFormat="1" ht="16.5">
      <c r="A884" s="187"/>
      <c r="B884" s="39" t="s">
        <v>470</v>
      </c>
      <c r="C884" s="168"/>
      <c r="D884" s="181"/>
      <c r="E884" s="182"/>
      <c r="F884" s="183"/>
      <c r="G884" s="1073"/>
      <c r="H884" s="28">
        <f t="shared" si="49"/>
        <v>0</v>
      </c>
      <c r="I884" s="1073"/>
      <c r="J884" s="28">
        <f t="shared" si="50"/>
        <v>0</v>
      </c>
      <c r="K884" s="1024">
        <f t="shared" si="48"/>
        <v>0</v>
      </c>
    </row>
    <row r="885" spans="1:11" s="81" customFormat="1" ht="25.5">
      <c r="A885" s="188"/>
      <c r="B885" s="39" t="s">
        <v>471</v>
      </c>
      <c r="C885" s="168"/>
      <c r="D885" s="181"/>
      <c r="E885" s="182"/>
      <c r="F885" s="183"/>
      <c r="G885" s="1073"/>
      <c r="H885" s="28">
        <f t="shared" si="49"/>
        <v>0</v>
      </c>
      <c r="I885" s="1073"/>
      <c r="J885" s="28">
        <f t="shared" si="50"/>
        <v>0</v>
      </c>
      <c r="K885" s="1024">
        <f t="shared" si="48"/>
        <v>0</v>
      </c>
    </row>
    <row r="886" spans="1:11" s="113" customFormat="1" ht="102">
      <c r="A886" s="187"/>
      <c r="B886" s="39" t="s">
        <v>954</v>
      </c>
      <c r="C886" s="100"/>
      <c r="D886" s="100"/>
      <c r="E886" s="184"/>
      <c r="F886" s="185"/>
      <c r="G886" s="1064"/>
      <c r="H886" s="28">
        <f t="shared" si="49"/>
        <v>0</v>
      </c>
      <c r="I886" s="1064"/>
      <c r="J886" s="28">
        <f t="shared" si="50"/>
        <v>0</v>
      </c>
      <c r="K886" s="1024">
        <f t="shared" si="48"/>
        <v>0</v>
      </c>
    </row>
    <row r="887" spans="1:11" s="81" customFormat="1" ht="25.5">
      <c r="A887" s="65"/>
      <c r="B887" s="39" t="s">
        <v>478</v>
      </c>
      <c r="C887" s="168"/>
      <c r="D887" s="181"/>
      <c r="E887" s="182"/>
      <c r="F887" s="183"/>
      <c r="G887" s="1073"/>
      <c r="H887" s="28">
        <f t="shared" si="49"/>
        <v>0</v>
      </c>
      <c r="I887" s="1073"/>
      <c r="J887" s="28">
        <f t="shared" si="50"/>
        <v>0</v>
      </c>
      <c r="K887" s="1024">
        <f t="shared" si="48"/>
        <v>0</v>
      </c>
    </row>
    <row r="888" spans="1:11" s="113" customFormat="1" ht="63.75">
      <c r="A888" s="172"/>
      <c r="B888" s="39" t="s">
        <v>479</v>
      </c>
      <c r="C888" s="168"/>
      <c r="D888" s="181"/>
      <c r="E888" s="182"/>
      <c r="F888" s="183"/>
      <c r="G888" s="1073"/>
      <c r="H888" s="28">
        <f t="shared" si="49"/>
        <v>0</v>
      </c>
      <c r="I888" s="1073"/>
      <c r="J888" s="28">
        <f t="shared" si="50"/>
        <v>0</v>
      </c>
      <c r="K888" s="1024">
        <f t="shared" si="48"/>
        <v>0</v>
      </c>
    </row>
    <row r="889" spans="1:11" s="113" customFormat="1" ht="25.5">
      <c r="A889" s="187"/>
      <c r="B889" s="39" t="s">
        <v>474</v>
      </c>
      <c r="C889" s="100"/>
      <c r="D889" s="100"/>
      <c r="E889" s="184"/>
      <c r="F889" s="185"/>
      <c r="G889" s="1064"/>
      <c r="H889" s="28">
        <f t="shared" si="49"/>
        <v>0</v>
      </c>
      <c r="I889" s="1064"/>
      <c r="J889" s="28">
        <f t="shared" si="50"/>
        <v>0</v>
      </c>
      <c r="K889" s="1024">
        <f t="shared" si="48"/>
        <v>0</v>
      </c>
    </row>
    <row r="890" spans="1:11" s="81" customFormat="1" ht="16.5">
      <c r="A890" s="927"/>
      <c r="B890" s="39" t="s">
        <v>475</v>
      </c>
      <c r="C890" s="107"/>
      <c r="D890" s="107"/>
      <c r="E890" s="107"/>
      <c r="F890" s="189"/>
      <c r="G890" s="1002"/>
      <c r="H890" s="28">
        <f t="shared" si="49"/>
        <v>0</v>
      </c>
      <c r="I890" s="1067"/>
      <c r="J890" s="28">
        <f t="shared" si="50"/>
        <v>0</v>
      </c>
      <c r="K890" s="1024">
        <f t="shared" si="48"/>
        <v>0</v>
      </c>
    </row>
    <row r="891" spans="1:11" s="81" customFormat="1" ht="51">
      <c r="A891" s="927"/>
      <c r="B891" s="39" t="s">
        <v>484</v>
      </c>
      <c r="C891" s="12" t="s">
        <v>1</v>
      </c>
      <c r="D891" s="13">
        <v>1</v>
      </c>
      <c r="E891" s="13"/>
      <c r="F891" s="28">
        <f>SUM(D891*E891)</f>
        <v>0</v>
      </c>
      <c r="G891" s="1073"/>
      <c r="H891" s="28">
        <f t="shared" si="49"/>
        <v>0</v>
      </c>
      <c r="I891" s="995">
        <v>1</v>
      </c>
      <c r="J891" s="28">
        <f t="shared" si="50"/>
        <v>0</v>
      </c>
      <c r="K891" s="1024">
        <f t="shared" si="48"/>
        <v>0</v>
      </c>
    </row>
    <row r="892" spans="1:11" s="81" customFormat="1" ht="16.5">
      <c r="A892" s="161"/>
      <c r="B892" s="162"/>
      <c r="C892" s="12"/>
      <c r="D892" s="13"/>
      <c r="E892" s="13"/>
      <c r="F892" s="28"/>
      <c r="G892" s="1002"/>
      <c r="H892" s="28">
        <f t="shared" si="49"/>
        <v>0</v>
      </c>
      <c r="I892" s="1067"/>
      <c r="J892" s="28">
        <f t="shared" si="50"/>
        <v>0</v>
      </c>
      <c r="K892" s="1024">
        <f t="shared" si="48"/>
        <v>0</v>
      </c>
    </row>
    <row r="893" spans="1:11" s="113" customFormat="1" ht="55.5" customHeight="1">
      <c r="A893" s="7" t="s">
        <v>14</v>
      </c>
      <c r="B893" s="39" t="s">
        <v>957</v>
      </c>
      <c r="C893" s="168"/>
      <c r="D893" s="181"/>
      <c r="E893" s="182"/>
      <c r="F893" s="183"/>
      <c r="G893" s="1073"/>
      <c r="H893" s="28">
        <f t="shared" si="49"/>
        <v>0</v>
      </c>
      <c r="I893" s="1073"/>
      <c r="J893" s="28">
        <f t="shared" si="50"/>
        <v>0</v>
      </c>
      <c r="K893" s="1024">
        <f t="shared" si="48"/>
        <v>0</v>
      </c>
    </row>
    <row r="894" spans="1:11" s="113" customFormat="1" ht="16.5">
      <c r="A894" s="187"/>
      <c r="B894" s="39" t="s">
        <v>470</v>
      </c>
      <c r="C894" s="168"/>
      <c r="D894" s="181"/>
      <c r="E894" s="182"/>
      <c r="F894" s="183"/>
      <c r="G894" s="1073"/>
      <c r="H894" s="28">
        <f t="shared" si="49"/>
        <v>0</v>
      </c>
      <c r="I894" s="1073"/>
      <c r="J894" s="28">
        <f t="shared" si="50"/>
        <v>0</v>
      </c>
      <c r="K894" s="1024">
        <f t="shared" si="48"/>
        <v>0</v>
      </c>
    </row>
    <row r="895" spans="1:11" s="81" customFormat="1" ht="25.5">
      <c r="A895" s="188"/>
      <c r="B895" s="39" t="s">
        <v>471</v>
      </c>
      <c r="C895" s="168"/>
      <c r="D895" s="181"/>
      <c r="E895" s="182"/>
      <c r="F895" s="183"/>
      <c r="G895" s="1073"/>
      <c r="H895" s="28">
        <f t="shared" si="49"/>
        <v>0</v>
      </c>
      <c r="I895" s="1073"/>
      <c r="J895" s="28">
        <f t="shared" si="50"/>
        <v>0</v>
      </c>
      <c r="K895" s="1024">
        <f t="shared" si="48"/>
        <v>0</v>
      </c>
    </row>
    <row r="896" spans="1:11" s="113" customFormat="1" ht="102">
      <c r="A896" s="187"/>
      <c r="B896" s="39" t="s">
        <v>956</v>
      </c>
      <c r="C896" s="100"/>
      <c r="D896" s="100"/>
      <c r="E896" s="184"/>
      <c r="F896" s="185"/>
      <c r="G896" s="1064"/>
      <c r="H896" s="28">
        <f t="shared" si="49"/>
        <v>0</v>
      </c>
      <c r="I896" s="1064"/>
      <c r="J896" s="28">
        <f t="shared" si="50"/>
        <v>0</v>
      </c>
      <c r="K896" s="1024">
        <f t="shared" si="48"/>
        <v>0</v>
      </c>
    </row>
    <row r="897" spans="1:11" s="81" customFormat="1" ht="25.5">
      <c r="A897" s="65"/>
      <c r="B897" s="39" t="s">
        <v>478</v>
      </c>
      <c r="C897" s="168"/>
      <c r="D897" s="181"/>
      <c r="E897" s="182"/>
      <c r="F897" s="183"/>
      <c r="G897" s="1073"/>
      <c r="H897" s="28">
        <f t="shared" si="49"/>
        <v>0</v>
      </c>
      <c r="I897" s="1073"/>
      <c r="J897" s="28">
        <f t="shared" si="50"/>
        <v>0</v>
      </c>
      <c r="K897" s="1024">
        <f t="shared" si="48"/>
        <v>0</v>
      </c>
    </row>
    <row r="898" spans="1:11" s="113" customFormat="1" ht="63.75">
      <c r="A898" s="172"/>
      <c r="B898" s="39" t="s">
        <v>479</v>
      </c>
      <c r="C898" s="168"/>
      <c r="D898" s="181"/>
      <c r="E898" s="182"/>
      <c r="F898" s="183"/>
      <c r="G898" s="1073"/>
      <c r="H898" s="28">
        <f t="shared" si="49"/>
        <v>0</v>
      </c>
      <c r="I898" s="1073"/>
      <c r="J898" s="28">
        <f t="shared" si="50"/>
        <v>0</v>
      </c>
      <c r="K898" s="1024">
        <f t="shared" si="48"/>
        <v>0</v>
      </c>
    </row>
    <row r="899" spans="1:11" s="113" customFormat="1" ht="25.5">
      <c r="A899" s="187"/>
      <c r="B899" s="39" t="s">
        <v>474</v>
      </c>
      <c r="C899" s="100"/>
      <c r="D899" s="100"/>
      <c r="E899" s="184"/>
      <c r="F899" s="185"/>
      <c r="G899" s="1064"/>
      <c r="H899" s="28">
        <f t="shared" si="49"/>
        <v>0</v>
      </c>
      <c r="I899" s="1064"/>
      <c r="J899" s="28">
        <f t="shared" si="50"/>
        <v>0</v>
      </c>
      <c r="K899" s="1024">
        <f t="shared" si="48"/>
        <v>0</v>
      </c>
    </row>
    <row r="900" spans="1:11" s="81" customFormat="1" ht="16.5">
      <c r="A900" s="927"/>
      <c r="B900" s="39" t="s">
        <v>475</v>
      </c>
      <c r="C900" s="107"/>
      <c r="D900" s="107"/>
      <c r="E900" s="107"/>
      <c r="F900" s="189"/>
      <c r="G900" s="1002"/>
      <c r="H900" s="28">
        <f t="shared" si="49"/>
        <v>0</v>
      </c>
      <c r="I900" s="1067"/>
      <c r="J900" s="28">
        <f t="shared" si="50"/>
        <v>0</v>
      </c>
      <c r="K900" s="1024">
        <f t="shared" si="48"/>
        <v>0</v>
      </c>
    </row>
    <row r="901" spans="1:11" s="81" customFormat="1" ht="51">
      <c r="A901" s="927"/>
      <c r="B901" s="39" t="s">
        <v>485</v>
      </c>
      <c r="C901" s="12" t="s">
        <v>1</v>
      </c>
      <c r="D901" s="13">
        <v>1</v>
      </c>
      <c r="E901" s="13"/>
      <c r="F901" s="28">
        <f>SUM(D901*E901)</f>
        <v>0</v>
      </c>
      <c r="G901" s="1073"/>
      <c r="H901" s="28">
        <f t="shared" si="49"/>
        <v>0</v>
      </c>
      <c r="I901" s="995">
        <v>1</v>
      </c>
      <c r="J901" s="28">
        <f t="shared" si="50"/>
        <v>0</v>
      </c>
      <c r="K901" s="1024">
        <f t="shared" si="48"/>
        <v>0</v>
      </c>
    </row>
    <row r="902" spans="1:11" s="81" customFormat="1" ht="16.5">
      <c r="A902" s="161"/>
      <c r="B902" s="162"/>
      <c r="C902" s="12"/>
      <c r="D902" s="13"/>
      <c r="E902" s="13"/>
      <c r="F902" s="28"/>
      <c r="G902" s="1002"/>
      <c r="H902" s="28">
        <f t="shared" si="49"/>
        <v>0</v>
      </c>
      <c r="I902" s="1067"/>
      <c r="J902" s="28">
        <f t="shared" si="50"/>
        <v>0</v>
      </c>
      <c r="K902" s="1024">
        <f t="shared" si="48"/>
        <v>0</v>
      </c>
    </row>
    <row r="903" spans="1:11" s="113" customFormat="1" ht="55.5" customHeight="1">
      <c r="A903" s="7" t="s">
        <v>15</v>
      </c>
      <c r="B903" s="39" t="s">
        <v>958</v>
      </c>
      <c r="C903" s="168"/>
      <c r="D903" s="181"/>
      <c r="E903" s="182"/>
      <c r="F903" s="183"/>
      <c r="G903" s="1073"/>
      <c r="H903" s="28">
        <f t="shared" si="49"/>
        <v>0</v>
      </c>
      <c r="I903" s="1073"/>
      <c r="J903" s="28">
        <f t="shared" si="50"/>
        <v>0</v>
      </c>
      <c r="K903" s="1024">
        <f t="shared" si="48"/>
        <v>0</v>
      </c>
    </row>
    <row r="904" spans="1:11" s="113" customFormat="1" ht="16.5">
      <c r="A904" s="187"/>
      <c r="B904" s="39" t="s">
        <v>470</v>
      </c>
      <c r="C904" s="168"/>
      <c r="D904" s="181"/>
      <c r="E904" s="182"/>
      <c r="F904" s="183"/>
      <c r="G904" s="1073"/>
      <c r="H904" s="28">
        <f t="shared" si="49"/>
        <v>0</v>
      </c>
      <c r="I904" s="1073"/>
      <c r="J904" s="28">
        <f t="shared" si="50"/>
        <v>0</v>
      </c>
      <c r="K904" s="1024">
        <f t="shared" si="48"/>
        <v>0</v>
      </c>
    </row>
    <row r="905" spans="1:11" s="81" customFormat="1" ht="25.5">
      <c r="A905" s="188"/>
      <c r="B905" s="39" t="s">
        <v>471</v>
      </c>
      <c r="C905" s="168"/>
      <c r="D905" s="181"/>
      <c r="E905" s="182"/>
      <c r="F905" s="183"/>
      <c r="G905" s="1073"/>
      <c r="H905" s="28">
        <f t="shared" si="49"/>
        <v>0</v>
      </c>
      <c r="I905" s="1073"/>
      <c r="J905" s="28">
        <f t="shared" si="50"/>
        <v>0</v>
      </c>
      <c r="K905" s="1024">
        <f t="shared" si="48"/>
        <v>0</v>
      </c>
    </row>
    <row r="906" spans="1:11" s="113" customFormat="1" ht="102">
      <c r="A906" s="187"/>
      <c r="B906" s="39" t="s">
        <v>954</v>
      </c>
      <c r="C906" s="100"/>
      <c r="D906" s="100"/>
      <c r="E906" s="184"/>
      <c r="F906" s="185"/>
      <c r="G906" s="1064"/>
      <c r="H906" s="28">
        <f t="shared" si="49"/>
        <v>0</v>
      </c>
      <c r="I906" s="1064"/>
      <c r="J906" s="28">
        <f t="shared" si="50"/>
        <v>0</v>
      </c>
      <c r="K906" s="1024">
        <f t="shared" si="48"/>
        <v>0</v>
      </c>
    </row>
    <row r="907" spans="1:11" s="81" customFormat="1" ht="25.5">
      <c r="A907" s="65"/>
      <c r="B907" s="39" t="s">
        <v>478</v>
      </c>
      <c r="C907" s="168"/>
      <c r="D907" s="181"/>
      <c r="E907" s="182"/>
      <c r="F907" s="183"/>
      <c r="G907" s="1073"/>
      <c r="H907" s="28">
        <f t="shared" si="49"/>
        <v>0</v>
      </c>
      <c r="I907" s="1073"/>
      <c r="J907" s="28">
        <f t="shared" si="50"/>
        <v>0</v>
      </c>
      <c r="K907" s="1024">
        <f t="shared" si="48"/>
        <v>0</v>
      </c>
    </row>
    <row r="908" spans="1:11" s="113" customFormat="1" ht="63.75">
      <c r="A908" s="172"/>
      <c r="B908" s="39" t="s">
        <v>479</v>
      </c>
      <c r="C908" s="168"/>
      <c r="D908" s="181"/>
      <c r="E908" s="182"/>
      <c r="F908" s="183"/>
      <c r="G908" s="1073"/>
      <c r="H908" s="28">
        <f t="shared" si="49"/>
        <v>0</v>
      </c>
      <c r="I908" s="1073"/>
      <c r="J908" s="28">
        <f t="shared" si="50"/>
        <v>0</v>
      </c>
      <c r="K908" s="1024">
        <f t="shared" si="48"/>
        <v>0</v>
      </c>
    </row>
    <row r="909" spans="1:11" s="113" customFormat="1" ht="25.5">
      <c r="A909" s="187"/>
      <c r="B909" s="39" t="s">
        <v>474</v>
      </c>
      <c r="C909" s="100"/>
      <c r="D909" s="100"/>
      <c r="E909" s="184"/>
      <c r="F909" s="185"/>
      <c r="G909" s="1064"/>
      <c r="H909" s="28">
        <f t="shared" si="49"/>
        <v>0</v>
      </c>
      <c r="I909" s="1064"/>
      <c r="J909" s="28">
        <f t="shared" si="50"/>
        <v>0</v>
      </c>
      <c r="K909" s="1024">
        <f t="shared" si="48"/>
        <v>0</v>
      </c>
    </row>
    <row r="910" spans="1:11" s="81" customFormat="1" ht="16.5">
      <c r="A910" s="927"/>
      <c r="B910" s="39" t="s">
        <v>475</v>
      </c>
      <c r="C910" s="107"/>
      <c r="D910" s="107"/>
      <c r="E910" s="107"/>
      <c r="F910" s="189"/>
      <c r="G910" s="1002"/>
      <c r="H910" s="28">
        <f t="shared" si="49"/>
        <v>0</v>
      </c>
      <c r="I910" s="1067"/>
      <c r="J910" s="28">
        <f t="shared" si="50"/>
        <v>0</v>
      </c>
      <c r="K910" s="1024">
        <f t="shared" si="48"/>
        <v>0</v>
      </c>
    </row>
    <row r="911" spans="1:11" s="81" customFormat="1" ht="51">
      <c r="A911" s="927"/>
      <c r="B911" s="39" t="s">
        <v>486</v>
      </c>
      <c r="C911" s="12" t="s">
        <v>1</v>
      </c>
      <c r="D911" s="13">
        <v>1</v>
      </c>
      <c r="E911" s="13"/>
      <c r="F911" s="28">
        <f>SUM(D911*E911)</f>
        <v>0</v>
      </c>
      <c r="G911" s="1073"/>
      <c r="H911" s="28">
        <f t="shared" si="49"/>
        <v>0</v>
      </c>
      <c r="I911" s="995">
        <v>1</v>
      </c>
      <c r="J911" s="28">
        <f t="shared" si="50"/>
        <v>0</v>
      </c>
      <c r="K911" s="1024">
        <f t="shared" si="48"/>
        <v>0</v>
      </c>
    </row>
    <row r="912" spans="1:11" s="81" customFormat="1" ht="16.5">
      <c r="A912" s="161"/>
      <c r="B912" s="162"/>
      <c r="C912" s="12"/>
      <c r="D912" s="13"/>
      <c r="E912" s="13"/>
      <c r="F912" s="28"/>
      <c r="G912" s="1002"/>
      <c r="H912" s="28">
        <f t="shared" si="49"/>
        <v>0</v>
      </c>
      <c r="I912" s="1067"/>
      <c r="J912" s="28">
        <f t="shared" si="50"/>
        <v>0</v>
      </c>
      <c r="K912" s="1024">
        <f t="shared" si="48"/>
        <v>0</v>
      </c>
    </row>
    <row r="913" spans="1:11" s="113" customFormat="1" ht="76.5">
      <c r="A913" s="7" t="s">
        <v>16</v>
      </c>
      <c r="B913" s="39" t="s">
        <v>960</v>
      </c>
      <c r="C913" s="164"/>
      <c r="D913" s="190"/>
      <c r="E913" s="190"/>
      <c r="F913" s="191"/>
      <c r="G913" s="1073"/>
      <c r="H913" s="28">
        <f t="shared" si="49"/>
        <v>0</v>
      </c>
      <c r="I913" s="1073"/>
      <c r="J913" s="28">
        <f t="shared" si="50"/>
        <v>0</v>
      </c>
      <c r="K913" s="1024">
        <f t="shared" si="48"/>
        <v>0</v>
      </c>
    </row>
    <row r="914" spans="1:11" s="113" customFormat="1">
      <c r="A914" s="7"/>
      <c r="B914" s="39" t="s">
        <v>470</v>
      </c>
      <c r="C914" s="12"/>
      <c r="D914" s="31"/>
      <c r="E914" s="31"/>
      <c r="F914" s="32"/>
      <c r="G914" s="1073"/>
      <c r="H914" s="28">
        <f t="shared" si="49"/>
        <v>0</v>
      </c>
      <c r="I914" s="1073"/>
      <c r="J914" s="28">
        <f t="shared" si="50"/>
        <v>0</v>
      </c>
      <c r="K914" s="1024">
        <f t="shared" si="48"/>
        <v>0</v>
      </c>
    </row>
    <row r="915" spans="1:11" s="113" customFormat="1" ht="114.75">
      <c r="A915" s="7"/>
      <c r="B915" s="39" t="s">
        <v>959</v>
      </c>
      <c r="C915" s="12"/>
      <c r="D915" s="31"/>
      <c r="E915" s="31"/>
      <c r="F915" s="32"/>
      <c r="G915" s="1073"/>
      <c r="H915" s="28">
        <f t="shared" si="49"/>
        <v>0</v>
      </c>
      <c r="I915" s="1073"/>
      <c r="J915" s="28">
        <f t="shared" si="50"/>
        <v>0</v>
      </c>
      <c r="K915" s="1024">
        <f t="shared" si="48"/>
        <v>0</v>
      </c>
    </row>
    <row r="916" spans="1:11" s="81" customFormat="1" ht="25.5">
      <c r="A916" s="927"/>
      <c r="B916" s="39" t="s">
        <v>471</v>
      </c>
      <c r="C916" s="101"/>
      <c r="D916" s="152"/>
      <c r="E916" s="163"/>
      <c r="F916" s="153"/>
      <c r="G916" s="1073"/>
      <c r="H916" s="28">
        <f t="shared" si="49"/>
        <v>0</v>
      </c>
      <c r="I916" s="1073"/>
      <c r="J916" s="28">
        <f t="shared" si="50"/>
        <v>0</v>
      </c>
      <c r="K916" s="1024">
        <f t="shared" si="48"/>
        <v>0</v>
      </c>
    </row>
    <row r="917" spans="1:11" s="81" customFormat="1" ht="81.75" customHeight="1">
      <c r="A917" s="7"/>
      <c r="B917" s="39" t="s">
        <v>472</v>
      </c>
      <c r="C917" s="12"/>
      <c r="D917" s="31"/>
      <c r="E917" s="31"/>
      <c r="F917" s="32"/>
      <c r="G917" s="1073"/>
      <c r="H917" s="28">
        <f t="shared" si="49"/>
        <v>0</v>
      </c>
      <c r="I917" s="1073"/>
      <c r="J917" s="28">
        <f t="shared" si="50"/>
        <v>0</v>
      </c>
      <c r="K917" s="1024">
        <f t="shared" ref="K917:K980" si="51">D917-G917-I917</f>
        <v>0</v>
      </c>
    </row>
    <row r="918" spans="1:11" s="113" customFormat="1" ht="63.75">
      <c r="A918" s="172"/>
      <c r="B918" s="39" t="s">
        <v>479</v>
      </c>
      <c r="C918" s="168"/>
      <c r="D918" s="181"/>
      <c r="E918" s="182"/>
      <c r="F918" s="183"/>
      <c r="G918" s="1073"/>
      <c r="H918" s="28">
        <f t="shared" si="49"/>
        <v>0</v>
      </c>
      <c r="I918" s="1073"/>
      <c r="J918" s="28">
        <f t="shared" si="50"/>
        <v>0</v>
      </c>
      <c r="K918" s="1024">
        <f t="shared" si="51"/>
        <v>0</v>
      </c>
    </row>
    <row r="919" spans="1:11" s="113" customFormat="1" ht="25.5">
      <c r="A919" s="7"/>
      <c r="B919" s="39" t="s">
        <v>474</v>
      </c>
      <c r="C919" s="12"/>
      <c r="D919" s="31"/>
      <c r="E919" s="31"/>
      <c r="F919" s="32"/>
      <c r="G919" s="1064"/>
      <c r="H919" s="28">
        <f t="shared" si="49"/>
        <v>0</v>
      </c>
      <c r="I919" s="1064"/>
      <c r="J919" s="28">
        <f t="shared" si="50"/>
        <v>0</v>
      </c>
      <c r="K919" s="1024">
        <f t="shared" si="51"/>
        <v>0</v>
      </c>
    </row>
    <row r="920" spans="1:11" s="81" customFormat="1" ht="16.5">
      <c r="A920" s="927"/>
      <c r="B920" s="39" t="s">
        <v>475</v>
      </c>
      <c r="C920" s="12"/>
      <c r="D920" s="31"/>
      <c r="E920" s="31"/>
      <c r="F920" s="32"/>
      <c r="G920" s="1002"/>
      <c r="H920" s="28">
        <f t="shared" si="49"/>
        <v>0</v>
      </c>
      <c r="I920" s="1067"/>
      <c r="J920" s="28">
        <f t="shared" si="50"/>
        <v>0</v>
      </c>
      <c r="K920" s="1024">
        <f t="shared" si="51"/>
        <v>0</v>
      </c>
    </row>
    <row r="921" spans="1:11" s="81" customFormat="1" ht="51">
      <c r="A921" s="161"/>
      <c r="B921" s="162" t="s">
        <v>487</v>
      </c>
      <c r="C921" s="12" t="s">
        <v>1</v>
      </c>
      <c r="D921" s="13">
        <v>2</v>
      </c>
      <c r="E921" s="13"/>
      <c r="F921" s="28">
        <f>D921*E921</f>
        <v>0</v>
      </c>
      <c r="G921" s="995">
        <v>2</v>
      </c>
      <c r="H921" s="28">
        <f t="shared" si="49"/>
        <v>0</v>
      </c>
      <c r="I921" s="1067"/>
      <c r="J921" s="28">
        <f t="shared" si="50"/>
        <v>0</v>
      </c>
      <c r="K921" s="1024">
        <f t="shared" si="51"/>
        <v>0</v>
      </c>
    </row>
    <row r="922" spans="1:11" s="81" customFormat="1" ht="16.5">
      <c r="A922" s="161"/>
      <c r="B922" s="162"/>
      <c r="C922" s="12"/>
      <c r="D922" s="13"/>
      <c r="E922" s="13"/>
      <c r="F922" s="28"/>
      <c r="G922" s="1002"/>
      <c r="H922" s="28">
        <f t="shared" si="49"/>
        <v>0</v>
      </c>
      <c r="I922" s="1067"/>
      <c r="J922" s="28">
        <f t="shared" si="50"/>
        <v>0</v>
      </c>
      <c r="K922" s="1024">
        <f t="shared" si="51"/>
        <v>0</v>
      </c>
    </row>
    <row r="923" spans="1:11" s="192" customFormat="1" ht="63.75">
      <c r="A923" s="7" t="s">
        <v>17</v>
      </c>
      <c r="B923" s="39" t="s">
        <v>961</v>
      </c>
      <c r="C923" s="164"/>
      <c r="D923" s="165"/>
      <c r="E923" s="165"/>
      <c r="F923" s="166"/>
      <c r="G923" s="1072"/>
      <c r="H923" s="28">
        <f t="shared" ref="H923:H986" si="52">ROUND(E923*G923,2)</f>
        <v>0</v>
      </c>
      <c r="I923" s="1072"/>
      <c r="J923" s="28">
        <f t="shared" ref="J923:J986" si="53">ROUND(E923*I923,2)</f>
        <v>0</v>
      </c>
      <c r="K923" s="1024">
        <f t="shared" si="51"/>
        <v>0</v>
      </c>
    </row>
    <row r="924" spans="1:11" s="192" customFormat="1">
      <c r="A924" s="7"/>
      <c r="B924" s="39" t="s">
        <v>470</v>
      </c>
      <c r="C924" s="12"/>
      <c r="D924" s="13"/>
      <c r="E924" s="13"/>
      <c r="F924" s="28"/>
      <c r="G924" s="1072"/>
      <c r="H924" s="28">
        <f t="shared" si="52"/>
        <v>0</v>
      </c>
      <c r="I924" s="1072"/>
      <c r="J924" s="28">
        <f t="shared" si="53"/>
        <v>0</v>
      </c>
      <c r="K924" s="1024">
        <f t="shared" si="51"/>
        <v>0</v>
      </c>
    </row>
    <row r="925" spans="1:11" s="192" customFormat="1" ht="114.75">
      <c r="A925" s="7"/>
      <c r="B925" s="39" t="s">
        <v>959</v>
      </c>
      <c r="C925" s="12"/>
      <c r="D925" s="13"/>
      <c r="E925" s="13"/>
      <c r="F925" s="28"/>
      <c r="G925" s="1072"/>
      <c r="H925" s="28">
        <f t="shared" si="52"/>
        <v>0</v>
      </c>
      <c r="I925" s="1072"/>
      <c r="J925" s="28">
        <f t="shared" si="53"/>
        <v>0</v>
      </c>
      <c r="K925" s="1024">
        <f t="shared" si="51"/>
        <v>0</v>
      </c>
    </row>
    <row r="926" spans="1:11" s="193" customFormat="1" ht="25.5">
      <c r="A926" s="927"/>
      <c r="B926" s="39" t="s">
        <v>471</v>
      </c>
      <c r="C926" s="101"/>
      <c r="D926" s="101"/>
      <c r="E926" s="174"/>
      <c r="F926" s="102"/>
      <c r="G926" s="1072"/>
      <c r="H926" s="28">
        <f t="shared" si="52"/>
        <v>0</v>
      </c>
      <c r="I926" s="1072"/>
      <c r="J926" s="28">
        <f t="shared" si="53"/>
        <v>0</v>
      </c>
      <c r="K926" s="1024">
        <f t="shared" si="51"/>
        <v>0</v>
      </c>
    </row>
    <row r="927" spans="1:11" s="193" customFormat="1" ht="81.75" customHeight="1">
      <c r="A927" s="7"/>
      <c r="B927" s="39" t="s">
        <v>472</v>
      </c>
      <c r="C927" s="12"/>
      <c r="D927" s="13"/>
      <c r="E927" s="13"/>
      <c r="F927" s="28"/>
      <c r="G927" s="1072"/>
      <c r="H927" s="28">
        <f t="shared" si="52"/>
        <v>0</v>
      </c>
      <c r="I927" s="1072"/>
      <c r="J927" s="28">
        <f t="shared" si="53"/>
        <v>0</v>
      </c>
      <c r="K927" s="1024">
        <f t="shared" si="51"/>
        <v>0</v>
      </c>
    </row>
    <row r="928" spans="1:11" s="192" customFormat="1" ht="25.5">
      <c r="A928" s="7"/>
      <c r="B928" s="39" t="s">
        <v>474</v>
      </c>
      <c r="C928" s="12"/>
      <c r="D928" s="13"/>
      <c r="E928" s="13"/>
      <c r="F928" s="28"/>
      <c r="G928" s="1083"/>
      <c r="H928" s="28">
        <f t="shared" si="52"/>
        <v>0</v>
      </c>
      <c r="I928" s="1083"/>
      <c r="J928" s="28">
        <f t="shared" si="53"/>
        <v>0</v>
      </c>
      <c r="K928" s="1024">
        <f t="shared" si="51"/>
        <v>0</v>
      </c>
    </row>
    <row r="929" spans="1:11" s="193" customFormat="1" ht="16.5">
      <c r="A929" s="927"/>
      <c r="B929" s="39" t="s">
        <v>475</v>
      </c>
      <c r="C929" s="12"/>
      <c r="D929" s="13"/>
      <c r="E929" s="13"/>
      <c r="F929" s="28"/>
      <c r="G929" s="1009"/>
      <c r="H929" s="28">
        <f t="shared" si="52"/>
        <v>0</v>
      </c>
      <c r="I929" s="1007"/>
      <c r="J929" s="28">
        <f t="shared" si="53"/>
        <v>0</v>
      </c>
      <c r="K929" s="1024">
        <f t="shared" si="51"/>
        <v>0</v>
      </c>
    </row>
    <row r="930" spans="1:11" s="193" customFormat="1" ht="51">
      <c r="A930" s="927"/>
      <c r="B930" s="162" t="s">
        <v>489</v>
      </c>
      <c r="C930" s="12" t="s">
        <v>1</v>
      </c>
      <c r="D930" s="13">
        <v>10</v>
      </c>
      <c r="E930" s="13"/>
      <c r="F930" s="28">
        <f>D930*E930</f>
        <v>0</v>
      </c>
      <c r="G930" s="995">
        <v>10</v>
      </c>
      <c r="H930" s="28">
        <f t="shared" si="52"/>
        <v>0</v>
      </c>
      <c r="I930" s="1007"/>
      <c r="J930" s="28">
        <f t="shared" si="53"/>
        <v>0</v>
      </c>
      <c r="K930" s="1024">
        <f t="shared" si="51"/>
        <v>0</v>
      </c>
    </row>
    <row r="931" spans="1:11" s="81" customFormat="1" ht="16.5">
      <c r="A931" s="161"/>
      <c r="B931" s="162"/>
      <c r="C931" s="12"/>
      <c r="D931" s="13"/>
      <c r="E931" s="13"/>
      <c r="F931" s="28"/>
      <c r="G931" s="1002"/>
      <c r="H931" s="28">
        <f t="shared" si="52"/>
        <v>0</v>
      </c>
      <c r="I931" s="1067"/>
      <c r="J931" s="28">
        <f t="shared" si="53"/>
        <v>0</v>
      </c>
      <c r="K931" s="1024">
        <f t="shared" si="51"/>
        <v>0</v>
      </c>
    </row>
    <row r="932" spans="1:11" s="113" customFormat="1" ht="76.5">
      <c r="A932" s="7" t="s">
        <v>18</v>
      </c>
      <c r="B932" s="39" t="s">
        <v>966</v>
      </c>
      <c r="C932" s="164"/>
      <c r="D932" s="165"/>
      <c r="E932" s="165"/>
      <c r="F932" s="166"/>
      <c r="G932" s="1073"/>
      <c r="H932" s="28">
        <f t="shared" si="52"/>
        <v>0</v>
      </c>
      <c r="I932" s="1073"/>
      <c r="J932" s="28">
        <f t="shared" si="53"/>
        <v>0</v>
      </c>
      <c r="K932" s="1024">
        <f t="shared" si="51"/>
        <v>0</v>
      </c>
    </row>
    <row r="933" spans="1:11" s="113" customFormat="1" ht="15.75" customHeight="1">
      <c r="A933" s="33"/>
      <c r="B933" s="39" t="s">
        <v>470</v>
      </c>
      <c r="C933" s="30"/>
      <c r="D933" s="31"/>
      <c r="E933" s="31"/>
      <c r="F933" s="32"/>
      <c r="G933" s="1073"/>
      <c r="H933" s="28">
        <f t="shared" si="52"/>
        <v>0</v>
      </c>
      <c r="I933" s="1073"/>
      <c r="J933" s="28">
        <f t="shared" si="53"/>
        <v>0</v>
      </c>
      <c r="K933" s="1024">
        <f t="shared" si="51"/>
        <v>0</v>
      </c>
    </row>
    <row r="934" spans="1:11" s="113" customFormat="1" ht="165.75" customHeight="1">
      <c r="A934" s="33"/>
      <c r="B934" s="39" t="s">
        <v>962</v>
      </c>
      <c r="C934" s="30"/>
      <c r="D934" s="31"/>
      <c r="E934" s="31"/>
      <c r="F934" s="32"/>
      <c r="G934" s="1073"/>
      <c r="H934" s="28">
        <f t="shared" si="52"/>
        <v>0</v>
      </c>
      <c r="I934" s="1073"/>
      <c r="J934" s="28">
        <f t="shared" si="53"/>
        <v>0</v>
      </c>
      <c r="K934" s="1024">
        <f t="shared" si="51"/>
        <v>0</v>
      </c>
    </row>
    <row r="935" spans="1:11" s="81" customFormat="1" ht="25.5">
      <c r="A935" s="161"/>
      <c r="B935" s="39" t="s">
        <v>471</v>
      </c>
      <c r="C935" s="152"/>
      <c r="D935" s="152"/>
      <c r="E935" s="163"/>
      <c r="F935" s="153"/>
      <c r="G935" s="1073"/>
      <c r="H935" s="28">
        <f t="shared" si="52"/>
        <v>0</v>
      </c>
      <c r="I935" s="1073"/>
      <c r="J935" s="28">
        <f t="shared" si="53"/>
        <v>0</v>
      </c>
      <c r="K935" s="1024">
        <f t="shared" si="51"/>
        <v>0</v>
      </c>
    </row>
    <row r="936" spans="1:11" s="113" customFormat="1" ht="63.75">
      <c r="A936" s="172"/>
      <c r="B936" s="39" t="s">
        <v>479</v>
      </c>
      <c r="C936" s="168"/>
      <c r="D936" s="181"/>
      <c r="E936" s="182"/>
      <c r="F936" s="183"/>
      <c r="G936" s="1073"/>
      <c r="H936" s="28">
        <f t="shared" si="52"/>
        <v>0</v>
      </c>
      <c r="I936" s="1073"/>
      <c r="J936" s="28">
        <f t="shared" si="53"/>
        <v>0</v>
      </c>
      <c r="K936" s="1024">
        <f t="shared" si="51"/>
        <v>0</v>
      </c>
    </row>
    <row r="937" spans="1:11" s="113" customFormat="1" ht="25.5">
      <c r="A937" s="33"/>
      <c r="B937" s="39" t="s">
        <v>474</v>
      </c>
      <c r="C937" s="30"/>
      <c r="D937" s="31"/>
      <c r="E937" s="31"/>
      <c r="F937" s="32"/>
      <c r="G937" s="1064"/>
      <c r="H937" s="28">
        <f t="shared" si="52"/>
        <v>0</v>
      </c>
      <c r="I937" s="1064"/>
      <c r="J937" s="28">
        <f t="shared" si="53"/>
        <v>0</v>
      </c>
      <c r="K937" s="1024">
        <f t="shared" si="51"/>
        <v>0</v>
      </c>
    </row>
    <row r="938" spans="1:11" s="81" customFormat="1" ht="16.5">
      <c r="A938" s="161"/>
      <c r="B938" s="39" t="s">
        <v>475</v>
      </c>
      <c r="C938" s="12"/>
      <c r="D938" s="31"/>
      <c r="E938" s="13"/>
      <c r="F938" s="28"/>
      <c r="G938" s="1002"/>
      <c r="H938" s="28">
        <f t="shared" si="52"/>
        <v>0</v>
      </c>
      <c r="I938" s="1067"/>
      <c r="J938" s="28">
        <f t="shared" si="53"/>
        <v>0</v>
      </c>
      <c r="K938" s="1024">
        <f t="shared" si="51"/>
        <v>0</v>
      </c>
    </row>
    <row r="939" spans="1:11" s="81" customFormat="1" ht="42.75" customHeight="1">
      <c r="A939" s="161"/>
      <c r="B939" s="65" t="s">
        <v>963</v>
      </c>
      <c r="C939" s="12" t="s">
        <v>1</v>
      </c>
      <c r="D939" s="13">
        <v>2</v>
      </c>
      <c r="E939" s="13"/>
      <c r="F939" s="28">
        <f>D939*E939</f>
        <v>0</v>
      </c>
      <c r="G939" s="995">
        <v>2</v>
      </c>
      <c r="H939" s="28">
        <f t="shared" si="52"/>
        <v>0</v>
      </c>
      <c r="I939" s="1067"/>
      <c r="J939" s="28">
        <f t="shared" si="53"/>
        <v>0</v>
      </c>
      <c r="K939" s="1024">
        <f t="shared" si="51"/>
        <v>0</v>
      </c>
    </row>
    <row r="940" spans="1:11" s="81" customFormat="1" ht="16.5">
      <c r="A940" s="161"/>
      <c r="B940" s="162"/>
      <c r="C940" s="12"/>
      <c r="D940" s="13"/>
      <c r="E940" s="13"/>
      <c r="F940" s="28"/>
      <c r="G940" s="1002"/>
      <c r="H940" s="28">
        <f t="shared" si="52"/>
        <v>0</v>
      </c>
      <c r="I940" s="1067"/>
      <c r="J940" s="28">
        <f t="shared" si="53"/>
        <v>0</v>
      </c>
      <c r="K940" s="1024">
        <f t="shared" si="51"/>
        <v>0</v>
      </c>
    </row>
    <row r="941" spans="1:11" s="113" customFormat="1" ht="63.75">
      <c r="A941" s="7" t="s">
        <v>19</v>
      </c>
      <c r="B941" s="39" t="s">
        <v>965</v>
      </c>
      <c r="C941" s="164"/>
      <c r="D941" s="165"/>
      <c r="E941" s="165"/>
      <c r="F941" s="166"/>
      <c r="G941" s="1073"/>
      <c r="H941" s="28">
        <f t="shared" si="52"/>
        <v>0</v>
      </c>
      <c r="I941" s="1073"/>
      <c r="J941" s="28">
        <f t="shared" si="53"/>
        <v>0</v>
      </c>
      <c r="K941" s="1024">
        <f t="shared" si="51"/>
        <v>0</v>
      </c>
    </row>
    <row r="942" spans="1:11" s="113" customFormat="1" ht="15.75" customHeight="1">
      <c r="A942" s="33"/>
      <c r="B942" s="39" t="s">
        <v>470</v>
      </c>
      <c r="C942" s="30"/>
      <c r="D942" s="31"/>
      <c r="E942" s="31"/>
      <c r="F942" s="32"/>
      <c r="G942" s="1073"/>
      <c r="H942" s="28">
        <f t="shared" si="52"/>
        <v>0</v>
      </c>
      <c r="I942" s="1073"/>
      <c r="J942" s="28">
        <f t="shared" si="53"/>
        <v>0</v>
      </c>
      <c r="K942" s="1024">
        <f t="shared" si="51"/>
        <v>0</v>
      </c>
    </row>
    <row r="943" spans="1:11" s="113" customFormat="1" ht="165.75">
      <c r="A943" s="33"/>
      <c r="B943" s="39" t="s">
        <v>962</v>
      </c>
      <c r="C943" s="30"/>
      <c r="D943" s="31"/>
      <c r="E943" s="31"/>
      <c r="F943" s="32"/>
      <c r="G943" s="1073"/>
      <c r="H943" s="28">
        <f t="shared" si="52"/>
        <v>0</v>
      </c>
      <c r="I943" s="1073"/>
      <c r="J943" s="28">
        <f t="shared" si="53"/>
        <v>0</v>
      </c>
      <c r="K943" s="1024">
        <f t="shared" si="51"/>
        <v>0</v>
      </c>
    </row>
    <row r="944" spans="1:11" s="81" customFormat="1" ht="25.5">
      <c r="A944" s="161"/>
      <c r="B944" s="39" t="s">
        <v>471</v>
      </c>
      <c r="C944" s="152"/>
      <c r="D944" s="152"/>
      <c r="E944" s="163"/>
      <c r="F944" s="153"/>
      <c r="G944" s="1073"/>
      <c r="H944" s="28">
        <f t="shared" si="52"/>
        <v>0</v>
      </c>
      <c r="I944" s="1073"/>
      <c r="J944" s="28">
        <f t="shared" si="53"/>
        <v>0</v>
      </c>
      <c r="K944" s="1024">
        <f t="shared" si="51"/>
        <v>0</v>
      </c>
    </row>
    <row r="945" spans="1:11" s="113" customFormat="1" ht="63.75">
      <c r="A945" s="172"/>
      <c r="B945" s="39" t="s">
        <v>479</v>
      </c>
      <c r="C945" s="168"/>
      <c r="D945" s="181"/>
      <c r="E945" s="182"/>
      <c r="F945" s="183"/>
      <c r="G945" s="1073"/>
      <c r="H945" s="28">
        <f t="shared" si="52"/>
        <v>0</v>
      </c>
      <c r="I945" s="1073"/>
      <c r="J945" s="28">
        <f t="shared" si="53"/>
        <v>0</v>
      </c>
      <c r="K945" s="1024">
        <f t="shared" si="51"/>
        <v>0</v>
      </c>
    </row>
    <row r="946" spans="1:11" s="113" customFormat="1" ht="25.5">
      <c r="A946" s="33"/>
      <c r="B946" s="39" t="s">
        <v>474</v>
      </c>
      <c r="C946" s="30"/>
      <c r="D946" s="31"/>
      <c r="E946" s="31"/>
      <c r="F946" s="32"/>
      <c r="G946" s="1064"/>
      <c r="H946" s="28">
        <f t="shared" si="52"/>
        <v>0</v>
      </c>
      <c r="I946" s="1064"/>
      <c r="J946" s="28">
        <f t="shared" si="53"/>
        <v>0</v>
      </c>
      <c r="K946" s="1024">
        <f t="shared" si="51"/>
        <v>0</v>
      </c>
    </row>
    <row r="947" spans="1:11" s="81" customFormat="1" ht="16.5">
      <c r="A947" s="161"/>
      <c r="B947" s="39" t="s">
        <v>475</v>
      </c>
      <c r="C947" s="12"/>
      <c r="D947" s="31"/>
      <c r="E947" s="13"/>
      <c r="F947" s="28"/>
      <c r="G947" s="1002"/>
      <c r="H947" s="28">
        <f t="shared" si="52"/>
        <v>0</v>
      </c>
      <c r="I947" s="1067"/>
      <c r="J947" s="28">
        <f t="shared" si="53"/>
        <v>0</v>
      </c>
      <c r="K947" s="1024">
        <f t="shared" si="51"/>
        <v>0</v>
      </c>
    </row>
    <row r="948" spans="1:11" s="81" customFormat="1" ht="38.25">
      <c r="A948" s="161"/>
      <c r="B948" s="65" t="s">
        <v>964</v>
      </c>
      <c r="C948" s="12" t="s">
        <v>1</v>
      </c>
      <c r="D948" s="13">
        <v>20</v>
      </c>
      <c r="E948" s="13"/>
      <c r="F948" s="28">
        <f>D948*E948</f>
        <v>0</v>
      </c>
      <c r="G948" s="995">
        <v>20</v>
      </c>
      <c r="H948" s="28">
        <f t="shared" si="52"/>
        <v>0</v>
      </c>
      <c r="I948" s="1067"/>
      <c r="J948" s="28">
        <f t="shared" si="53"/>
        <v>0</v>
      </c>
      <c r="K948" s="1024">
        <f t="shared" si="51"/>
        <v>0</v>
      </c>
    </row>
    <row r="949" spans="1:11" s="81" customFormat="1" ht="16.5">
      <c r="A949" s="161"/>
      <c r="B949" s="162"/>
      <c r="C949" s="12"/>
      <c r="D949" s="13"/>
      <c r="E949" s="13"/>
      <c r="F949" s="28"/>
      <c r="G949" s="1002"/>
      <c r="H949" s="28">
        <f t="shared" si="52"/>
        <v>0</v>
      </c>
      <c r="I949" s="1067"/>
      <c r="J949" s="28">
        <f t="shared" si="53"/>
        <v>0</v>
      </c>
      <c r="K949" s="1024">
        <f t="shared" si="51"/>
        <v>0</v>
      </c>
    </row>
    <row r="950" spans="1:11" s="113" customFormat="1" ht="51">
      <c r="A950" s="7" t="s">
        <v>20</v>
      </c>
      <c r="B950" s="39" t="s">
        <v>967</v>
      </c>
      <c r="C950" s="164"/>
      <c r="D950" s="165"/>
      <c r="E950" s="165"/>
      <c r="F950" s="166"/>
      <c r="G950" s="1073"/>
      <c r="H950" s="28">
        <f t="shared" si="52"/>
        <v>0</v>
      </c>
      <c r="I950" s="1073"/>
      <c r="J950" s="28">
        <f t="shared" si="53"/>
        <v>0</v>
      </c>
      <c r="K950" s="1024">
        <f t="shared" si="51"/>
        <v>0</v>
      </c>
    </row>
    <row r="951" spans="1:11" s="113" customFormat="1" ht="15.75" customHeight="1">
      <c r="A951" s="33"/>
      <c r="B951" s="39" t="s">
        <v>470</v>
      </c>
      <c r="C951" s="30"/>
      <c r="D951" s="31"/>
      <c r="E951" s="31"/>
      <c r="F951" s="32"/>
      <c r="G951" s="1073"/>
      <c r="H951" s="28">
        <f t="shared" si="52"/>
        <v>0</v>
      </c>
      <c r="I951" s="1073"/>
      <c r="J951" s="28">
        <f t="shared" si="53"/>
        <v>0</v>
      </c>
      <c r="K951" s="1024">
        <f t="shared" si="51"/>
        <v>0</v>
      </c>
    </row>
    <row r="952" spans="1:11" s="113" customFormat="1" ht="165.75">
      <c r="A952" s="33"/>
      <c r="B952" s="39" t="s">
        <v>968</v>
      </c>
      <c r="C952" s="30"/>
      <c r="D952" s="31"/>
      <c r="E952" s="31"/>
      <c r="F952" s="32"/>
      <c r="G952" s="1073"/>
      <c r="H952" s="28">
        <f t="shared" si="52"/>
        <v>0</v>
      </c>
      <c r="I952" s="1073"/>
      <c r="J952" s="28">
        <f t="shared" si="53"/>
        <v>0</v>
      </c>
      <c r="K952" s="1024">
        <f t="shared" si="51"/>
        <v>0</v>
      </c>
    </row>
    <row r="953" spans="1:11" s="81" customFormat="1" ht="25.5">
      <c r="A953" s="161"/>
      <c r="B953" s="39" t="s">
        <v>471</v>
      </c>
      <c r="C953" s="152"/>
      <c r="D953" s="152"/>
      <c r="E953" s="163"/>
      <c r="F953" s="153"/>
      <c r="G953" s="1073"/>
      <c r="H953" s="28">
        <f t="shared" si="52"/>
        <v>0</v>
      </c>
      <c r="I953" s="1073"/>
      <c r="J953" s="28">
        <f t="shared" si="53"/>
        <v>0</v>
      </c>
      <c r="K953" s="1024">
        <f t="shared" si="51"/>
        <v>0</v>
      </c>
    </row>
    <row r="954" spans="1:11" s="113" customFormat="1" ht="25.5">
      <c r="A954" s="33"/>
      <c r="B954" s="39" t="s">
        <v>474</v>
      </c>
      <c r="C954" s="30"/>
      <c r="D954" s="31"/>
      <c r="E954" s="31"/>
      <c r="F954" s="32"/>
      <c r="G954" s="1064"/>
      <c r="H954" s="28">
        <f t="shared" si="52"/>
        <v>0</v>
      </c>
      <c r="I954" s="1064"/>
      <c r="J954" s="28">
        <f t="shared" si="53"/>
        <v>0</v>
      </c>
      <c r="K954" s="1024">
        <f t="shared" si="51"/>
        <v>0</v>
      </c>
    </row>
    <row r="955" spans="1:11" s="81" customFormat="1" ht="16.5">
      <c r="A955" s="161"/>
      <c r="B955" s="39" t="s">
        <v>475</v>
      </c>
      <c r="C955" s="12"/>
      <c r="D955" s="31"/>
      <c r="E955" s="13"/>
      <c r="F955" s="28"/>
      <c r="G955" s="1002"/>
      <c r="H955" s="28">
        <f t="shared" si="52"/>
        <v>0</v>
      </c>
      <c r="I955" s="1067"/>
      <c r="J955" s="28">
        <f t="shared" si="53"/>
        <v>0</v>
      </c>
      <c r="K955" s="1024">
        <f t="shared" si="51"/>
        <v>0</v>
      </c>
    </row>
    <row r="956" spans="1:11" s="81" customFormat="1" ht="42.75" customHeight="1">
      <c r="A956" s="161"/>
      <c r="B956" s="162" t="s">
        <v>490</v>
      </c>
      <c r="C956" s="12" t="s">
        <v>1</v>
      </c>
      <c r="D956" s="13">
        <v>1</v>
      </c>
      <c r="E956" s="13"/>
      <c r="F956" s="28">
        <f>D956*E956</f>
        <v>0</v>
      </c>
      <c r="G956" s="995">
        <v>1</v>
      </c>
      <c r="H956" s="28">
        <f t="shared" si="52"/>
        <v>0</v>
      </c>
      <c r="I956" s="1067"/>
      <c r="J956" s="28">
        <f t="shared" si="53"/>
        <v>0</v>
      </c>
      <c r="K956" s="1024">
        <f t="shared" si="51"/>
        <v>0</v>
      </c>
    </row>
    <row r="957" spans="1:11" s="81" customFormat="1" ht="16.5">
      <c r="A957" s="161"/>
      <c r="B957" s="162"/>
      <c r="C957" s="12"/>
      <c r="D957" s="13"/>
      <c r="E957" s="13"/>
      <c r="F957" s="28"/>
      <c r="G957" s="1002"/>
      <c r="H957" s="28">
        <f t="shared" si="52"/>
        <v>0</v>
      </c>
      <c r="I957" s="1067"/>
      <c r="J957" s="28">
        <f t="shared" si="53"/>
        <v>0</v>
      </c>
      <c r="K957" s="1024">
        <f t="shared" si="51"/>
        <v>0</v>
      </c>
    </row>
    <row r="958" spans="1:11" s="113" customFormat="1" ht="51">
      <c r="A958" s="7" t="s">
        <v>21</v>
      </c>
      <c r="B958" s="39" t="s">
        <v>969</v>
      </c>
      <c r="C958" s="164"/>
      <c r="D958" s="165"/>
      <c r="E958" s="165"/>
      <c r="F958" s="166"/>
      <c r="G958" s="1073"/>
      <c r="H958" s="28">
        <f t="shared" si="52"/>
        <v>0</v>
      </c>
      <c r="I958" s="1073"/>
      <c r="J958" s="28">
        <f t="shared" si="53"/>
        <v>0</v>
      </c>
      <c r="K958" s="1024">
        <f t="shared" si="51"/>
        <v>0</v>
      </c>
    </row>
    <row r="959" spans="1:11" s="113" customFormat="1" ht="15.75" customHeight="1">
      <c r="A959" s="33"/>
      <c r="B959" s="39" t="s">
        <v>470</v>
      </c>
      <c r="C959" s="30"/>
      <c r="D959" s="31"/>
      <c r="E959" s="31"/>
      <c r="F959" s="32"/>
      <c r="G959" s="1073"/>
      <c r="H959" s="28">
        <f t="shared" si="52"/>
        <v>0</v>
      </c>
      <c r="I959" s="1073"/>
      <c r="J959" s="28">
        <f t="shared" si="53"/>
        <v>0</v>
      </c>
      <c r="K959" s="1024">
        <f t="shared" si="51"/>
        <v>0</v>
      </c>
    </row>
    <row r="960" spans="1:11" s="113" customFormat="1" ht="177.75" customHeight="1">
      <c r="A960" s="33"/>
      <c r="B960" s="39" t="s">
        <v>970</v>
      </c>
      <c r="C960" s="30"/>
      <c r="D960" s="31"/>
      <c r="E960" s="31"/>
      <c r="F960" s="32"/>
      <c r="G960" s="1073"/>
      <c r="H960" s="28">
        <f t="shared" si="52"/>
        <v>0</v>
      </c>
      <c r="I960" s="1073"/>
      <c r="J960" s="28">
        <f t="shared" si="53"/>
        <v>0</v>
      </c>
      <c r="K960" s="1024">
        <f t="shared" si="51"/>
        <v>0</v>
      </c>
    </row>
    <row r="961" spans="1:11" s="81" customFormat="1" ht="25.5">
      <c r="A961" s="161"/>
      <c r="B961" s="39" t="s">
        <v>471</v>
      </c>
      <c r="C961" s="152"/>
      <c r="D961" s="152"/>
      <c r="E961" s="163"/>
      <c r="F961" s="153"/>
      <c r="G961" s="1073"/>
      <c r="H961" s="28">
        <f t="shared" si="52"/>
        <v>0</v>
      </c>
      <c r="I961" s="1073"/>
      <c r="J961" s="28">
        <f t="shared" si="53"/>
        <v>0</v>
      </c>
      <c r="K961" s="1024">
        <f t="shared" si="51"/>
        <v>0</v>
      </c>
    </row>
    <row r="962" spans="1:11" s="113" customFormat="1" ht="25.5">
      <c r="A962" s="33"/>
      <c r="B962" s="39" t="s">
        <v>474</v>
      </c>
      <c r="C962" s="30"/>
      <c r="D962" s="31"/>
      <c r="E962" s="31"/>
      <c r="F962" s="32"/>
      <c r="G962" s="1064"/>
      <c r="H962" s="28">
        <f t="shared" si="52"/>
        <v>0</v>
      </c>
      <c r="I962" s="1064"/>
      <c r="J962" s="28">
        <f t="shared" si="53"/>
        <v>0</v>
      </c>
      <c r="K962" s="1024">
        <f t="shared" si="51"/>
        <v>0</v>
      </c>
    </row>
    <row r="963" spans="1:11" s="81" customFormat="1" ht="16.5">
      <c r="A963" s="161"/>
      <c r="B963" s="39" t="s">
        <v>475</v>
      </c>
      <c r="C963" s="12"/>
      <c r="D963" s="31"/>
      <c r="E963" s="13"/>
      <c r="F963" s="28"/>
      <c r="G963" s="1002"/>
      <c r="H963" s="28">
        <f t="shared" si="52"/>
        <v>0</v>
      </c>
      <c r="I963" s="1067"/>
      <c r="J963" s="28">
        <f t="shared" si="53"/>
        <v>0</v>
      </c>
      <c r="K963" s="1024">
        <f t="shared" si="51"/>
        <v>0</v>
      </c>
    </row>
    <row r="964" spans="1:11" s="81" customFormat="1" ht="42.75" customHeight="1">
      <c r="A964" s="161"/>
      <c r="B964" s="162" t="s">
        <v>491</v>
      </c>
      <c r="C964" s="12" t="s">
        <v>1</v>
      </c>
      <c r="D964" s="13">
        <v>2</v>
      </c>
      <c r="E964" s="13"/>
      <c r="F964" s="28">
        <f>D964*E964</f>
        <v>0</v>
      </c>
      <c r="G964" s="995">
        <v>2</v>
      </c>
      <c r="H964" s="28">
        <f t="shared" si="52"/>
        <v>0</v>
      </c>
      <c r="I964" s="1067"/>
      <c r="J964" s="28">
        <f t="shared" si="53"/>
        <v>0</v>
      </c>
      <c r="K964" s="1024">
        <f t="shared" si="51"/>
        <v>0</v>
      </c>
    </row>
    <row r="965" spans="1:11" s="81" customFormat="1" ht="16.5">
      <c r="A965" s="161"/>
      <c r="B965" s="162"/>
      <c r="C965" s="12"/>
      <c r="D965" s="13"/>
      <c r="E965" s="13"/>
      <c r="F965" s="28"/>
      <c r="G965" s="1002"/>
      <c r="H965" s="28">
        <f t="shared" si="52"/>
        <v>0</v>
      </c>
      <c r="I965" s="1067"/>
      <c r="J965" s="28">
        <f t="shared" si="53"/>
        <v>0</v>
      </c>
      <c r="K965" s="1024">
        <f t="shared" si="51"/>
        <v>0</v>
      </c>
    </row>
    <row r="966" spans="1:11" s="113" customFormat="1" ht="51">
      <c r="A966" s="7" t="s">
        <v>22</v>
      </c>
      <c r="B966" s="39" t="s">
        <v>971</v>
      </c>
      <c r="C966" s="164"/>
      <c r="D966" s="165"/>
      <c r="E966" s="165"/>
      <c r="F966" s="166"/>
      <c r="G966" s="1073"/>
      <c r="H966" s="28">
        <f t="shared" si="52"/>
        <v>0</v>
      </c>
      <c r="I966" s="1073"/>
      <c r="J966" s="28">
        <f t="shared" si="53"/>
        <v>0</v>
      </c>
      <c r="K966" s="1024">
        <f t="shared" si="51"/>
        <v>0</v>
      </c>
    </row>
    <row r="967" spans="1:11" s="113" customFormat="1" ht="15.75" customHeight="1">
      <c r="A967" s="33"/>
      <c r="B967" s="39" t="s">
        <v>470</v>
      </c>
      <c r="C967" s="30"/>
      <c r="D967" s="31"/>
      <c r="E967" s="31"/>
      <c r="F967" s="32"/>
      <c r="G967" s="1073"/>
      <c r="H967" s="28">
        <f t="shared" si="52"/>
        <v>0</v>
      </c>
      <c r="I967" s="1073"/>
      <c r="J967" s="28">
        <f t="shared" si="53"/>
        <v>0</v>
      </c>
      <c r="K967" s="1024">
        <f t="shared" si="51"/>
        <v>0</v>
      </c>
    </row>
    <row r="968" spans="1:11" s="113" customFormat="1" ht="145.5" customHeight="1">
      <c r="A968" s="33"/>
      <c r="B968" s="39" t="s">
        <v>972</v>
      </c>
      <c r="C968" s="30"/>
      <c r="D968" s="31"/>
      <c r="E968" s="31"/>
      <c r="F968" s="32"/>
      <c r="G968" s="1073"/>
      <c r="H968" s="28">
        <f t="shared" si="52"/>
        <v>0</v>
      </c>
      <c r="I968" s="1073"/>
      <c r="J968" s="28">
        <f t="shared" si="53"/>
        <v>0</v>
      </c>
      <c r="K968" s="1024">
        <f t="shared" si="51"/>
        <v>0</v>
      </c>
    </row>
    <row r="969" spans="1:11" s="81" customFormat="1" ht="25.5">
      <c r="A969" s="161"/>
      <c r="B969" s="39" t="s">
        <v>471</v>
      </c>
      <c r="C969" s="152"/>
      <c r="D969" s="152"/>
      <c r="E969" s="163"/>
      <c r="F969" s="153"/>
      <c r="G969" s="1073"/>
      <c r="H969" s="28">
        <f t="shared" si="52"/>
        <v>0</v>
      </c>
      <c r="I969" s="1073"/>
      <c r="J969" s="28">
        <f t="shared" si="53"/>
        <v>0</v>
      </c>
      <c r="K969" s="1024">
        <f t="shared" si="51"/>
        <v>0</v>
      </c>
    </row>
    <row r="970" spans="1:11" s="113" customFormat="1" ht="63.75">
      <c r="A970" s="172"/>
      <c r="B970" s="39" t="s">
        <v>479</v>
      </c>
      <c r="C970" s="168"/>
      <c r="D970" s="181"/>
      <c r="E970" s="182"/>
      <c r="F970" s="183"/>
      <c r="G970" s="1073"/>
      <c r="H970" s="28">
        <f t="shared" si="52"/>
        <v>0</v>
      </c>
      <c r="I970" s="1073"/>
      <c r="J970" s="28">
        <f t="shared" si="53"/>
        <v>0</v>
      </c>
      <c r="K970" s="1024">
        <f t="shared" si="51"/>
        <v>0</v>
      </c>
    </row>
    <row r="971" spans="1:11" s="113" customFormat="1" ht="25.5">
      <c r="A971" s="33"/>
      <c r="B971" s="39" t="s">
        <v>474</v>
      </c>
      <c r="C971" s="30"/>
      <c r="D971" s="31"/>
      <c r="E971" s="31"/>
      <c r="F971" s="32"/>
      <c r="G971" s="1064"/>
      <c r="H971" s="28">
        <f t="shared" si="52"/>
        <v>0</v>
      </c>
      <c r="I971" s="1064"/>
      <c r="J971" s="28">
        <f t="shared" si="53"/>
        <v>0</v>
      </c>
      <c r="K971" s="1024">
        <f t="shared" si="51"/>
        <v>0</v>
      </c>
    </row>
    <row r="972" spans="1:11" s="81" customFormat="1" ht="16.5">
      <c r="A972" s="161"/>
      <c r="B972" s="39" t="s">
        <v>475</v>
      </c>
      <c r="C972" s="12"/>
      <c r="D972" s="31"/>
      <c r="E972" s="13"/>
      <c r="F972" s="28"/>
      <c r="G972" s="1002"/>
      <c r="H972" s="28">
        <f t="shared" si="52"/>
        <v>0</v>
      </c>
      <c r="I972" s="1067"/>
      <c r="J972" s="28">
        <f t="shared" si="53"/>
        <v>0</v>
      </c>
      <c r="K972" s="1024">
        <f t="shared" si="51"/>
        <v>0</v>
      </c>
    </row>
    <row r="973" spans="1:11" s="81" customFormat="1" ht="51">
      <c r="A973" s="161"/>
      <c r="B973" s="65" t="s">
        <v>973</v>
      </c>
      <c r="C973" s="12" t="s">
        <v>1</v>
      </c>
      <c r="D973" s="13">
        <v>3</v>
      </c>
      <c r="E973" s="13"/>
      <c r="F973" s="28">
        <f>D973*E973</f>
        <v>0</v>
      </c>
      <c r="G973" s="995">
        <v>3</v>
      </c>
      <c r="H973" s="28">
        <f t="shared" si="52"/>
        <v>0</v>
      </c>
      <c r="I973" s="1067"/>
      <c r="J973" s="28">
        <f t="shared" si="53"/>
        <v>0</v>
      </c>
      <c r="K973" s="1024">
        <f t="shared" si="51"/>
        <v>0</v>
      </c>
    </row>
    <row r="974" spans="1:11" s="81" customFormat="1" ht="16.5">
      <c r="A974" s="161"/>
      <c r="B974" s="162"/>
      <c r="C974" s="12"/>
      <c r="D974" s="13"/>
      <c r="E974" s="13"/>
      <c r="F974" s="28"/>
      <c r="G974" s="1002"/>
      <c r="H974" s="28">
        <f t="shared" si="52"/>
        <v>0</v>
      </c>
      <c r="I974" s="1067"/>
      <c r="J974" s="28">
        <f t="shared" si="53"/>
        <v>0</v>
      </c>
      <c r="K974" s="1024">
        <f t="shared" si="51"/>
        <v>0</v>
      </c>
    </row>
    <row r="975" spans="1:11" s="113" customFormat="1" ht="63.75">
      <c r="A975" s="7" t="s">
        <v>23</v>
      </c>
      <c r="B975" s="39" t="s">
        <v>974</v>
      </c>
      <c r="C975" s="164"/>
      <c r="D975" s="165"/>
      <c r="E975" s="165"/>
      <c r="F975" s="166"/>
      <c r="G975" s="1073"/>
      <c r="H975" s="28">
        <f t="shared" si="52"/>
        <v>0</v>
      </c>
      <c r="I975" s="1073"/>
      <c r="J975" s="28">
        <f t="shared" si="53"/>
        <v>0</v>
      </c>
      <c r="K975" s="1024">
        <f t="shared" si="51"/>
        <v>0</v>
      </c>
    </row>
    <row r="976" spans="1:11" s="113" customFormat="1" ht="15.75" customHeight="1">
      <c r="A976" s="33"/>
      <c r="B976" s="39" t="s">
        <v>470</v>
      </c>
      <c r="C976" s="30"/>
      <c r="D976" s="31"/>
      <c r="E976" s="31"/>
      <c r="F976" s="32"/>
      <c r="G976" s="1073"/>
      <c r="H976" s="28">
        <f t="shared" si="52"/>
        <v>0</v>
      </c>
      <c r="I976" s="1073"/>
      <c r="J976" s="28">
        <f t="shared" si="53"/>
        <v>0</v>
      </c>
      <c r="K976" s="1024">
        <f t="shared" si="51"/>
        <v>0</v>
      </c>
    </row>
    <row r="977" spans="1:11" s="113" customFormat="1" ht="141.75" customHeight="1">
      <c r="A977" s="33"/>
      <c r="B977" s="39" t="s">
        <v>975</v>
      </c>
      <c r="C977" s="30"/>
      <c r="D977" s="31"/>
      <c r="E977" s="31"/>
      <c r="F977" s="32"/>
      <c r="G977" s="1073"/>
      <c r="H977" s="28">
        <f t="shared" si="52"/>
        <v>0</v>
      </c>
      <c r="I977" s="1073"/>
      <c r="J977" s="28">
        <f t="shared" si="53"/>
        <v>0</v>
      </c>
      <c r="K977" s="1024">
        <f t="shared" si="51"/>
        <v>0</v>
      </c>
    </row>
    <row r="978" spans="1:11" s="81" customFormat="1" ht="25.5">
      <c r="A978" s="161"/>
      <c r="B978" s="39" t="s">
        <v>471</v>
      </c>
      <c r="C978" s="152"/>
      <c r="D978" s="152"/>
      <c r="E978" s="163"/>
      <c r="F978" s="153"/>
      <c r="G978" s="1073"/>
      <c r="H978" s="28">
        <f t="shared" si="52"/>
        <v>0</v>
      </c>
      <c r="I978" s="1073"/>
      <c r="J978" s="28">
        <f t="shared" si="53"/>
        <v>0</v>
      </c>
      <c r="K978" s="1024">
        <f t="shared" si="51"/>
        <v>0</v>
      </c>
    </row>
    <row r="979" spans="1:11" s="113" customFormat="1" ht="63.75">
      <c r="A979" s="172"/>
      <c r="B979" s="39" t="s">
        <v>479</v>
      </c>
      <c r="C979" s="168"/>
      <c r="D979" s="181"/>
      <c r="E979" s="182"/>
      <c r="F979" s="183"/>
      <c r="G979" s="1073"/>
      <c r="H979" s="28">
        <f t="shared" si="52"/>
        <v>0</v>
      </c>
      <c r="I979" s="1073"/>
      <c r="J979" s="28">
        <f t="shared" si="53"/>
        <v>0</v>
      </c>
      <c r="K979" s="1024">
        <f t="shared" si="51"/>
        <v>0</v>
      </c>
    </row>
    <row r="980" spans="1:11" s="113" customFormat="1" ht="25.5">
      <c r="A980" s="33"/>
      <c r="B980" s="39" t="s">
        <v>474</v>
      </c>
      <c r="C980" s="30"/>
      <c r="D980" s="31"/>
      <c r="E980" s="31"/>
      <c r="F980" s="32"/>
      <c r="G980" s="1064"/>
      <c r="H980" s="28">
        <f t="shared" si="52"/>
        <v>0</v>
      </c>
      <c r="I980" s="1064"/>
      <c r="J980" s="28">
        <f t="shared" si="53"/>
        <v>0</v>
      </c>
      <c r="K980" s="1024">
        <f t="shared" si="51"/>
        <v>0</v>
      </c>
    </row>
    <row r="981" spans="1:11" s="81" customFormat="1" ht="16.5">
      <c r="A981" s="161"/>
      <c r="B981" s="39" t="s">
        <v>475</v>
      </c>
      <c r="C981" s="12"/>
      <c r="D981" s="31"/>
      <c r="E981" s="13"/>
      <c r="F981" s="28"/>
      <c r="G981" s="1002"/>
      <c r="H981" s="28">
        <f t="shared" si="52"/>
        <v>0</v>
      </c>
      <c r="I981" s="1067"/>
      <c r="J981" s="28">
        <f t="shared" si="53"/>
        <v>0</v>
      </c>
      <c r="K981" s="1024">
        <f t="shared" ref="K981:K1044" si="54">D981-G981-I981</f>
        <v>0</v>
      </c>
    </row>
    <row r="982" spans="1:11" s="81" customFormat="1" ht="42.75" customHeight="1">
      <c r="A982" s="161"/>
      <c r="B982" s="162" t="s">
        <v>492</v>
      </c>
      <c r="C982" s="12" t="s">
        <v>1</v>
      </c>
      <c r="D982" s="13">
        <v>4</v>
      </c>
      <c r="E982" s="13"/>
      <c r="F982" s="28">
        <f>D982*E982</f>
        <v>0</v>
      </c>
      <c r="G982" s="995">
        <v>4</v>
      </c>
      <c r="H982" s="28">
        <f t="shared" si="52"/>
        <v>0</v>
      </c>
      <c r="I982" s="1067"/>
      <c r="J982" s="28">
        <f t="shared" si="53"/>
        <v>0</v>
      </c>
      <c r="K982" s="1024">
        <f t="shared" si="54"/>
        <v>0</v>
      </c>
    </row>
    <row r="983" spans="1:11" s="81" customFormat="1" ht="16.5">
      <c r="A983" s="161"/>
      <c r="B983" s="162"/>
      <c r="C983" s="12"/>
      <c r="D983" s="13"/>
      <c r="E983" s="13"/>
      <c r="F983" s="28"/>
      <c r="G983" s="1002"/>
      <c r="H983" s="28">
        <f t="shared" si="52"/>
        <v>0</v>
      </c>
      <c r="I983" s="1067"/>
      <c r="J983" s="28">
        <f t="shared" si="53"/>
        <v>0</v>
      </c>
      <c r="K983" s="1024">
        <f t="shared" si="54"/>
        <v>0</v>
      </c>
    </row>
    <row r="984" spans="1:11" s="113" customFormat="1" ht="63.75">
      <c r="A984" s="7" t="s">
        <v>24</v>
      </c>
      <c r="B984" s="39" t="s">
        <v>976</v>
      </c>
      <c r="C984" s="164"/>
      <c r="D984" s="165"/>
      <c r="E984" s="165"/>
      <c r="F984" s="166"/>
      <c r="G984" s="1073"/>
      <c r="H984" s="28">
        <f t="shared" si="52"/>
        <v>0</v>
      </c>
      <c r="I984" s="1073"/>
      <c r="J984" s="28">
        <f t="shared" si="53"/>
        <v>0</v>
      </c>
      <c r="K984" s="1024">
        <f t="shared" si="54"/>
        <v>0</v>
      </c>
    </row>
    <row r="985" spans="1:11" s="113" customFormat="1" ht="15.75" customHeight="1">
      <c r="A985" s="33"/>
      <c r="B985" s="39" t="s">
        <v>470</v>
      </c>
      <c r="C985" s="30"/>
      <c r="D985" s="31"/>
      <c r="E985" s="31"/>
      <c r="F985" s="32"/>
      <c r="G985" s="1073"/>
      <c r="H985" s="28">
        <f t="shared" si="52"/>
        <v>0</v>
      </c>
      <c r="I985" s="1073"/>
      <c r="J985" s="28">
        <f t="shared" si="53"/>
        <v>0</v>
      </c>
      <c r="K985" s="1024">
        <f t="shared" si="54"/>
        <v>0</v>
      </c>
    </row>
    <row r="986" spans="1:11" s="113" customFormat="1" ht="141.75" customHeight="1">
      <c r="A986" s="33"/>
      <c r="B986" s="39" t="s">
        <v>977</v>
      </c>
      <c r="C986" s="30"/>
      <c r="D986" s="31"/>
      <c r="E986" s="31"/>
      <c r="F986" s="32"/>
      <c r="G986" s="1073"/>
      <c r="H986" s="28">
        <f t="shared" si="52"/>
        <v>0</v>
      </c>
      <c r="I986" s="1073"/>
      <c r="J986" s="28">
        <f t="shared" si="53"/>
        <v>0</v>
      </c>
      <c r="K986" s="1024">
        <f t="shared" si="54"/>
        <v>0</v>
      </c>
    </row>
    <row r="987" spans="1:11" s="81" customFormat="1" ht="25.5">
      <c r="A987" s="161"/>
      <c r="B987" s="39" t="s">
        <v>471</v>
      </c>
      <c r="C987" s="152"/>
      <c r="D987" s="152"/>
      <c r="E987" s="163"/>
      <c r="F987" s="153"/>
      <c r="G987" s="1073"/>
      <c r="H987" s="28">
        <f t="shared" ref="H987:H1050" si="55">ROUND(E987*G987,2)</f>
        <v>0</v>
      </c>
      <c r="I987" s="1073"/>
      <c r="J987" s="28">
        <f t="shared" ref="J987:J1050" si="56">ROUND(E987*I987,2)</f>
        <v>0</v>
      </c>
      <c r="K987" s="1024">
        <f t="shared" si="54"/>
        <v>0</v>
      </c>
    </row>
    <row r="988" spans="1:11" s="113" customFormat="1" ht="25.5">
      <c r="A988" s="33"/>
      <c r="B988" s="39" t="s">
        <v>474</v>
      </c>
      <c r="C988" s="30"/>
      <c r="D988" s="31"/>
      <c r="E988" s="31"/>
      <c r="F988" s="32"/>
      <c r="G988" s="1064"/>
      <c r="H988" s="28">
        <f t="shared" si="55"/>
        <v>0</v>
      </c>
      <c r="I988" s="1064"/>
      <c r="J988" s="28">
        <f t="shared" si="56"/>
        <v>0</v>
      </c>
      <c r="K988" s="1024">
        <f t="shared" si="54"/>
        <v>0</v>
      </c>
    </row>
    <row r="989" spans="1:11" s="81" customFormat="1" ht="16.5">
      <c r="A989" s="161"/>
      <c r="B989" s="39" t="s">
        <v>475</v>
      </c>
      <c r="C989" s="12"/>
      <c r="D989" s="31"/>
      <c r="E989" s="13"/>
      <c r="F989" s="28"/>
      <c r="G989" s="1002"/>
      <c r="H989" s="28">
        <f t="shared" si="55"/>
        <v>0</v>
      </c>
      <c r="I989" s="1067"/>
      <c r="J989" s="28">
        <f t="shared" si="56"/>
        <v>0</v>
      </c>
      <c r="K989" s="1024">
        <f t="shared" si="54"/>
        <v>0</v>
      </c>
    </row>
    <row r="990" spans="1:11" s="81" customFormat="1" ht="42.75" customHeight="1">
      <c r="A990" s="161"/>
      <c r="B990" s="65" t="s">
        <v>978</v>
      </c>
      <c r="C990" s="12" t="s">
        <v>1</v>
      </c>
      <c r="D990" s="13">
        <v>2</v>
      </c>
      <c r="E990" s="13"/>
      <c r="F990" s="28">
        <f>D990*E990</f>
        <v>0</v>
      </c>
      <c r="G990" s="995">
        <v>2</v>
      </c>
      <c r="H990" s="28">
        <f t="shared" si="55"/>
        <v>0</v>
      </c>
      <c r="I990" s="1067"/>
      <c r="J990" s="28">
        <f t="shared" si="56"/>
        <v>0</v>
      </c>
      <c r="K990" s="1024">
        <f t="shared" si="54"/>
        <v>0</v>
      </c>
    </row>
    <row r="991" spans="1:11" s="81" customFormat="1" ht="16.5">
      <c r="A991" s="161"/>
      <c r="B991" s="162"/>
      <c r="C991" s="12"/>
      <c r="D991" s="13"/>
      <c r="E991" s="13"/>
      <c r="F991" s="28"/>
      <c r="G991" s="1002"/>
      <c r="H991" s="28">
        <f t="shared" si="55"/>
        <v>0</v>
      </c>
      <c r="I991" s="1067"/>
      <c r="J991" s="28">
        <f t="shared" si="56"/>
        <v>0</v>
      </c>
      <c r="K991" s="1024">
        <f t="shared" si="54"/>
        <v>0</v>
      </c>
    </row>
    <row r="992" spans="1:11" s="113" customFormat="1" ht="55.5" customHeight="1">
      <c r="A992" s="7" t="s">
        <v>25</v>
      </c>
      <c r="B992" s="39" t="s">
        <v>979</v>
      </c>
      <c r="C992" s="168"/>
      <c r="D992" s="181"/>
      <c r="E992" s="182"/>
      <c r="F992" s="183"/>
      <c r="G992" s="1073"/>
      <c r="H992" s="28">
        <f t="shared" si="55"/>
        <v>0</v>
      </c>
      <c r="I992" s="1073"/>
      <c r="J992" s="28">
        <f t="shared" si="56"/>
        <v>0</v>
      </c>
      <c r="K992" s="1024">
        <f t="shared" si="54"/>
        <v>0</v>
      </c>
    </row>
    <row r="993" spans="1:11" s="113" customFormat="1" ht="16.5">
      <c r="A993" s="187"/>
      <c r="B993" s="39" t="s">
        <v>470</v>
      </c>
      <c r="C993" s="168"/>
      <c r="D993" s="181"/>
      <c r="E993" s="182"/>
      <c r="F993" s="183"/>
      <c r="G993" s="1073"/>
      <c r="H993" s="28">
        <f t="shared" si="55"/>
        <v>0</v>
      </c>
      <c r="I993" s="1073"/>
      <c r="J993" s="28">
        <f t="shared" si="56"/>
        <v>0</v>
      </c>
      <c r="K993" s="1024">
        <f t="shared" si="54"/>
        <v>0</v>
      </c>
    </row>
    <row r="994" spans="1:11" s="81" customFormat="1" ht="25.5">
      <c r="A994" s="188"/>
      <c r="B994" s="39" t="s">
        <v>471</v>
      </c>
      <c r="C994" s="168"/>
      <c r="D994" s="181"/>
      <c r="E994" s="182"/>
      <c r="F994" s="183"/>
      <c r="G994" s="1073"/>
      <c r="H994" s="28">
        <f t="shared" si="55"/>
        <v>0</v>
      </c>
      <c r="I994" s="1073"/>
      <c r="J994" s="28">
        <f t="shared" si="56"/>
        <v>0</v>
      </c>
      <c r="K994" s="1024">
        <f t="shared" si="54"/>
        <v>0</v>
      </c>
    </row>
    <row r="995" spans="1:11" s="113" customFormat="1" ht="102">
      <c r="A995" s="187"/>
      <c r="B995" s="39" t="s">
        <v>980</v>
      </c>
      <c r="C995" s="100"/>
      <c r="D995" s="100"/>
      <c r="E995" s="184"/>
      <c r="F995" s="185"/>
      <c r="G995" s="1064"/>
      <c r="H995" s="28">
        <f t="shared" si="55"/>
        <v>0</v>
      </c>
      <c r="I995" s="1064"/>
      <c r="J995" s="28">
        <f t="shared" si="56"/>
        <v>0</v>
      </c>
      <c r="K995" s="1024">
        <f t="shared" si="54"/>
        <v>0</v>
      </c>
    </row>
    <row r="996" spans="1:11" s="81" customFormat="1" ht="25.5">
      <c r="A996" s="65"/>
      <c r="B996" s="39" t="s">
        <v>478</v>
      </c>
      <c r="C996" s="168"/>
      <c r="D996" s="181"/>
      <c r="E996" s="182"/>
      <c r="F996" s="183"/>
      <c r="G996" s="1073"/>
      <c r="H996" s="28">
        <f t="shared" si="55"/>
        <v>0</v>
      </c>
      <c r="I996" s="1073"/>
      <c r="J996" s="28">
        <f t="shared" si="56"/>
        <v>0</v>
      </c>
      <c r="K996" s="1024">
        <f t="shared" si="54"/>
        <v>0</v>
      </c>
    </row>
    <row r="997" spans="1:11" s="113" customFormat="1" ht="63.75">
      <c r="A997" s="172"/>
      <c r="B997" s="39" t="s">
        <v>479</v>
      </c>
      <c r="C997" s="168"/>
      <c r="D997" s="181"/>
      <c r="E997" s="182"/>
      <c r="F997" s="183"/>
      <c r="G997" s="1073"/>
      <c r="H997" s="28">
        <f t="shared" si="55"/>
        <v>0</v>
      </c>
      <c r="I997" s="1073"/>
      <c r="J997" s="28">
        <f t="shared" si="56"/>
        <v>0</v>
      </c>
      <c r="K997" s="1024">
        <f t="shared" si="54"/>
        <v>0</v>
      </c>
    </row>
    <row r="998" spans="1:11" s="113" customFormat="1" ht="25.5">
      <c r="A998" s="187"/>
      <c r="B998" s="39" t="s">
        <v>474</v>
      </c>
      <c r="C998" s="100"/>
      <c r="D998" s="100"/>
      <c r="E998" s="184"/>
      <c r="F998" s="185"/>
      <c r="G998" s="1064"/>
      <c r="H998" s="28">
        <f t="shared" si="55"/>
        <v>0</v>
      </c>
      <c r="I998" s="1064"/>
      <c r="J998" s="28">
        <f t="shared" si="56"/>
        <v>0</v>
      </c>
      <c r="K998" s="1024">
        <f t="shared" si="54"/>
        <v>0</v>
      </c>
    </row>
    <row r="999" spans="1:11" s="81" customFormat="1" ht="16.5">
      <c r="A999" s="927"/>
      <c r="B999" s="39" t="s">
        <v>475</v>
      </c>
      <c r="C999" s="107"/>
      <c r="D999" s="107"/>
      <c r="E999" s="107"/>
      <c r="F999" s="189"/>
      <c r="G999" s="1002"/>
      <c r="H999" s="28">
        <f t="shared" si="55"/>
        <v>0</v>
      </c>
      <c r="I999" s="1067"/>
      <c r="J999" s="28">
        <f t="shared" si="56"/>
        <v>0</v>
      </c>
      <c r="K999" s="1024">
        <f t="shared" si="54"/>
        <v>0</v>
      </c>
    </row>
    <row r="1000" spans="1:11" s="81" customFormat="1" ht="51">
      <c r="A1000" s="927"/>
      <c r="B1000" s="39" t="s">
        <v>493</v>
      </c>
      <c r="C1000" s="12" t="s">
        <v>1</v>
      </c>
      <c r="D1000" s="13">
        <v>1</v>
      </c>
      <c r="E1000" s="13"/>
      <c r="F1000" s="28">
        <f>SUM(D1000*E1000)</f>
        <v>0</v>
      </c>
      <c r="G1000" s="995">
        <v>1</v>
      </c>
      <c r="H1000" s="28">
        <f t="shared" si="55"/>
        <v>0</v>
      </c>
      <c r="I1000" s="1073"/>
      <c r="J1000" s="28">
        <f t="shared" si="56"/>
        <v>0</v>
      </c>
      <c r="K1000" s="1024">
        <f t="shared" si="54"/>
        <v>0</v>
      </c>
    </row>
    <row r="1001" spans="1:11" s="81" customFormat="1" ht="16.5">
      <c r="A1001" s="927"/>
      <c r="B1001" s="39"/>
      <c r="C1001" s="12"/>
      <c r="D1001" s="13"/>
      <c r="E1001" s="13"/>
      <c r="F1001" s="28"/>
      <c r="G1001" s="1073"/>
      <c r="H1001" s="28">
        <f t="shared" si="55"/>
        <v>0</v>
      </c>
      <c r="I1001" s="1073"/>
      <c r="J1001" s="28">
        <f t="shared" si="56"/>
        <v>0</v>
      </c>
      <c r="K1001" s="1024">
        <f t="shared" si="54"/>
        <v>0</v>
      </c>
    </row>
    <row r="1002" spans="1:11" s="113" customFormat="1" ht="89.25">
      <c r="A1002" s="7" t="s">
        <v>26</v>
      </c>
      <c r="B1002" s="39" t="s">
        <v>982</v>
      </c>
      <c r="C1002" s="168"/>
      <c r="D1002" s="181"/>
      <c r="E1002" s="182"/>
      <c r="F1002" s="183"/>
      <c r="G1002" s="1073"/>
      <c r="H1002" s="28">
        <f t="shared" si="55"/>
        <v>0</v>
      </c>
      <c r="I1002" s="1073"/>
      <c r="J1002" s="28">
        <f t="shared" si="56"/>
        <v>0</v>
      </c>
      <c r="K1002" s="1024">
        <f t="shared" si="54"/>
        <v>0</v>
      </c>
    </row>
    <row r="1003" spans="1:11" s="113" customFormat="1" ht="16.5">
      <c r="A1003" s="187"/>
      <c r="B1003" s="39" t="s">
        <v>470</v>
      </c>
      <c r="C1003" s="168"/>
      <c r="D1003" s="181"/>
      <c r="E1003" s="182"/>
      <c r="F1003" s="183"/>
      <c r="G1003" s="1073"/>
      <c r="H1003" s="28">
        <f t="shared" si="55"/>
        <v>0</v>
      </c>
      <c r="I1003" s="1073"/>
      <c r="J1003" s="28">
        <f t="shared" si="56"/>
        <v>0</v>
      </c>
      <c r="K1003" s="1024">
        <f t="shared" si="54"/>
        <v>0</v>
      </c>
    </row>
    <row r="1004" spans="1:11" s="81" customFormat="1" ht="25.5">
      <c r="A1004" s="188"/>
      <c r="B1004" s="39" t="s">
        <v>471</v>
      </c>
      <c r="C1004" s="168"/>
      <c r="D1004" s="181"/>
      <c r="E1004" s="182"/>
      <c r="F1004" s="183"/>
      <c r="G1004" s="1073"/>
      <c r="H1004" s="28">
        <f t="shared" si="55"/>
        <v>0</v>
      </c>
      <c r="I1004" s="1073"/>
      <c r="J1004" s="28">
        <f t="shared" si="56"/>
        <v>0</v>
      </c>
      <c r="K1004" s="1024">
        <f t="shared" si="54"/>
        <v>0</v>
      </c>
    </row>
    <row r="1005" spans="1:11" s="113" customFormat="1" ht="102">
      <c r="A1005" s="187"/>
      <c r="B1005" s="39" t="s">
        <v>981</v>
      </c>
      <c r="C1005" s="100"/>
      <c r="D1005" s="100"/>
      <c r="E1005" s="184"/>
      <c r="F1005" s="185"/>
      <c r="G1005" s="1064"/>
      <c r="H1005" s="28">
        <f t="shared" si="55"/>
        <v>0</v>
      </c>
      <c r="I1005" s="1064"/>
      <c r="J1005" s="28">
        <f t="shared" si="56"/>
        <v>0</v>
      </c>
      <c r="K1005" s="1024">
        <f t="shared" si="54"/>
        <v>0</v>
      </c>
    </row>
    <row r="1006" spans="1:11" s="81" customFormat="1" ht="25.5">
      <c r="A1006" s="65"/>
      <c r="B1006" s="39" t="s">
        <v>478</v>
      </c>
      <c r="C1006" s="168"/>
      <c r="D1006" s="181"/>
      <c r="E1006" s="182"/>
      <c r="F1006" s="183"/>
      <c r="G1006" s="1073"/>
      <c r="H1006" s="28">
        <f t="shared" si="55"/>
        <v>0</v>
      </c>
      <c r="I1006" s="1073"/>
      <c r="J1006" s="28">
        <f t="shared" si="56"/>
        <v>0</v>
      </c>
      <c r="K1006" s="1024">
        <f t="shared" si="54"/>
        <v>0</v>
      </c>
    </row>
    <row r="1007" spans="1:11" s="113" customFormat="1" ht="63.75">
      <c r="A1007" s="172"/>
      <c r="B1007" s="39" t="s">
        <v>479</v>
      </c>
      <c r="C1007" s="168"/>
      <c r="D1007" s="181"/>
      <c r="E1007" s="182"/>
      <c r="F1007" s="183"/>
      <c r="G1007" s="1073"/>
      <c r="H1007" s="28">
        <f t="shared" si="55"/>
        <v>0</v>
      </c>
      <c r="I1007" s="1073"/>
      <c r="J1007" s="28">
        <f t="shared" si="56"/>
        <v>0</v>
      </c>
      <c r="K1007" s="1024">
        <f t="shared" si="54"/>
        <v>0</v>
      </c>
    </row>
    <row r="1008" spans="1:11" s="113" customFormat="1" ht="25.5">
      <c r="A1008" s="187"/>
      <c r="B1008" s="39" t="s">
        <v>474</v>
      </c>
      <c r="C1008" s="100"/>
      <c r="D1008" s="100"/>
      <c r="E1008" s="184"/>
      <c r="F1008" s="185"/>
      <c r="G1008" s="1064"/>
      <c r="H1008" s="28">
        <f t="shared" si="55"/>
        <v>0</v>
      </c>
      <c r="I1008" s="1064"/>
      <c r="J1008" s="28">
        <f t="shared" si="56"/>
        <v>0</v>
      </c>
      <c r="K1008" s="1024">
        <f t="shared" si="54"/>
        <v>0</v>
      </c>
    </row>
    <row r="1009" spans="1:11" s="81" customFormat="1" ht="16.5">
      <c r="A1009" s="927"/>
      <c r="B1009" s="39" t="s">
        <v>475</v>
      </c>
      <c r="C1009" s="107"/>
      <c r="D1009" s="107"/>
      <c r="E1009" s="107"/>
      <c r="F1009" s="189"/>
      <c r="G1009" s="1002"/>
      <c r="H1009" s="28">
        <f t="shared" si="55"/>
        <v>0</v>
      </c>
      <c r="I1009" s="1067"/>
      <c r="J1009" s="28">
        <f t="shared" si="56"/>
        <v>0</v>
      </c>
      <c r="K1009" s="1024">
        <f t="shared" si="54"/>
        <v>0</v>
      </c>
    </row>
    <row r="1010" spans="1:11" s="81" customFormat="1" ht="51">
      <c r="A1010" s="927"/>
      <c r="B1010" s="39" t="s">
        <v>493</v>
      </c>
      <c r="C1010" s="12" t="s">
        <v>1</v>
      </c>
      <c r="D1010" s="13">
        <v>1</v>
      </c>
      <c r="E1010" s="13"/>
      <c r="F1010" s="28">
        <f>SUM(D1010*E1010)</f>
        <v>0</v>
      </c>
      <c r="G1010" s="995">
        <v>1</v>
      </c>
      <c r="H1010" s="28">
        <f t="shared" si="55"/>
        <v>0</v>
      </c>
      <c r="I1010" s="1073"/>
      <c r="J1010" s="28">
        <f t="shared" si="56"/>
        <v>0</v>
      </c>
      <c r="K1010" s="1024">
        <f t="shared" si="54"/>
        <v>0</v>
      </c>
    </row>
    <row r="1011" spans="1:11" s="81" customFormat="1" ht="16.5">
      <c r="A1011" s="927"/>
      <c r="B1011" s="39"/>
      <c r="C1011" s="12"/>
      <c r="D1011" s="13"/>
      <c r="E1011" s="13"/>
      <c r="F1011" s="28"/>
      <c r="G1011" s="1073"/>
      <c r="H1011" s="28">
        <f t="shared" si="55"/>
        <v>0</v>
      </c>
      <c r="I1011" s="1073"/>
      <c r="J1011" s="28">
        <f t="shared" si="56"/>
        <v>0</v>
      </c>
      <c r="K1011" s="1024">
        <f t="shared" si="54"/>
        <v>0</v>
      </c>
    </row>
    <row r="1012" spans="1:11" s="113" customFormat="1" ht="38.25">
      <c r="A1012" s="7" t="s">
        <v>27</v>
      </c>
      <c r="B1012" s="39" t="s">
        <v>992</v>
      </c>
      <c r="C1012" s="164"/>
      <c r="D1012" s="165"/>
      <c r="E1012" s="165"/>
      <c r="F1012" s="166"/>
      <c r="G1012" s="1073"/>
      <c r="H1012" s="28">
        <f t="shared" si="55"/>
        <v>0</v>
      </c>
      <c r="I1012" s="1073"/>
      <c r="J1012" s="28">
        <f t="shared" si="56"/>
        <v>0</v>
      </c>
      <c r="K1012" s="1024">
        <f t="shared" si="54"/>
        <v>0</v>
      </c>
    </row>
    <row r="1013" spans="1:11" s="113" customFormat="1">
      <c r="A1013" s="33"/>
      <c r="B1013" s="39" t="s">
        <v>470</v>
      </c>
      <c r="C1013" s="30"/>
      <c r="D1013" s="31"/>
      <c r="E1013" s="31"/>
      <c r="F1013" s="32"/>
      <c r="G1013" s="1073"/>
      <c r="H1013" s="28">
        <f t="shared" si="55"/>
        <v>0</v>
      </c>
      <c r="I1013" s="1073"/>
      <c r="J1013" s="28">
        <f t="shared" si="56"/>
        <v>0</v>
      </c>
      <c r="K1013" s="1024">
        <f t="shared" si="54"/>
        <v>0</v>
      </c>
    </row>
    <row r="1014" spans="1:11" s="113" customFormat="1" ht="114.75">
      <c r="A1014" s="33"/>
      <c r="B1014" s="39" t="s">
        <v>990</v>
      </c>
      <c r="C1014" s="30"/>
      <c r="D1014" s="31"/>
      <c r="E1014" s="31"/>
      <c r="F1014" s="32"/>
      <c r="G1014" s="1073"/>
      <c r="H1014" s="28">
        <f t="shared" si="55"/>
        <v>0</v>
      </c>
      <c r="I1014" s="1073"/>
      <c r="J1014" s="28">
        <f t="shared" si="56"/>
        <v>0</v>
      </c>
      <c r="K1014" s="1024">
        <f t="shared" si="54"/>
        <v>0</v>
      </c>
    </row>
    <row r="1015" spans="1:11" s="81" customFormat="1" ht="25.5">
      <c r="A1015" s="161"/>
      <c r="B1015" s="39" t="s">
        <v>471</v>
      </c>
      <c r="C1015" s="152"/>
      <c r="D1015" s="152"/>
      <c r="E1015" s="163"/>
      <c r="F1015" s="153"/>
      <c r="G1015" s="1073"/>
      <c r="H1015" s="28">
        <f t="shared" si="55"/>
        <v>0</v>
      </c>
      <c r="I1015" s="1073"/>
      <c r="J1015" s="28">
        <f t="shared" si="56"/>
        <v>0</v>
      </c>
      <c r="K1015" s="1024">
        <f t="shared" si="54"/>
        <v>0</v>
      </c>
    </row>
    <row r="1016" spans="1:11" s="81" customFormat="1" ht="81.75" customHeight="1">
      <c r="A1016" s="7"/>
      <c r="B1016" s="39" t="s">
        <v>472</v>
      </c>
      <c r="C1016" s="30"/>
      <c r="D1016" s="31"/>
      <c r="E1016" s="31"/>
      <c r="F1016" s="32"/>
      <c r="G1016" s="1073"/>
      <c r="H1016" s="28">
        <f t="shared" si="55"/>
        <v>0</v>
      </c>
      <c r="I1016" s="1073"/>
      <c r="J1016" s="28">
        <f t="shared" si="56"/>
        <v>0</v>
      </c>
      <c r="K1016" s="1024">
        <f t="shared" si="54"/>
        <v>0</v>
      </c>
    </row>
    <row r="1017" spans="1:11" s="113" customFormat="1" ht="25.5">
      <c r="A1017" s="33"/>
      <c r="B1017" s="39" t="s">
        <v>474</v>
      </c>
      <c r="C1017" s="30"/>
      <c r="D1017" s="31"/>
      <c r="E1017" s="31"/>
      <c r="F1017" s="32"/>
      <c r="G1017" s="1064"/>
      <c r="H1017" s="28">
        <f t="shared" si="55"/>
        <v>0</v>
      </c>
      <c r="I1017" s="1064"/>
      <c r="J1017" s="28">
        <f t="shared" si="56"/>
        <v>0</v>
      </c>
      <c r="K1017" s="1024">
        <f t="shared" si="54"/>
        <v>0</v>
      </c>
    </row>
    <row r="1018" spans="1:11" s="81" customFormat="1" ht="16.5">
      <c r="A1018" s="161"/>
      <c r="B1018" s="39" t="s">
        <v>475</v>
      </c>
      <c r="C1018" s="12"/>
      <c r="D1018" s="31"/>
      <c r="E1018" s="13"/>
      <c r="F1018" s="28"/>
      <c r="G1018" s="1002"/>
      <c r="H1018" s="28">
        <f t="shared" si="55"/>
        <v>0</v>
      </c>
      <c r="I1018" s="1067"/>
      <c r="J1018" s="28">
        <f t="shared" si="56"/>
        <v>0</v>
      </c>
      <c r="K1018" s="1024">
        <f t="shared" si="54"/>
        <v>0</v>
      </c>
    </row>
    <row r="1019" spans="1:11" s="81" customFormat="1" ht="38.25">
      <c r="A1019" s="161"/>
      <c r="B1019" s="162" t="s">
        <v>991</v>
      </c>
      <c r="C1019" s="12" t="s">
        <v>1</v>
      </c>
      <c r="D1019" s="13">
        <v>1</v>
      </c>
      <c r="E1019" s="13"/>
      <c r="F1019" s="28">
        <f>D1019*E1019</f>
        <v>0</v>
      </c>
      <c r="G1019" s="1002"/>
      <c r="H1019" s="28">
        <f t="shared" si="55"/>
        <v>0</v>
      </c>
      <c r="I1019" s="995">
        <v>1</v>
      </c>
      <c r="J1019" s="28">
        <f t="shared" si="56"/>
        <v>0</v>
      </c>
      <c r="K1019" s="1024">
        <f t="shared" si="54"/>
        <v>0</v>
      </c>
    </row>
    <row r="1020" spans="1:11" s="81" customFormat="1" ht="16.5">
      <c r="A1020" s="927"/>
      <c r="B1020" s="39"/>
      <c r="C1020" s="12"/>
      <c r="D1020" s="13"/>
      <c r="E1020" s="13"/>
      <c r="F1020" s="28"/>
      <c r="G1020" s="1073"/>
      <c r="H1020" s="28">
        <f t="shared" si="55"/>
        <v>0</v>
      </c>
      <c r="I1020" s="1073"/>
      <c r="J1020" s="28">
        <f t="shared" si="56"/>
        <v>0</v>
      </c>
      <c r="K1020" s="1024">
        <f t="shared" si="54"/>
        <v>0</v>
      </c>
    </row>
    <row r="1021" spans="1:11" s="113" customFormat="1" ht="38.25">
      <c r="A1021" s="7" t="s">
        <v>28</v>
      </c>
      <c r="B1021" s="39" t="s">
        <v>994</v>
      </c>
      <c r="C1021" s="164"/>
      <c r="D1021" s="165"/>
      <c r="E1021" s="165"/>
      <c r="F1021" s="166"/>
      <c r="G1021" s="1073"/>
      <c r="H1021" s="28">
        <f t="shared" si="55"/>
        <v>0</v>
      </c>
      <c r="I1021" s="1073"/>
      <c r="J1021" s="28">
        <f t="shared" si="56"/>
        <v>0</v>
      </c>
      <c r="K1021" s="1024">
        <f t="shared" si="54"/>
        <v>0</v>
      </c>
    </row>
    <row r="1022" spans="1:11" s="113" customFormat="1">
      <c r="A1022" s="33"/>
      <c r="B1022" s="39" t="s">
        <v>470</v>
      </c>
      <c r="C1022" s="30"/>
      <c r="D1022" s="31"/>
      <c r="E1022" s="31"/>
      <c r="F1022" s="32"/>
      <c r="G1022" s="1073"/>
      <c r="H1022" s="28">
        <f t="shared" si="55"/>
        <v>0</v>
      </c>
      <c r="I1022" s="1073"/>
      <c r="J1022" s="28">
        <f t="shared" si="56"/>
        <v>0</v>
      </c>
      <c r="K1022" s="1024">
        <f t="shared" si="54"/>
        <v>0</v>
      </c>
    </row>
    <row r="1023" spans="1:11" s="113" customFormat="1" ht="127.5">
      <c r="A1023" s="33"/>
      <c r="B1023" s="39" t="s">
        <v>993</v>
      </c>
      <c r="C1023" s="30"/>
      <c r="D1023" s="31"/>
      <c r="E1023" s="31"/>
      <c r="F1023" s="32"/>
      <c r="G1023" s="1073"/>
      <c r="H1023" s="28">
        <f t="shared" si="55"/>
        <v>0</v>
      </c>
      <c r="I1023" s="1073"/>
      <c r="J1023" s="28">
        <f t="shared" si="56"/>
        <v>0</v>
      </c>
      <c r="K1023" s="1024">
        <f t="shared" si="54"/>
        <v>0</v>
      </c>
    </row>
    <row r="1024" spans="1:11" s="81" customFormat="1" ht="25.5">
      <c r="A1024" s="161"/>
      <c r="B1024" s="39" t="s">
        <v>471</v>
      </c>
      <c r="C1024" s="152"/>
      <c r="D1024" s="152"/>
      <c r="E1024" s="163"/>
      <c r="F1024" s="153"/>
      <c r="G1024" s="1073"/>
      <c r="H1024" s="28">
        <f t="shared" si="55"/>
        <v>0</v>
      </c>
      <c r="I1024" s="1073"/>
      <c r="J1024" s="28">
        <f t="shared" si="56"/>
        <v>0</v>
      </c>
      <c r="K1024" s="1024">
        <f t="shared" si="54"/>
        <v>0</v>
      </c>
    </row>
    <row r="1025" spans="1:11" s="81" customFormat="1" ht="81.75" customHeight="1">
      <c r="A1025" s="7"/>
      <c r="B1025" s="39" t="s">
        <v>472</v>
      </c>
      <c r="C1025" s="30"/>
      <c r="D1025" s="31"/>
      <c r="E1025" s="31"/>
      <c r="F1025" s="32"/>
      <c r="G1025" s="1073"/>
      <c r="H1025" s="28">
        <f t="shared" si="55"/>
        <v>0</v>
      </c>
      <c r="I1025" s="1073"/>
      <c r="J1025" s="28">
        <f t="shared" si="56"/>
        <v>0</v>
      </c>
      <c r="K1025" s="1024">
        <f t="shared" si="54"/>
        <v>0</v>
      </c>
    </row>
    <row r="1026" spans="1:11" s="113" customFormat="1" ht="25.5">
      <c r="A1026" s="33"/>
      <c r="B1026" s="39" t="s">
        <v>474</v>
      </c>
      <c r="C1026" s="30"/>
      <c r="D1026" s="31"/>
      <c r="E1026" s="31"/>
      <c r="F1026" s="32"/>
      <c r="G1026" s="1064"/>
      <c r="H1026" s="28">
        <f t="shared" si="55"/>
        <v>0</v>
      </c>
      <c r="I1026" s="1064"/>
      <c r="J1026" s="28">
        <f t="shared" si="56"/>
        <v>0</v>
      </c>
      <c r="K1026" s="1024">
        <f t="shared" si="54"/>
        <v>0</v>
      </c>
    </row>
    <row r="1027" spans="1:11" s="81" customFormat="1" ht="16.5">
      <c r="A1027" s="161"/>
      <c r="B1027" s="39" t="s">
        <v>475</v>
      </c>
      <c r="C1027" s="12"/>
      <c r="D1027" s="31"/>
      <c r="E1027" s="13"/>
      <c r="F1027" s="28"/>
      <c r="G1027" s="1002"/>
      <c r="H1027" s="28">
        <f t="shared" si="55"/>
        <v>0</v>
      </c>
      <c r="I1027" s="1067"/>
      <c r="J1027" s="28">
        <f t="shared" si="56"/>
        <v>0</v>
      </c>
      <c r="K1027" s="1024">
        <f t="shared" si="54"/>
        <v>0</v>
      </c>
    </row>
    <row r="1028" spans="1:11" s="81" customFormat="1" ht="38.25">
      <c r="A1028" s="161"/>
      <c r="B1028" s="162" t="s">
        <v>995</v>
      </c>
      <c r="C1028" s="12" t="s">
        <v>1</v>
      </c>
      <c r="D1028" s="13">
        <v>1</v>
      </c>
      <c r="E1028" s="13"/>
      <c r="F1028" s="28">
        <f>D1028*E1028</f>
        <v>0</v>
      </c>
      <c r="G1028" s="996">
        <v>1</v>
      </c>
      <c r="H1028" s="950">
        <f t="shared" si="55"/>
        <v>0</v>
      </c>
      <c r="I1028" s="996"/>
      <c r="J1028" s="28">
        <f t="shared" si="56"/>
        <v>0</v>
      </c>
      <c r="K1028" s="1024">
        <f t="shared" si="54"/>
        <v>0</v>
      </c>
    </row>
    <row r="1029" spans="1:11" s="81" customFormat="1" ht="16.5">
      <c r="A1029" s="161"/>
      <c r="B1029" s="162"/>
      <c r="C1029" s="12"/>
      <c r="D1029" s="13"/>
      <c r="E1029" s="13"/>
      <c r="F1029" s="28"/>
      <c r="G1029" s="1002"/>
      <c r="H1029" s="28">
        <f t="shared" si="55"/>
        <v>0</v>
      </c>
      <c r="I1029" s="1067"/>
      <c r="J1029" s="28">
        <f t="shared" si="56"/>
        <v>0</v>
      </c>
      <c r="K1029" s="1024">
        <f t="shared" si="54"/>
        <v>0</v>
      </c>
    </row>
    <row r="1030" spans="1:11" s="113" customFormat="1" ht="38.25">
      <c r="A1030" s="7" t="s">
        <v>29</v>
      </c>
      <c r="B1030" s="39" t="s">
        <v>1001</v>
      </c>
      <c r="C1030" s="164"/>
      <c r="D1030" s="165"/>
      <c r="E1030" s="165"/>
      <c r="F1030" s="166"/>
      <c r="G1030" s="1073"/>
      <c r="H1030" s="28">
        <f t="shared" si="55"/>
        <v>0</v>
      </c>
      <c r="I1030" s="1073"/>
      <c r="J1030" s="28">
        <f t="shared" si="56"/>
        <v>0</v>
      </c>
      <c r="K1030" s="1024">
        <f t="shared" si="54"/>
        <v>0</v>
      </c>
    </row>
    <row r="1031" spans="1:11" s="113" customFormat="1">
      <c r="A1031" s="33"/>
      <c r="B1031" s="39" t="s">
        <v>470</v>
      </c>
      <c r="C1031" s="30"/>
      <c r="D1031" s="31"/>
      <c r="E1031" s="31"/>
      <c r="F1031" s="32"/>
      <c r="G1031" s="1073"/>
      <c r="H1031" s="28">
        <f t="shared" si="55"/>
        <v>0</v>
      </c>
      <c r="I1031" s="1073"/>
      <c r="J1031" s="28">
        <f t="shared" si="56"/>
        <v>0</v>
      </c>
      <c r="K1031" s="1024">
        <f t="shared" si="54"/>
        <v>0</v>
      </c>
    </row>
    <row r="1032" spans="1:11" s="113" customFormat="1" ht="114.75">
      <c r="A1032" s="33"/>
      <c r="B1032" s="39" t="s">
        <v>999</v>
      </c>
      <c r="C1032" s="30"/>
      <c r="D1032" s="31"/>
      <c r="E1032" s="31"/>
      <c r="F1032" s="32"/>
      <c r="G1032" s="1073"/>
      <c r="H1032" s="28">
        <f t="shared" si="55"/>
        <v>0</v>
      </c>
      <c r="I1032" s="1073"/>
      <c r="J1032" s="28">
        <f t="shared" si="56"/>
        <v>0</v>
      </c>
      <c r="K1032" s="1024">
        <f t="shared" si="54"/>
        <v>0</v>
      </c>
    </row>
    <row r="1033" spans="1:11" s="81" customFormat="1" ht="25.5">
      <c r="A1033" s="161"/>
      <c r="B1033" s="39" t="s">
        <v>471</v>
      </c>
      <c r="C1033" s="152"/>
      <c r="D1033" s="152"/>
      <c r="E1033" s="163"/>
      <c r="F1033" s="153"/>
      <c r="G1033" s="1073"/>
      <c r="H1033" s="28">
        <f t="shared" si="55"/>
        <v>0</v>
      </c>
      <c r="I1033" s="1073"/>
      <c r="J1033" s="28">
        <f t="shared" si="56"/>
        <v>0</v>
      </c>
      <c r="K1033" s="1024">
        <f t="shared" si="54"/>
        <v>0</v>
      </c>
    </row>
    <row r="1034" spans="1:11" s="81" customFormat="1" ht="81.75" customHeight="1">
      <c r="A1034" s="7"/>
      <c r="B1034" s="39" t="s">
        <v>472</v>
      </c>
      <c r="C1034" s="30"/>
      <c r="D1034" s="31"/>
      <c r="E1034" s="31"/>
      <c r="F1034" s="32"/>
      <c r="G1034" s="1073"/>
      <c r="H1034" s="28">
        <f t="shared" si="55"/>
        <v>0</v>
      </c>
      <c r="I1034" s="1073"/>
      <c r="J1034" s="28">
        <f t="shared" si="56"/>
        <v>0</v>
      </c>
      <c r="K1034" s="1024">
        <f t="shared" si="54"/>
        <v>0</v>
      </c>
    </row>
    <row r="1035" spans="1:11" s="113" customFormat="1" ht="25.5">
      <c r="A1035" s="33"/>
      <c r="B1035" s="39" t="s">
        <v>474</v>
      </c>
      <c r="C1035" s="30"/>
      <c r="D1035" s="31"/>
      <c r="E1035" s="31"/>
      <c r="F1035" s="32"/>
      <c r="G1035" s="1064"/>
      <c r="H1035" s="28">
        <f t="shared" si="55"/>
        <v>0</v>
      </c>
      <c r="I1035" s="1064"/>
      <c r="J1035" s="28">
        <f t="shared" si="56"/>
        <v>0</v>
      </c>
      <c r="K1035" s="1024">
        <f t="shared" si="54"/>
        <v>0</v>
      </c>
    </row>
    <row r="1036" spans="1:11" s="81" customFormat="1" ht="16.5">
      <c r="A1036" s="161"/>
      <c r="B1036" s="39" t="s">
        <v>475</v>
      </c>
      <c r="C1036" s="12"/>
      <c r="D1036" s="31"/>
      <c r="E1036" s="13"/>
      <c r="F1036" s="28"/>
      <c r="G1036" s="1002"/>
      <c r="H1036" s="28">
        <f t="shared" si="55"/>
        <v>0</v>
      </c>
      <c r="I1036" s="1067"/>
      <c r="J1036" s="28">
        <f t="shared" si="56"/>
        <v>0</v>
      </c>
      <c r="K1036" s="1024">
        <f t="shared" si="54"/>
        <v>0</v>
      </c>
    </row>
    <row r="1037" spans="1:11" s="81" customFormat="1" ht="38.25">
      <c r="A1037" s="161"/>
      <c r="B1037" s="162" t="s">
        <v>1000</v>
      </c>
      <c r="C1037" s="12" t="s">
        <v>1</v>
      </c>
      <c r="D1037" s="13">
        <v>1</v>
      </c>
      <c r="E1037" s="13"/>
      <c r="F1037" s="28">
        <f>D1037*E1037</f>
        <v>0</v>
      </c>
      <c r="G1037" s="1002"/>
      <c r="H1037" s="28">
        <f t="shared" si="55"/>
        <v>0</v>
      </c>
      <c r="I1037" s="995">
        <v>1</v>
      </c>
      <c r="J1037" s="28">
        <f t="shared" si="56"/>
        <v>0</v>
      </c>
      <c r="K1037" s="1024">
        <f t="shared" si="54"/>
        <v>0</v>
      </c>
    </row>
    <row r="1038" spans="1:11" s="81" customFormat="1" ht="16.5">
      <c r="A1038" s="161"/>
      <c r="B1038" s="162"/>
      <c r="C1038" s="12"/>
      <c r="D1038" s="13"/>
      <c r="E1038" s="13"/>
      <c r="F1038" s="28"/>
      <c r="G1038" s="1002"/>
      <c r="H1038" s="28">
        <f t="shared" si="55"/>
        <v>0</v>
      </c>
      <c r="I1038" s="1067"/>
      <c r="J1038" s="28">
        <f t="shared" si="56"/>
        <v>0</v>
      </c>
      <c r="K1038" s="1024">
        <f t="shared" si="54"/>
        <v>0</v>
      </c>
    </row>
    <row r="1039" spans="1:11" s="113" customFormat="1" ht="38.25">
      <c r="A1039" s="7" t="s">
        <v>30</v>
      </c>
      <c r="B1039" s="39" t="s">
        <v>1002</v>
      </c>
      <c r="C1039" s="164"/>
      <c r="D1039" s="165"/>
      <c r="E1039" s="165"/>
      <c r="F1039" s="166"/>
      <c r="G1039" s="1073"/>
      <c r="H1039" s="28">
        <f t="shared" si="55"/>
        <v>0</v>
      </c>
      <c r="I1039" s="1073"/>
      <c r="J1039" s="28">
        <f t="shared" si="56"/>
        <v>0</v>
      </c>
      <c r="K1039" s="1024">
        <f t="shared" si="54"/>
        <v>0</v>
      </c>
    </row>
    <row r="1040" spans="1:11" s="113" customFormat="1">
      <c r="A1040" s="33"/>
      <c r="B1040" s="39" t="s">
        <v>470</v>
      </c>
      <c r="C1040" s="30"/>
      <c r="D1040" s="31"/>
      <c r="E1040" s="31"/>
      <c r="F1040" s="32"/>
      <c r="G1040" s="1073"/>
      <c r="H1040" s="28">
        <f t="shared" si="55"/>
        <v>0</v>
      </c>
      <c r="I1040" s="1073"/>
      <c r="J1040" s="28">
        <f t="shared" si="56"/>
        <v>0</v>
      </c>
      <c r="K1040" s="1024">
        <f t="shared" si="54"/>
        <v>0</v>
      </c>
    </row>
    <row r="1041" spans="1:11" s="113" customFormat="1" ht="114.75">
      <c r="A1041" s="33"/>
      <c r="B1041" s="39" t="s">
        <v>1003</v>
      </c>
      <c r="C1041" s="30"/>
      <c r="D1041" s="31"/>
      <c r="E1041" s="31"/>
      <c r="F1041" s="32"/>
      <c r="G1041" s="1073"/>
      <c r="H1041" s="28">
        <f t="shared" si="55"/>
        <v>0</v>
      </c>
      <c r="I1041" s="1073"/>
      <c r="J1041" s="28">
        <f t="shared" si="56"/>
        <v>0</v>
      </c>
      <c r="K1041" s="1024">
        <f t="shared" si="54"/>
        <v>0</v>
      </c>
    </row>
    <row r="1042" spans="1:11" s="81" customFormat="1" ht="89.25">
      <c r="A1042" s="168"/>
      <c r="B1042" s="39" t="s">
        <v>473</v>
      </c>
      <c r="C1042" s="164"/>
      <c r="D1042" s="165"/>
      <c r="E1042" s="165"/>
      <c r="F1042" s="166"/>
      <c r="G1042" s="1064"/>
      <c r="H1042" s="28">
        <f t="shared" si="55"/>
        <v>0</v>
      </c>
      <c r="I1042" s="1064"/>
      <c r="J1042" s="28">
        <f t="shared" si="56"/>
        <v>0</v>
      </c>
      <c r="K1042" s="1024">
        <f t="shared" si="54"/>
        <v>0</v>
      </c>
    </row>
    <row r="1043" spans="1:11" s="81" customFormat="1" ht="25.5">
      <c r="A1043" s="161"/>
      <c r="B1043" s="39" t="s">
        <v>471</v>
      </c>
      <c r="C1043" s="152"/>
      <c r="D1043" s="152"/>
      <c r="E1043" s="163"/>
      <c r="F1043" s="153"/>
      <c r="G1043" s="1073"/>
      <c r="H1043" s="28">
        <f t="shared" si="55"/>
        <v>0</v>
      </c>
      <c r="I1043" s="1073"/>
      <c r="J1043" s="28">
        <f t="shared" si="56"/>
        <v>0</v>
      </c>
      <c r="K1043" s="1024">
        <f t="shared" si="54"/>
        <v>0</v>
      </c>
    </row>
    <row r="1044" spans="1:11" s="81" customFormat="1" ht="81.75" customHeight="1">
      <c r="A1044" s="7"/>
      <c r="B1044" s="39" t="s">
        <v>472</v>
      </c>
      <c r="C1044" s="30"/>
      <c r="D1044" s="31"/>
      <c r="E1044" s="31"/>
      <c r="F1044" s="32"/>
      <c r="G1044" s="1073"/>
      <c r="H1044" s="28">
        <f t="shared" si="55"/>
        <v>0</v>
      </c>
      <c r="I1044" s="1073"/>
      <c r="J1044" s="28">
        <f t="shared" si="56"/>
        <v>0</v>
      </c>
      <c r="K1044" s="1024">
        <f t="shared" si="54"/>
        <v>0</v>
      </c>
    </row>
    <row r="1045" spans="1:11" s="113" customFormat="1" ht="25.5">
      <c r="A1045" s="33"/>
      <c r="B1045" s="39" t="s">
        <v>474</v>
      </c>
      <c r="C1045" s="30"/>
      <c r="D1045" s="31"/>
      <c r="E1045" s="31"/>
      <c r="F1045" s="32"/>
      <c r="G1045" s="1064"/>
      <c r="H1045" s="28">
        <f t="shared" si="55"/>
        <v>0</v>
      </c>
      <c r="I1045" s="1064"/>
      <c r="J1045" s="28">
        <f t="shared" si="56"/>
        <v>0</v>
      </c>
      <c r="K1045" s="1024">
        <f t="shared" ref="K1045:K1108" si="57">D1045-G1045-I1045</f>
        <v>0</v>
      </c>
    </row>
    <row r="1046" spans="1:11" s="81" customFormat="1" ht="16.5">
      <c r="A1046" s="161"/>
      <c r="B1046" s="39" t="s">
        <v>475</v>
      </c>
      <c r="C1046" s="12"/>
      <c r="D1046" s="31"/>
      <c r="E1046" s="13"/>
      <c r="F1046" s="28"/>
      <c r="G1046" s="1002"/>
      <c r="H1046" s="28">
        <f t="shared" si="55"/>
        <v>0</v>
      </c>
      <c r="I1046" s="1067"/>
      <c r="J1046" s="28">
        <f t="shared" si="56"/>
        <v>0</v>
      </c>
      <c r="K1046" s="1024">
        <f t="shared" si="57"/>
        <v>0</v>
      </c>
    </row>
    <row r="1047" spans="1:11" s="81" customFormat="1" ht="38.25">
      <c r="A1047" s="161"/>
      <c r="B1047" s="162" t="s">
        <v>1004</v>
      </c>
      <c r="C1047" s="12" t="s">
        <v>1</v>
      </c>
      <c r="D1047" s="13">
        <v>2</v>
      </c>
      <c r="E1047" s="13"/>
      <c r="F1047" s="28">
        <f>D1047*E1047</f>
        <v>0</v>
      </c>
      <c r="G1047" s="995">
        <v>2</v>
      </c>
      <c r="H1047" s="28">
        <f t="shared" si="55"/>
        <v>0</v>
      </c>
      <c r="I1047" s="1067"/>
      <c r="J1047" s="28">
        <f t="shared" si="56"/>
        <v>0</v>
      </c>
      <c r="K1047" s="1024">
        <f t="shared" si="57"/>
        <v>0</v>
      </c>
    </row>
    <row r="1048" spans="1:11" s="81" customFormat="1" ht="16.5">
      <c r="A1048" s="927"/>
      <c r="B1048" s="39"/>
      <c r="C1048" s="12"/>
      <c r="D1048" s="13"/>
      <c r="E1048" s="13"/>
      <c r="F1048" s="28"/>
      <c r="G1048" s="1073"/>
      <c r="H1048" s="28">
        <f t="shared" si="55"/>
        <v>0</v>
      </c>
      <c r="I1048" s="1073"/>
      <c r="J1048" s="28">
        <f t="shared" si="56"/>
        <v>0</v>
      </c>
      <c r="K1048" s="1024">
        <f t="shared" si="57"/>
        <v>0</v>
      </c>
    </row>
    <row r="1049" spans="1:11" s="113" customFormat="1" ht="38.25">
      <c r="A1049" s="7" t="s">
        <v>31</v>
      </c>
      <c r="B1049" s="39" t="s">
        <v>996</v>
      </c>
      <c r="C1049" s="164"/>
      <c r="D1049" s="165"/>
      <c r="E1049" s="165"/>
      <c r="F1049" s="166"/>
      <c r="G1049" s="1073"/>
      <c r="H1049" s="28">
        <f t="shared" si="55"/>
        <v>0</v>
      </c>
      <c r="I1049" s="1073"/>
      <c r="J1049" s="28">
        <f t="shared" si="56"/>
        <v>0</v>
      </c>
      <c r="K1049" s="1024">
        <f t="shared" si="57"/>
        <v>0</v>
      </c>
    </row>
    <row r="1050" spans="1:11" s="113" customFormat="1">
      <c r="A1050" s="33"/>
      <c r="B1050" s="39" t="s">
        <v>470</v>
      </c>
      <c r="C1050" s="30"/>
      <c r="D1050" s="31"/>
      <c r="E1050" s="31"/>
      <c r="F1050" s="32"/>
      <c r="G1050" s="1073"/>
      <c r="H1050" s="28">
        <f t="shared" si="55"/>
        <v>0</v>
      </c>
      <c r="I1050" s="1073"/>
      <c r="J1050" s="28">
        <f t="shared" si="56"/>
        <v>0</v>
      </c>
      <c r="K1050" s="1024">
        <f t="shared" si="57"/>
        <v>0</v>
      </c>
    </row>
    <row r="1051" spans="1:11" s="113" customFormat="1" ht="127.5">
      <c r="A1051" s="33"/>
      <c r="B1051" s="39" t="s">
        <v>998</v>
      </c>
      <c r="C1051" s="30"/>
      <c r="D1051" s="31"/>
      <c r="E1051" s="31"/>
      <c r="F1051" s="32"/>
      <c r="G1051" s="1073"/>
      <c r="H1051" s="28">
        <f t="shared" ref="H1051:H1084" si="58">ROUND(E1051*G1051,2)</f>
        <v>0</v>
      </c>
      <c r="I1051" s="1073"/>
      <c r="J1051" s="28">
        <f t="shared" ref="J1051:J1084" si="59">ROUND(E1051*I1051,2)</f>
        <v>0</v>
      </c>
      <c r="K1051" s="1024">
        <f t="shared" si="57"/>
        <v>0</v>
      </c>
    </row>
    <row r="1052" spans="1:11" s="81" customFormat="1" ht="25.5">
      <c r="A1052" s="161"/>
      <c r="B1052" s="39" t="s">
        <v>471</v>
      </c>
      <c r="C1052" s="152"/>
      <c r="D1052" s="152"/>
      <c r="E1052" s="163"/>
      <c r="F1052" s="153"/>
      <c r="G1052" s="1073"/>
      <c r="H1052" s="28">
        <f t="shared" si="58"/>
        <v>0</v>
      </c>
      <c r="I1052" s="1073"/>
      <c r="J1052" s="28">
        <f t="shared" si="59"/>
        <v>0</v>
      </c>
      <c r="K1052" s="1024">
        <f t="shared" si="57"/>
        <v>0</v>
      </c>
    </row>
    <row r="1053" spans="1:11" s="81" customFormat="1" ht="81.75" customHeight="1">
      <c r="A1053" s="7"/>
      <c r="B1053" s="39" t="s">
        <v>472</v>
      </c>
      <c r="C1053" s="30"/>
      <c r="D1053" s="31"/>
      <c r="E1053" s="31"/>
      <c r="F1053" s="32"/>
      <c r="G1053" s="1073"/>
      <c r="H1053" s="28">
        <f t="shared" si="58"/>
        <v>0</v>
      </c>
      <c r="I1053" s="1073"/>
      <c r="J1053" s="28">
        <f t="shared" si="59"/>
        <v>0</v>
      </c>
      <c r="K1053" s="1024">
        <f t="shared" si="57"/>
        <v>0</v>
      </c>
    </row>
    <row r="1054" spans="1:11" s="113" customFormat="1" ht="25.5">
      <c r="A1054" s="33"/>
      <c r="B1054" s="39" t="s">
        <v>474</v>
      </c>
      <c r="C1054" s="30"/>
      <c r="D1054" s="31"/>
      <c r="E1054" s="31"/>
      <c r="F1054" s="32"/>
      <c r="G1054" s="1064"/>
      <c r="H1054" s="28">
        <f t="shared" si="58"/>
        <v>0</v>
      </c>
      <c r="I1054" s="1064"/>
      <c r="J1054" s="28">
        <f t="shared" si="59"/>
        <v>0</v>
      </c>
      <c r="K1054" s="1024">
        <f t="shared" si="57"/>
        <v>0</v>
      </c>
    </row>
    <row r="1055" spans="1:11" s="81" customFormat="1" ht="16.5">
      <c r="A1055" s="161"/>
      <c r="B1055" s="39" t="s">
        <v>475</v>
      </c>
      <c r="C1055" s="12"/>
      <c r="D1055" s="31"/>
      <c r="E1055" s="13"/>
      <c r="F1055" s="28"/>
      <c r="G1055" s="1002"/>
      <c r="H1055" s="28">
        <f t="shared" si="58"/>
        <v>0</v>
      </c>
      <c r="I1055" s="1067"/>
      <c r="J1055" s="28">
        <f t="shared" si="59"/>
        <v>0</v>
      </c>
      <c r="K1055" s="1024">
        <f t="shared" si="57"/>
        <v>0</v>
      </c>
    </row>
    <row r="1056" spans="1:11" s="81" customFormat="1" ht="38.25">
      <c r="A1056" s="161"/>
      <c r="B1056" s="162" t="s">
        <v>997</v>
      </c>
      <c r="C1056" s="12" t="s">
        <v>1</v>
      </c>
      <c r="D1056" s="13">
        <v>1</v>
      </c>
      <c r="E1056" s="13"/>
      <c r="F1056" s="28">
        <f>D1056*E1056</f>
        <v>0</v>
      </c>
      <c r="G1056" s="1002"/>
      <c r="H1056" s="28">
        <f t="shared" si="58"/>
        <v>0</v>
      </c>
      <c r="I1056" s="995">
        <v>1</v>
      </c>
      <c r="J1056" s="28">
        <f t="shared" si="59"/>
        <v>0</v>
      </c>
      <c r="K1056" s="1024">
        <f t="shared" si="57"/>
        <v>0</v>
      </c>
    </row>
    <row r="1057" spans="1:11" s="81" customFormat="1" ht="16.5">
      <c r="A1057" s="927"/>
      <c r="B1057" s="39"/>
      <c r="C1057" s="12"/>
      <c r="D1057" s="13"/>
      <c r="E1057" s="13"/>
      <c r="F1057" s="28"/>
      <c r="G1057" s="1073"/>
      <c r="H1057" s="28">
        <f t="shared" si="58"/>
        <v>0</v>
      </c>
      <c r="I1057" s="1073"/>
      <c r="J1057" s="28">
        <f t="shared" si="59"/>
        <v>0</v>
      </c>
      <c r="K1057" s="1024">
        <f t="shared" si="57"/>
        <v>0</v>
      </c>
    </row>
    <row r="1058" spans="1:11" s="113" customFormat="1" ht="38.25">
      <c r="A1058" s="7" t="s">
        <v>32</v>
      </c>
      <c r="B1058" s="39" t="s">
        <v>1013</v>
      </c>
      <c r="C1058" s="164"/>
      <c r="D1058" s="165"/>
      <c r="E1058" s="165"/>
      <c r="F1058" s="166"/>
      <c r="G1058" s="1073"/>
      <c r="H1058" s="28">
        <f t="shared" si="58"/>
        <v>0</v>
      </c>
      <c r="I1058" s="1073"/>
      <c r="J1058" s="28">
        <f t="shared" si="59"/>
        <v>0</v>
      </c>
      <c r="K1058" s="1024">
        <f t="shared" si="57"/>
        <v>0</v>
      </c>
    </row>
    <row r="1059" spans="1:11" s="113" customFormat="1" ht="15.75" customHeight="1">
      <c r="A1059" s="33"/>
      <c r="B1059" s="39" t="s">
        <v>470</v>
      </c>
      <c r="C1059" s="30"/>
      <c r="D1059" s="31"/>
      <c r="E1059" s="31"/>
      <c r="F1059" s="32"/>
      <c r="G1059" s="1073"/>
      <c r="H1059" s="28">
        <f t="shared" si="58"/>
        <v>0</v>
      </c>
      <c r="I1059" s="1073"/>
      <c r="J1059" s="28">
        <f t="shared" si="59"/>
        <v>0</v>
      </c>
      <c r="K1059" s="1024">
        <f t="shared" si="57"/>
        <v>0</v>
      </c>
    </row>
    <row r="1060" spans="1:11" s="113" customFormat="1" ht="102">
      <c r="A1060" s="33"/>
      <c r="B1060" s="39" t="s">
        <v>1011</v>
      </c>
      <c r="C1060" s="30"/>
      <c r="D1060" s="31"/>
      <c r="E1060" s="31"/>
      <c r="F1060" s="32"/>
      <c r="G1060" s="1073"/>
      <c r="H1060" s="28">
        <f t="shared" si="58"/>
        <v>0</v>
      </c>
      <c r="I1060" s="1073"/>
      <c r="J1060" s="28">
        <f t="shared" si="59"/>
        <v>0</v>
      </c>
      <c r="K1060" s="1024">
        <f t="shared" si="57"/>
        <v>0</v>
      </c>
    </row>
    <row r="1061" spans="1:11" s="81" customFormat="1" ht="25.5">
      <c r="A1061" s="161"/>
      <c r="B1061" s="39" t="s">
        <v>471</v>
      </c>
      <c r="C1061" s="152"/>
      <c r="D1061" s="152"/>
      <c r="E1061" s="163"/>
      <c r="F1061" s="153"/>
      <c r="G1061" s="1073"/>
      <c r="H1061" s="28">
        <f t="shared" si="58"/>
        <v>0</v>
      </c>
      <c r="I1061" s="1073"/>
      <c r="J1061" s="28">
        <f t="shared" si="59"/>
        <v>0</v>
      </c>
      <c r="K1061" s="1024">
        <f t="shared" si="57"/>
        <v>0</v>
      </c>
    </row>
    <row r="1062" spans="1:11" s="81" customFormat="1" ht="25.5">
      <c r="A1062" s="186"/>
      <c r="B1062" s="39" t="s">
        <v>478</v>
      </c>
      <c r="C1062" s="168"/>
      <c r="D1062" s="181"/>
      <c r="E1062" s="182"/>
      <c r="F1062" s="183"/>
      <c r="G1062" s="1073"/>
      <c r="H1062" s="28">
        <f t="shared" si="58"/>
        <v>0</v>
      </c>
      <c r="I1062" s="1073"/>
      <c r="J1062" s="28">
        <f t="shared" si="59"/>
        <v>0</v>
      </c>
      <c r="K1062" s="1024">
        <f t="shared" si="57"/>
        <v>0</v>
      </c>
    </row>
    <row r="1063" spans="1:11" s="81" customFormat="1" ht="16.5">
      <c r="A1063" s="161"/>
      <c r="B1063" s="39" t="s">
        <v>475</v>
      </c>
      <c r="C1063" s="12"/>
      <c r="D1063" s="31"/>
      <c r="E1063" s="13"/>
      <c r="F1063" s="28"/>
      <c r="G1063" s="1002"/>
      <c r="H1063" s="28">
        <f t="shared" si="58"/>
        <v>0</v>
      </c>
      <c r="I1063" s="1067"/>
      <c r="J1063" s="28">
        <f t="shared" si="59"/>
        <v>0</v>
      </c>
      <c r="K1063" s="1024">
        <f t="shared" si="57"/>
        <v>0</v>
      </c>
    </row>
    <row r="1064" spans="1:11" s="81" customFormat="1" ht="25.5">
      <c r="A1064" s="161"/>
      <c r="B1064" s="162" t="s">
        <v>1012</v>
      </c>
      <c r="C1064" s="12" t="s">
        <v>1</v>
      </c>
      <c r="D1064" s="13">
        <v>1</v>
      </c>
      <c r="E1064" s="13"/>
      <c r="F1064" s="28">
        <f>D1064*E1064</f>
        <v>0</v>
      </c>
      <c r="G1064" s="995">
        <v>1</v>
      </c>
      <c r="H1064" s="28">
        <f t="shared" si="58"/>
        <v>0</v>
      </c>
      <c r="I1064" s="1067"/>
      <c r="J1064" s="28">
        <f t="shared" si="59"/>
        <v>0</v>
      </c>
      <c r="K1064" s="1024">
        <f t="shared" si="57"/>
        <v>0</v>
      </c>
    </row>
    <row r="1065" spans="1:11" s="81" customFormat="1" ht="16.5">
      <c r="A1065" s="161"/>
      <c r="B1065" s="162"/>
      <c r="C1065" s="12"/>
      <c r="D1065" s="13"/>
      <c r="E1065" s="13"/>
      <c r="F1065" s="28"/>
      <c r="G1065" s="1002"/>
      <c r="H1065" s="28">
        <f t="shared" si="58"/>
        <v>0</v>
      </c>
      <c r="I1065" s="1067"/>
      <c r="J1065" s="28">
        <f t="shared" si="59"/>
        <v>0</v>
      </c>
      <c r="K1065" s="1024">
        <f t="shared" si="57"/>
        <v>0</v>
      </c>
    </row>
    <row r="1066" spans="1:11" s="113" customFormat="1" ht="65.25" customHeight="1">
      <c r="A1066" s="7" t="s">
        <v>67</v>
      </c>
      <c r="B1066" s="39" t="s">
        <v>1016</v>
      </c>
      <c r="C1066" s="164"/>
      <c r="D1066" s="165"/>
      <c r="E1066" s="165"/>
      <c r="F1066" s="166"/>
      <c r="G1066" s="1073"/>
      <c r="H1066" s="28">
        <f t="shared" si="58"/>
        <v>0</v>
      </c>
      <c r="I1066" s="1073"/>
      <c r="J1066" s="28">
        <f t="shared" si="59"/>
        <v>0</v>
      </c>
      <c r="K1066" s="1024">
        <f t="shared" si="57"/>
        <v>0</v>
      </c>
    </row>
    <row r="1067" spans="1:11" s="113" customFormat="1" ht="89.25">
      <c r="A1067" s="33"/>
      <c r="B1067" s="39" t="s">
        <v>1014</v>
      </c>
      <c r="C1067" s="30"/>
      <c r="D1067" s="31"/>
      <c r="E1067" s="31"/>
      <c r="F1067" s="32"/>
      <c r="G1067" s="1073"/>
      <c r="H1067" s="28">
        <f t="shared" si="58"/>
        <v>0</v>
      </c>
      <c r="I1067" s="1073"/>
      <c r="J1067" s="28">
        <f t="shared" si="59"/>
        <v>0</v>
      </c>
      <c r="K1067" s="1024">
        <f t="shared" si="57"/>
        <v>0</v>
      </c>
    </row>
    <row r="1068" spans="1:11" s="81" customFormat="1" ht="25.5">
      <c r="A1068" s="161"/>
      <c r="B1068" s="39" t="s">
        <v>471</v>
      </c>
      <c r="C1068" s="152"/>
      <c r="D1068" s="152"/>
      <c r="E1068" s="163"/>
      <c r="F1068" s="153"/>
      <c r="G1068" s="1073"/>
      <c r="H1068" s="28">
        <f t="shared" si="58"/>
        <v>0</v>
      </c>
      <c r="I1068" s="1073"/>
      <c r="J1068" s="28">
        <f t="shared" si="59"/>
        <v>0</v>
      </c>
      <c r="K1068" s="1024">
        <f t="shared" si="57"/>
        <v>0</v>
      </c>
    </row>
    <row r="1069" spans="1:11" s="81" customFormat="1" ht="25.5">
      <c r="A1069" s="186"/>
      <c r="B1069" s="39" t="s">
        <v>478</v>
      </c>
      <c r="C1069" s="168"/>
      <c r="D1069" s="181"/>
      <c r="E1069" s="182"/>
      <c r="F1069" s="183"/>
      <c r="G1069" s="1073"/>
      <c r="H1069" s="28">
        <f t="shared" si="58"/>
        <v>0</v>
      </c>
      <c r="I1069" s="1073"/>
      <c r="J1069" s="28">
        <f t="shared" si="59"/>
        <v>0</v>
      </c>
      <c r="K1069" s="1024">
        <f t="shared" si="57"/>
        <v>0</v>
      </c>
    </row>
    <row r="1070" spans="1:11" s="113" customFormat="1" ht="63.75">
      <c r="A1070" s="172"/>
      <c r="B1070" s="39" t="s">
        <v>479</v>
      </c>
      <c r="C1070" s="168"/>
      <c r="D1070" s="181"/>
      <c r="E1070" s="182"/>
      <c r="F1070" s="183"/>
      <c r="G1070" s="1073"/>
      <c r="H1070" s="28">
        <f t="shared" si="58"/>
        <v>0</v>
      </c>
      <c r="I1070" s="1073"/>
      <c r="J1070" s="28">
        <f t="shared" si="59"/>
        <v>0</v>
      </c>
      <c r="K1070" s="1024">
        <f t="shared" si="57"/>
        <v>0</v>
      </c>
    </row>
    <row r="1071" spans="1:11" s="113" customFormat="1" ht="25.5">
      <c r="A1071" s="33"/>
      <c r="B1071" s="39" t="s">
        <v>474</v>
      </c>
      <c r="C1071" s="30"/>
      <c r="D1071" s="31"/>
      <c r="E1071" s="31"/>
      <c r="F1071" s="32"/>
      <c r="G1071" s="1064"/>
      <c r="H1071" s="28">
        <f t="shared" si="58"/>
        <v>0</v>
      </c>
      <c r="I1071" s="1064"/>
      <c r="J1071" s="28">
        <f t="shared" si="59"/>
        <v>0</v>
      </c>
      <c r="K1071" s="1024">
        <f t="shared" si="57"/>
        <v>0</v>
      </c>
    </row>
    <row r="1072" spans="1:11" s="81" customFormat="1" ht="18" customHeight="1">
      <c r="A1072" s="161"/>
      <c r="B1072" s="39" t="s">
        <v>475</v>
      </c>
      <c r="C1072" s="12"/>
      <c r="D1072" s="31"/>
      <c r="E1072" s="13"/>
      <c r="F1072" s="28"/>
      <c r="G1072" s="1002"/>
      <c r="H1072" s="28">
        <f t="shared" si="58"/>
        <v>0</v>
      </c>
      <c r="I1072" s="1067"/>
      <c r="J1072" s="28">
        <f t="shared" si="59"/>
        <v>0</v>
      </c>
      <c r="K1072" s="1024">
        <f t="shared" si="57"/>
        <v>0</v>
      </c>
    </row>
    <row r="1073" spans="1:11" s="81" customFormat="1" ht="41.25" customHeight="1">
      <c r="A1073" s="161"/>
      <c r="B1073" s="162" t="s">
        <v>1015</v>
      </c>
      <c r="C1073" s="12" t="s">
        <v>1</v>
      </c>
      <c r="D1073" s="13">
        <v>1</v>
      </c>
      <c r="E1073" s="13"/>
      <c r="F1073" s="28">
        <f>D1073*E1073</f>
        <v>0</v>
      </c>
      <c r="G1073" s="995">
        <v>1</v>
      </c>
      <c r="H1073" s="28">
        <f t="shared" si="58"/>
        <v>0</v>
      </c>
      <c r="I1073" s="1067"/>
      <c r="J1073" s="28">
        <f t="shared" si="59"/>
        <v>0</v>
      </c>
      <c r="K1073" s="1024">
        <f t="shared" si="57"/>
        <v>0</v>
      </c>
    </row>
    <row r="1074" spans="1:11" s="81" customFormat="1" ht="16.5">
      <c r="A1074" s="161"/>
      <c r="B1074" s="162"/>
      <c r="C1074" s="12"/>
      <c r="D1074" s="13"/>
      <c r="E1074" s="13"/>
      <c r="F1074" s="28"/>
      <c r="G1074" s="1002"/>
      <c r="H1074" s="28">
        <f t="shared" si="58"/>
        <v>0</v>
      </c>
      <c r="I1074" s="1067"/>
      <c r="J1074" s="28">
        <f t="shared" si="59"/>
        <v>0</v>
      </c>
      <c r="K1074" s="1024">
        <f t="shared" si="57"/>
        <v>0</v>
      </c>
    </row>
    <row r="1075" spans="1:11" s="113" customFormat="1" ht="69.599999999999994" customHeight="1">
      <c r="A1075" s="7" t="s">
        <v>69</v>
      </c>
      <c r="B1075" s="39" t="s">
        <v>1017</v>
      </c>
      <c r="C1075" s="164"/>
      <c r="D1075" s="165"/>
      <c r="E1075" s="165"/>
      <c r="F1075" s="166"/>
      <c r="G1075" s="1073"/>
      <c r="H1075" s="28">
        <f t="shared" si="58"/>
        <v>0</v>
      </c>
      <c r="I1075" s="1073"/>
      <c r="J1075" s="28">
        <f t="shared" si="59"/>
        <v>0</v>
      </c>
      <c r="K1075" s="1024">
        <f t="shared" si="57"/>
        <v>0</v>
      </c>
    </row>
    <row r="1076" spans="1:11" s="113" customFormat="1" ht="99" customHeight="1">
      <c r="A1076" s="33"/>
      <c r="B1076" s="39" t="s">
        <v>1014</v>
      </c>
      <c r="C1076" s="30"/>
      <c r="D1076" s="31"/>
      <c r="E1076" s="31"/>
      <c r="F1076" s="32"/>
      <c r="G1076" s="1073"/>
      <c r="H1076" s="28">
        <f t="shared" si="58"/>
        <v>0</v>
      </c>
      <c r="I1076" s="1073"/>
      <c r="J1076" s="28">
        <f t="shared" si="59"/>
        <v>0</v>
      </c>
      <c r="K1076" s="1024">
        <f t="shared" si="57"/>
        <v>0</v>
      </c>
    </row>
    <row r="1077" spans="1:11" s="81" customFormat="1" ht="25.5">
      <c r="A1077" s="161"/>
      <c r="B1077" s="39" t="s">
        <v>471</v>
      </c>
      <c r="C1077" s="152"/>
      <c r="D1077" s="152"/>
      <c r="E1077" s="163"/>
      <c r="F1077" s="153"/>
      <c r="G1077" s="1073"/>
      <c r="H1077" s="28">
        <f t="shared" si="58"/>
        <v>0</v>
      </c>
      <c r="I1077" s="1073"/>
      <c r="J1077" s="28">
        <f t="shared" si="59"/>
        <v>0</v>
      </c>
      <c r="K1077" s="1024">
        <f t="shared" si="57"/>
        <v>0</v>
      </c>
    </row>
    <row r="1078" spans="1:11" s="81" customFormat="1" ht="25.5">
      <c r="A1078" s="186"/>
      <c r="B1078" s="39" t="s">
        <v>478</v>
      </c>
      <c r="C1078" s="168"/>
      <c r="D1078" s="181"/>
      <c r="E1078" s="182"/>
      <c r="F1078" s="183"/>
      <c r="G1078" s="1073"/>
      <c r="H1078" s="28">
        <f t="shared" si="58"/>
        <v>0</v>
      </c>
      <c r="I1078" s="1073"/>
      <c r="J1078" s="28">
        <f t="shared" si="59"/>
        <v>0</v>
      </c>
      <c r="K1078" s="1024">
        <f t="shared" si="57"/>
        <v>0</v>
      </c>
    </row>
    <row r="1079" spans="1:11" s="113" customFormat="1" ht="63.75">
      <c r="A1079" s="172"/>
      <c r="B1079" s="39" t="s">
        <v>479</v>
      </c>
      <c r="C1079" s="168"/>
      <c r="D1079" s="181"/>
      <c r="E1079" s="182"/>
      <c r="F1079" s="183"/>
      <c r="G1079" s="1073"/>
      <c r="H1079" s="28">
        <f t="shared" si="58"/>
        <v>0</v>
      </c>
      <c r="I1079" s="1073"/>
      <c r="J1079" s="28">
        <f t="shared" si="59"/>
        <v>0</v>
      </c>
      <c r="K1079" s="1024">
        <f t="shared" si="57"/>
        <v>0</v>
      </c>
    </row>
    <row r="1080" spans="1:11" s="113" customFormat="1" ht="25.5">
      <c r="A1080" s="33"/>
      <c r="B1080" s="39" t="s">
        <v>474</v>
      </c>
      <c r="C1080" s="30"/>
      <c r="D1080" s="31"/>
      <c r="E1080" s="31"/>
      <c r="F1080" s="32"/>
      <c r="G1080" s="1064"/>
      <c r="H1080" s="28">
        <f t="shared" si="58"/>
        <v>0</v>
      </c>
      <c r="I1080" s="1064"/>
      <c r="J1080" s="28">
        <f t="shared" si="59"/>
        <v>0</v>
      </c>
      <c r="K1080" s="1024">
        <f t="shared" si="57"/>
        <v>0</v>
      </c>
    </row>
    <row r="1081" spans="1:11" s="81" customFormat="1" ht="16.5">
      <c r="A1081" s="161"/>
      <c r="B1081" s="39" t="s">
        <v>475</v>
      </c>
      <c r="C1081" s="12"/>
      <c r="D1081" s="31"/>
      <c r="E1081" s="13"/>
      <c r="F1081" s="28"/>
      <c r="G1081" s="1002"/>
      <c r="H1081" s="28">
        <f t="shared" si="58"/>
        <v>0</v>
      </c>
      <c r="I1081" s="1067"/>
      <c r="J1081" s="28">
        <f t="shared" si="59"/>
        <v>0</v>
      </c>
      <c r="K1081" s="1024">
        <f t="shared" si="57"/>
        <v>0</v>
      </c>
    </row>
    <row r="1082" spans="1:11" s="81" customFormat="1" ht="38.25">
      <c r="A1082" s="161"/>
      <c r="B1082" s="162" t="s">
        <v>1015</v>
      </c>
      <c r="C1082" s="12" t="s">
        <v>1</v>
      </c>
      <c r="D1082" s="13">
        <v>1</v>
      </c>
      <c r="E1082" s="13"/>
      <c r="F1082" s="28">
        <f>D1082*E1082</f>
        <v>0</v>
      </c>
      <c r="G1082" s="995">
        <v>1</v>
      </c>
      <c r="H1082" s="28">
        <f t="shared" si="58"/>
        <v>0</v>
      </c>
      <c r="I1082" s="1067"/>
      <c r="J1082" s="28">
        <f t="shared" si="59"/>
        <v>0</v>
      </c>
      <c r="K1082" s="1024">
        <f t="shared" si="57"/>
        <v>0</v>
      </c>
    </row>
    <row r="1083" spans="1:11" s="81" customFormat="1" ht="16.5">
      <c r="A1083" s="161"/>
      <c r="B1083" s="162"/>
      <c r="C1083" s="12"/>
      <c r="D1083" s="13"/>
      <c r="E1083" s="13"/>
      <c r="F1083" s="28"/>
      <c r="G1083" s="1002"/>
      <c r="H1083" s="28">
        <f t="shared" si="58"/>
        <v>0</v>
      </c>
      <c r="I1083" s="1067"/>
      <c r="J1083" s="28">
        <f t="shared" si="59"/>
        <v>0</v>
      </c>
      <c r="K1083" s="1024">
        <f t="shared" si="57"/>
        <v>0</v>
      </c>
    </row>
    <row r="1084" spans="1:11" s="81" customFormat="1" ht="16.5">
      <c r="A1084" s="161"/>
      <c r="B1084" s="162"/>
      <c r="C1084" s="12"/>
      <c r="D1084" s="13"/>
      <c r="E1084" s="13"/>
      <c r="F1084" s="28"/>
      <c r="G1084" s="1002"/>
      <c r="H1084" s="28">
        <f t="shared" si="58"/>
        <v>0</v>
      </c>
      <c r="I1084" s="1067"/>
      <c r="J1084" s="28">
        <f t="shared" si="59"/>
        <v>0</v>
      </c>
      <c r="K1084" s="1024">
        <f t="shared" si="57"/>
        <v>0</v>
      </c>
    </row>
    <row r="1085" spans="1:11" s="4" customFormat="1">
      <c r="A1085" s="45" t="s">
        <v>465</v>
      </c>
      <c r="B1085" s="45" t="s">
        <v>469</v>
      </c>
      <c r="C1085" s="50"/>
      <c r="D1085" s="51"/>
      <c r="E1085" s="52"/>
      <c r="F1085" s="54">
        <f>SUM(F787:F1082)</f>
        <v>0</v>
      </c>
      <c r="G1085" s="1028"/>
      <c r="H1085" s="702">
        <f>SUM(H787:H1082)</f>
        <v>0</v>
      </c>
      <c r="I1085" s="1028"/>
      <c r="J1085" s="702">
        <f>SUM(J787:J1082)</f>
        <v>0</v>
      </c>
      <c r="K1085" s="1024">
        <f t="shared" si="57"/>
        <v>0</v>
      </c>
    </row>
    <row r="1086" spans="1:11" ht="15">
      <c r="G1086" s="1062"/>
      <c r="H1086" s="1063"/>
      <c r="I1086" s="1062"/>
      <c r="J1086" s="1038"/>
      <c r="K1086" s="1024">
        <f t="shared" si="57"/>
        <v>0</v>
      </c>
    </row>
    <row r="1087" spans="1:11" s="4" customFormat="1">
      <c r="A1087" s="45" t="s">
        <v>466</v>
      </c>
      <c r="B1087" s="426" t="s">
        <v>988</v>
      </c>
      <c r="C1087" s="66" t="s">
        <v>248</v>
      </c>
      <c r="D1087" s="67" t="s">
        <v>245</v>
      </c>
      <c r="E1087" s="1021" t="s">
        <v>246</v>
      </c>
      <c r="F1087" s="1021" t="s">
        <v>247</v>
      </c>
      <c r="G1087" s="1026" t="s">
        <v>245</v>
      </c>
      <c r="H1087" s="1027" t="s">
        <v>247</v>
      </c>
      <c r="I1087" s="1026" t="s">
        <v>245</v>
      </c>
      <c r="J1087" s="1027" t="s">
        <v>247</v>
      </c>
      <c r="K1087" s="1024" t="e">
        <f t="shared" si="57"/>
        <v>#VALUE!</v>
      </c>
    </row>
    <row r="1088" spans="1:11" s="4" customFormat="1">
      <c r="A1088" s="11"/>
      <c r="B1088" s="939"/>
      <c r="C1088" s="939"/>
      <c r="D1088" s="2"/>
      <c r="E1088" s="3"/>
      <c r="F1088" s="13"/>
      <c r="G1088" s="1030"/>
      <c r="H1088" s="1029"/>
      <c r="I1088" s="1030"/>
      <c r="J1088" s="1029"/>
      <c r="K1088" s="1024">
        <f t="shared" si="57"/>
        <v>0</v>
      </c>
    </row>
    <row r="1089" spans="1:11" s="4" customFormat="1">
      <c r="A1089" s="11"/>
      <c r="B1089" s="372" t="s">
        <v>932</v>
      </c>
      <c r="C1089" s="372"/>
      <c r="D1089" s="2"/>
      <c r="E1089" s="3"/>
      <c r="F1089" s="2"/>
      <c r="G1089" s="1030"/>
      <c r="H1089" s="1029"/>
      <c r="I1089" s="1030"/>
      <c r="J1089" s="1029"/>
      <c r="K1089" s="1024">
        <f t="shared" si="57"/>
        <v>0</v>
      </c>
    </row>
    <row r="1090" spans="1:11" s="4" customFormat="1">
      <c r="A1090" s="11"/>
      <c r="B1090" s="939"/>
      <c r="C1090" s="939"/>
      <c r="D1090" s="2"/>
      <c r="E1090" s="3"/>
      <c r="F1090" s="13"/>
      <c r="G1090" s="1030"/>
      <c r="H1090" s="1029"/>
      <c r="I1090" s="1030"/>
      <c r="J1090" s="1029"/>
      <c r="K1090" s="1024">
        <f t="shared" si="57"/>
        <v>0</v>
      </c>
    </row>
    <row r="1091" spans="1:11" s="113" customFormat="1" ht="51">
      <c r="A1091" s="7" t="s">
        <v>71</v>
      </c>
      <c r="B1091" s="39" t="s">
        <v>1005</v>
      </c>
      <c r="C1091" s="164"/>
      <c r="D1091" s="165"/>
      <c r="E1091" s="165"/>
      <c r="F1091" s="166"/>
      <c r="G1091" s="1073"/>
      <c r="H1091" s="1074"/>
      <c r="I1091" s="1073"/>
      <c r="J1091" s="1074"/>
      <c r="K1091" s="1024">
        <f t="shared" si="57"/>
        <v>0</v>
      </c>
    </row>
    <row r="1092" spans="1:11" s="113" customFormat="1">
      <c r="A1092" s="33"/>
      <c r="B1092" s="39" t="s">
        <v>987</v>
      </c>
      <c r="C1092" s="30"/>
      <c r="D1092" s="31"/>
      <c r="E1092" s="31"/>
      <c r="F1092" s="32"/>
      <c r="G1092" s="1073"/>
      <c r="H1092" s="1074"/>
      <c r="I1092" s="1073"/>
      <c r="J1092" s="1074"/>
      <c r="K1092" s="1024">
        <f t="shared" si="57"/>
        <v>0</v>
      </c>
    </row>
    <row r="1093" spans="1:11" s="113" customFormat="1" ht="114.75">
      <c r="A1093" s="33"/>
      <c r="B1093" s="39" t="s">
        <v>1006</v>
      </c>
      <c r="C1093" s="30"/>
      <c r="D1093" s="31"/>
      <c r="E1093" s="31"/>
      <c r="F1093" s="32"/>
      <c r="G1093" s="1073"/>
      <c r="H1093" s="1074"/>
      <c r="I1093" s="1073"/>
      <c r="J1093" s="1074"/>
      <c r="K1093" s="1024">
        <f t="shared" si="57"/>
        <v>0</v>
      </c>
    </row>
    <row r="1094" spans="1:11" s="81" customFormat="1" ht="51">
      <c r="A1094" s="168"/>
      <c r="B1094" s="39" t="s">
        <v>1007</v>
      </c>
      <c r="C1094" s="164"/>
      <c r="D1094" s="165"/>
      <c r="E1094" s="165"/>
      <c r="F1094" s="166"/>
      <c r="G1094" s="1064"/>
      <c r="H1094" s="1066"/>
      <c r="I1094" s="1064"/>
      <c r="J1094" s="1066"/>
      <c r="K1094" s="1024">
        <f t="shared" si="57"/>
        <v>0</v>
      </c>
    </row>
    <row r="1095" spans="1:11" s="81" customFormat="1" ht="25.5">
      <c r="A1095" s="161"/>
      <c r="B1095" s="39" t="s">
        <v>471</v>
      </c>
      <c r="C1095" s="152"/>
      <c r="D1095" s="152"/>
      <c r="E1095" s="163"/>
      <c r="F1095" s="153"/>
      <c r="G1095" s="1073"/>
      <c r="H1095" s="1074"/>
      <c r="I1095" s="1073"/>
      <c r="J1095" s="1074"/>
      <c r="K1095" s="1024">
        <f t="shared" si="57"/>
        <v>0</v>
      </c>
    </row>
    <row r="1096" spans="1:11" s="81" customFormat="1" ht="81.75" customHeight="1">
      <c r="A1096" s="7"/>
      <c r="B1096" s="39" t="s">
        <v>472</v>
      </c>
      <c r="C1096" s="30"/>
      <c r="D1096" s="31"/>
      <c r="E1096" s="31"/>
      <c r="F1096" s="32"/>
      <c r="G1096" s="1073"/>
      <c r="H1096" s="1074"/>
      <c r="I1096" s="1073"/>
      <c r="J1096" s="1074"/>
      <c r="K1096" s="1024">
        <f t="shared" si="57"/>
        <v>0</v>
      </c>
    </row>
    <row r="1097" spans="1:11" s="113" customFormat="1" ht="25.5">
      <c r="A1097" s="33"/>
      <c r="B1097" s="39" t="s">
        <v>474</v>
      </c>
      <c r="C1097" s="30"/>
      <c r="D1097" s="31"/>
      <c r="E1097" s="31"/>
      <c r="F1097" s="32"/>
      <c r="G1097" s="1064"/>
      <c r="H1097" s="1066"/>
      <c r="I1097" s="1064"/>
      <c r="J1097" s="1066"/>
      <c r="K1097" s="1024">
        <f t="shared" si="57"/>
        <v>0</v>
      </c>
    </row>
    <row r="1098" spans="1:11" s="81" customFormat="1" ht="16.5">
      <c r="A1098" s="161"/>
      <c r="B1098" s="39" t="s">
        <v>475</v>
      </c>
      <c r="C1098" s="12"/>
      <c r="D1098" s="31"/>
      <c r="E1098" s="13"/>
      <c r="F1098" s="28"/>
      <c r="G1098" s="1002"/>
      <c r="H1098" s="1003"/>
      <c r="I1098" s="1067"/>
      <c r="J1098" s="1068"/>
      <c r="K1098" s="1024">
        <f t="shared" si="57"/>
        <v>0</v>
      </c>
    </row>
    <row r="1099" spans="1:11" s="81" customFormat="1" ht="38.25">
      <c r="A1099" s="161"/>
      <c r="B1099" s="65" t="s">
        <v>1008</v>
      </c>
      <c r="C1099" s="12" t="s">
        <v>1</v>
      </c>
      <c r="D1099" s="13">
        <v>1</v>
      </c>
      <c r="E1099" s="13"/>
      <c r="F1099" s="28">
        <f>D1099*E1099</f>
        <v>0</v>
      </c>
      <c r="G1099" s="1402">
        <v>1</v>
      </c>
      <c r="H1099" s="28">
        <f t="shared" ref="H1099:H1120" si="60">ROUND(E1099*G1099,2)</f>
        <v>0</v>
      </c>
      <c r="I1099" s="1067"/>
      <c r="J1099" s="28">
        <f t="shared" ref="J1099:J1121" si="61">ROUND(E1099*I1099,2)</f>
        <v>0</v>
      </c>
      <c r="K1099" s="1024">
        <f t="shared" si="57"/>
        <v>0</v>
      </c>
    </row>
    <row r="1100" spans="1:11" s="4" customFormat="1">
      <c r="A1100" s="11"/>
      <c r="B1100" s="939"/>
      <c r="C1100" s="939"/>
      <c r="D1100" s="2"/>
      <c r="E1100" s="3"/>
      <c r="F1100" s="13"/>
      <c r="G1100" s="1030"/>
      <c r="H1100" s="28">
        <f t="shared" si="60"/>
        <v>0</v>
      </c>
      <c r="I1100" s="1030"/>
      <c r="J1100" s="28">
        <f t="shared" si="61"/>
        <v>0</v>
      </c>
      <c r="K1100" s="1024">
        <f t="shared" si="57"/>
        <v>0</v>
      </c>
    </row>
    <row r="1101" spans="1:11" s="113" customFormat="1" ht="38.25">
      <c r="A1101" s="7" t="s">
        <v>72</v>
      </c>
      <c r="B1101" s="39" t="s">
        <v>1009</v>
      </c>
      <c r="C1101" s="168"/>
      <c r="D1101" s="181"/>
      <c r="E1101" s="182"/>
      <c r="F1101" s="183"/>
      <c r="G1101" s="1073"/>
      <c r="H1101" s="28">
        <f t="shared" si="60"/>
        <v>0</v>
      </c>
      <c r="I1101" s="1073"/>
      <c r="J1101" s="28">
        <f t="shared" si="61"/>
        <v>0</v>
      </c>
      <c r="K1101" s="1024">
        <f t="shared" si="57"/>
        <v>0</v>
      </c>
    </row>
    <row r="1102" spans="1:11" s="113" customFormat="1" ht="16.5">
      <c r="A1102" s="187"/>
      <c r="B1102" s="39" t="s">
        <v>987</v>
      </c>
      <c r="C1102" s="168"/>
      <c r="D1102" s="181"/>
      <c r="E1102" s="182"/>
      <c r="F1102" s="183"/>
      <c r="G1102" s="1073"/>
      <c r="H1102" s="28">
        <f t="shared" si="60"/>
        <v>0</v>
      </c>
      <c r="I1102" s="1073"/>
      <c r="J1102" s="28">
        <f t="shared" si="61"/>
        <v>0</v>
      </c>
      <c r="K1102" s="1024">
        <f t="shared" si="57"/>
        <v>0</v>
      </c>
    </row>
    <row r="1103" spans="1:11" s="81" customFormat="1" ht="25.5">
      <c r="A1103" s="188"/>
      <c r="B1103" s="39" t="s">
        <v>985</v>
      </c>
      <c r="C1103" s="168"/>
      <c r="D1103" s="181"/>
      <c r="E1103" s="182"/>
      <c r="F1103" s="183"/>
      <c r="G1103" s="1073"/>
      <c r="H1103" s="28">
        <f t="shared" si="60"/>
        <v>0</v>
      </c>
      <c r="I1103" s="1073"/>
      <c r="J1103" s="28">
        <f t="shared" si="61"/>
        <v>0</v>
      </c>
      <c r="K1103" s="1024">
        <f t="shared" si="57"/>
        <v>0</v>
      </c>
    </row>
    <row r="1104" spans="1:11" s="113" customFormat="1" ht="89.25">
      <c r="A1104" s="187"/>
      <c r="B1104" s="39" t="s">
        <v>986</v>
      </c>
      <c r="C1104" s="100"/>
      <c r="D1104" s="100"/>
      <c r="E1104" s="184"/>
      <c r="F1104" s="185"/>
      <c r="G1104" s="1064"/>
      <c r="H1104" s="28">
        <f t="shared" si="60"/>
        <v>0</v>
      </c>
      <c r="I1104" s="1064"/>
      <c r="J1104" s="28">
        <f t="shared" si="61"/>
        <v>0</v>
      </c>
      <c r="K1104" s="1024">
        <f t="shared" si="57"/>
        <v>0</v>
      </c>
    </row>
    <row r="1105" spans="1:11" s="81" customFormat="1" ht="25.5">
      <c r="A1105" s="65"/>
      <c r="B1105" s="39" t="s">
        <v>478</v>
      </c>
      <c r="C1105" s="168"/>
      <c r="D1105" s="181"/>
      <c r="E1105" s="182"/>
      <c r="F1105" s="183"/>
      <c r="G1105" s="1073"/>
      <c r="H1105" s="28">
        <f t="shared" si="60"/>
        <v>0</v>
      </c>
      <c r="I1105" s="1073"/>
      <c r="J1105" s="28">
        <f t="shared" si="61"/>
        <v>0</v>
      </c>
      <c r="K1105" s="1024">
        <f t="shared" si="57"/>
        <v>0</v>
      </c>
    </row>
    <row r="1106" spans="1:11" s="113" customFormat="1" ht="63.75">
      <c r="A1106" s="172"/>
      <c r="B1106" s="39" t="s">
        <v>479</v>
      </c>
      <c r="C1106" s="168"/>
      <c r="D1106" s="181"/>
      <c r="E1106" s="182"/>
      <c r="F1106" s="183"/>
      <c r="G1106" s="1073"/>
      <c r="H1106" s="28">
        <f t="shared" si="60"/>
        <v>0</v>
      </c>
      <c r="I1106" s="1073"/>
      <c r="J1106" s="28">
        <f t="shared" si="61"/>
        <v>0</v>
      </c>
      <c r="K1106" s="1024">
        <f t="shared" si="57"/>
        <v>0</v>
      </c>
    </row>
    <row r="1107" spans="1:11" s="113" customFormat="1" ht="25.5">
      <c r="A1107" s="187"/>
      <c r="B1107" s="39" t="s">
        <v>474</v>
      </c>
      <c r="C1107" s="100"/>
      <c r="D1107" s="100"/>
      <c r="E1107" s="184"/>
      <c r="F1107" s="185"/>
      <c r="G1107" s="1064"/>
      <c r="H1107" s="28">
        <f t="shared" si="60"/>
        <v>0</v>
      </c>
      <c r="I1107" s="1064"/>
      <c r="J1107" s="28">
        <f t="shared" si="61"/>
        <v>0</v>
      </c>
      <c r="K1107" s="1024">
        <f t="shared" si="57"/>
        <v>0</v>
      </c>
    </row>
    <row r="1108" spans="1:11" s="81" customFormat="1" ht="38.25">
      <c r="A1108" s="927"/>
      <c r="B1108" s="39" t="s">
        <v>496</v>
      </c>
      <c r="C1108" s="107"/>
      <c r="D1108" s="107"/>
      <c r="E1108" s="107"/>
      <c r="F1108" s="189"/>
      <c r="G1108" s="1002"/>
      <c r="H1108" s="28">
        <f t="shared" si="60"/>
        <v>0</v>
      </c>
      <c r="I1108" s="1067"/>
      <c r="J1108" s="28">
        <f t="shared" si="61"/>
        <v>0</v>
      </c>
      <c r="K1108" s="1024">
        <f t="shared" si="57"/>
        <v>0</v>
      </c>
    </row>
    <row r="1109" spans="1:11" s="81" customFormat="1" ht="51">
      <c r="A1109" s="927"/>
      <c r="B1109" s="39" t="s">
        <v>494</v>
      </c>
      <c r="C1109" s="12" t="s">
        <v>1</v>
      </c>
      <c r="D1109" s="13">
        <v>29</v>
      </c>
      <c r="E1109" s="13"/>
      <c r="F1109" s="28">
        <f>SUM(D1109*E1109)</f>
        <v>0</v>
      </c>
      <c r="G1109" s="1402" t="s">
        <v>2363</v>
      </c>
      <c r="H1109" s="28">
        <f t="shared" si="60"/>
        <v>0</v>
      </c>
      <c r="I1109" s="1073"/>
      <c r="J1109" s="28">
        <f t="shared" si="61"/>
        <v>0</v>
      </c>
      <c r="K1109" s="1024">
        <f t="shared" ref="K1109:K1172" si="62">D1109-G1109-I1109</f>
        <v>0</v>
      </c>
    </row>
    <row r="1110" spans="1:11" s="81" customFormat="1" ht="16.5">
      <c r="A1110" s="927"/>
      <c r="B1110" s="39"/>
      <c r="C1110" s="12"/>
      <c r="D1110" s="13"/>
      <c r="E1110" s="13"/>
      <c r="F1110" s="28"/>
      <c r="G1110" s="1095"/>
      <c r="H1110" s="28">
        <f t="shared" si="60"/>
        <v>0</v>
      </c>
      <c r="I1110" s="1073"/>
      <c r="J1110" s="28">
        <f t="shared" si="61"/>
        <v>0</v>
      </c>
      <c r="K1110" s="1024">
        <f t="shared" si="62"/>
        <v>0</v>
      </c>
    </row>
    <row r="1111" spans="1:11" s="113" customFormat="1" ht="38.25">
      <c r="A1111" s="7" t="s">
        <v>73</v>
      </c>
      <c r="B1111" s="39" t="s">
        <v>1010</v>
      </c>
      <c r="C1111" s="168"/>
      <c r="D1111" s="181"/>
      <c r="E1111" s="182"/>
      <c r="F1111" s="183"/>
      <c r="G1111" s="1095"/>
      <c r="H1111" s="28">
        <f t="shared" si="60"/>
        <v>0</v>
      </c>
      <c r="I1111" s="1073"/>
      <c r="J1111" s="28">
        <f t="shared" si="61"/>
        <v>0</v>
      </c>
      <c r="K1111" s="1024">
        <f t="shared" si="62"/>
        <v>0</v>
      </c>
    </row>
    <row r="1112" spans="1:11" s="113" customFormat="1" ht="16.5">
      <c r="A1112" s="187"/>
      <c r="B1112" s="39" t="s">
        <v>987</v>
      </c>
      <c r="C1112" s="168"/>
      <c r="D1112" s="181"/>
      <c r="E1112" s="182"/>
      <c r="F1112" s="183"/>
      <c r="G1112" s="1095"/>
      <c r="H1112" s="28">
        <f t="shared" si="60"/>
        <v>0</v>
      </c>
      <c r="I1112" s="1073"/>
      <c r="J1112" s="28">
        <f t="shared" si="61"/>
        <v>0</v>
      </c>
      <c r="K1112" s="1024">
        <f t="shared" si="62"/>
        <v>0</v>
      </c>
    </row>
    <row r="1113" spans="1:11" s="81" customFormat="1" ht="25.5">
      <c r="A1113" s="188"/>
      <c r="B1113" s="39" t="s">
        <v>985</v>
      </c>
      <c r="C1113" s="168"/>
      <c r="D1113" s="181"/>
      <c r="E1113" s="182"/>
      <c r="F1113" s="183"/>
      <c r="G1113" s="1095"/>
      <c r="H1113" s="28">
        <f t="shared" si="60"/>
        <v>0</v>
      </c>
      <c r="I1113" s="1073"/>
      <c r="J1113" s="28">
        <f t="shared" si="61"/>
        <v>0</v>
      </c>
      <c r="K1113" s="1024">
        <f t="shared" si="62"/>
        <v>0</v>
      </c>
    </row>
    <row r="1114" spans="1:11" s="113" customFormat="1" ht="102">
      <c r="A1114" s="187"/>
      <c r="B1114" s="39" t="s">
        <v>989</v>
      </c>
      <c r="C1114" s="100"/>
      <c r="D1114" s="100"/>
      <c r="E1114" s="184"/>
      <c r="F1114" s="185"/>
      <c r="G1114" s="1403"/>
      <c r="H1114" s="28">
        <f t="shared" si="60"/>
        <v>0</v>
      </c>
      <c r="I1114" s="1064"/>
      <c r="J1114" s="28">
        <f t="shared" si="61"/>
        <v>0</v>
      </c>
      <c r="K1114" s="1024">
        <f t="shared" si="62"/>
        <v>0</v>
      </c>
    </row>
    <row r="1115" spans="1:11" s="81" customFormat="1" ht="25.5">
      <c r="A1115" s="65"/>
      <c r="B1115" s="39" t="s">
        <v>478</v>
      </c>
      <c r="C1115" s="168"/>
      <c r="D1115" s="181"/>
      <c r="E1115" s="182"/>
      <c r="F1115" s="183"/>
      <c r="G1115" s="1095"/>
      <c r="H1115" s="28">
        <f t="shared" si="60"/>
        <v>0</v>
      </c>
      <c r="I1115" s="1073"/>
      <c r="J1115" s="28">
        <f t="shared" si="61"/>
        <v>0</v>
      </c>
      <c r="K1115" s="1024">
        <f t="shared" si="62"/>
        <v>0</v>
      </c>
    </row>
    <row r="1116" spans="1:11" s="113" customFormat="1" ht="63.75">
      <c r="A1116" s="172"/>
      <c r="B1116" s="39" t="s">
        <v>479</v>
      </c>
      <c r="C1116" s="168"/>
      <c r="D1116" s="181"/>
      <c r="E1116" s="182"/>
      <c r="F1116" s="183"/>
      <c r="G1116" s="1095"/>
      <c r="H1116" s="28">
        <f t="shared" si="60"/>
        <v>0</v>
      </c>
      <c r="I1116" s="1073"/>
      <c r="J1116" s="28">
        <f t="shared" si="61"/>
        <v>0</v>
      </c>
      <c r="K1116" s="1024">
        <f t="shared" si="62"/>
        <v>0</v>
      </c>
    </row>
    <row r="1117" spans="1:11" s="113" customFormat="1" ht="25.5">
      <c r="A1117" s="187"/>
      <c r="B1117" s="39" t="s">
        <v>474</v>
      </c>
      <c r="C1117" s="100"/>
      <c r="D1117" s="100"/>
      <c r="E1117" s="184"/>
      <c r="F1117" s="185"/>
      <c r="G1117" s="1403"/>
      <c r="H1117" s="28">
        <f t="shared" si="60"/>
        <v>0</v>
      </c>
      <c r="I1117" s="1064"/>
      <c r="J1117" s="28">
        <f t="shared" si="61"/>
        <v>0</v>
      </c>
      <c r="K1117" s="1024">
        <f t="shared" si="62"/>
        <v>0</v>
      </c>
    </row>
    <row r="1118" spans="1:11" s="81" customFormat="1" ht="16.5">
      <c r="A1118" s="927"/>
      <c r="B1118" s="39" t="s">
        <v>495</v>
      </c>
      <c r="C1118" s="107"/>
      <c r="D1118" s="107"/>
      <c r="E1118" s="107"/>
      <c r="F1118" s="189"/>
      <c r="G1118" s="1404"/>
      <c r="H1118" s="28">
        <f t="shared" si="60"/>
        <v>0</v>
      </c>
      <c r="I1118" s="1067"/>
      <c r="J1118" s="28">
        <f t="shared" si="61"/>
        <v>0</v>
      </c>
      <c r="K1118" s="1024">
        <f t="shared" si="62"/>
        <v>0</v>
      </c>
    </row>
    <row r="1119" spans="1:11" s="81" customFormat="1" ht="51">
      <c r="A1119" s="927"/>
      <c r="B1119" s="39" t="s">
        <v>497</v>
      </c>
      <c r="C1119" s="12" t="s">
        <v>1</v>
      </c>
      <c r="D1119" s="13">
        <v>2</v>
      </c>
      <c r="E1119" s="13"/>
      <c r="F1119" s="28">
        <f>SUM(D1119*E1119)</f>
        <v>0</v>
      </c>
      <c r="G1119" s="1402" t="s">
        <v>2315</v>
      </c>
      <c r="H1119" s="28">
        <f t="shared" si="60"/>
        <v>0</v>
      </c>
      <c r="I1119" s="1073"/>
      <c r="J1119" s="28">
        <f t="shared" si="61"/>
        <v>0</v>
      </c>
      <c r="K1119" s="1024">
        <f t="shared" si="62"/>
        <v>0</v>
      </c>
    </row>
    <row r="1120" spans="1:11" s="81" customFormat="1" ht="12.75" customHeight="1">
      <c r="A1120" s="927"/>
      <c r="B1120" s="39"/>
      <c r="C1120" s="12"/>
      <c r="D1120" s="13"/>
      <c r="E1120" s="13"/>
      <c r="F1120" s="28"/>
      <c r="G1120" s="1073"/>
      <c r="H1120" s="28">
        <f t="shared" si="60"/>
        <v>0</v>
      </c>
      <c r="I1120" s="1073"/>
      <c r="J1120" s="28">
        <f t="shared" si="61"/>
        <v>0</v>
      </c>
      <c r="K1120" s="1024">
        <f t="shared" si="62"/>
        <v>0</v>
      </c>
    </row>
    <row r="1121" spans="1:11">
      <c r="G1121" s="1034"/>
      <c r="H1121" s="1035"/>
      <c r="I1121" s="1034"/>
      <c r="J1121" s="28">
        <f t="shared" si="61"/>
        <v>0</v>
      </c>
      <c r="K1121" s="1024">
        <f t="shared" si="62"/>
        <v>0</v>
      </c>
    </row>
    <row r="1122" spans="1:11" s="4" customFormat="1">
      <c r="A1122" s="45" t="s">
        <v>466</v>
      </c>
      <c r="B1122" s="1605" t="s">
        <v>983</v>
      </c>
      <c r="C1122" s="1605"/>
      <c r="D1122" s="51"/>
      <c r="E1122" s="52"/>
      <c r="F1122" s="54">
        <f>SUM(F1091:F1119)</f>
        <v>0</v>
      </c>
      <c r="G1122" s="1028"/>
      <c r="H1122" s="1084"/>
      <c r="I1122" s="1028"/>
      <c r="J1122" s="1029"/>
      <c r="K1122" s="1024">
        <f t="shared" si="62"/>
        <v>0</v>
      </c>
    </row>
    <row r="1123" spans="1:11" ht="15">
      <c r="G1123" s="1062"/>
      <c r="H1123" s="1063"/>
      <c r="I1123" s="1062"/>
      <c r="J1123" s="1038"/>
      <c r="K1123" s="1024">
        <f t="shared" si="62"/>
        <v>0</v>
      </c>
    </row>
    <row r="1124" spans="1:11" s="4" customFormat="1">
      <c r="A1124" s="45" t="s">
        <v>560</v>
      </c>
      <c r="B1124" s="426" t="s">
        <v>1177</v>
      </c>
      <c r="C1124" s="66" t="s">
        <v>248</v>
      </c>
      <c r="D1124" s="67" t="s">
        <v>245</v>
      </c>
      <c r="E1124" s="1021" t="s">
        <v>246</v>
      </c>
      <c r="F1124" s="1021" t="s">
        <v>247</v>
      </c>
      <c r="G1124" s="1026" t="s">
        <v>245</v>
      </c>
      <c r="H1124" s="1027" t="s">
        <v>247</v>
      </c>
      <c r="I1124" s="1026" t="s">
        <v>245</v>
      </c>
      <c r="J1124" s="1027" t="s">
        <v>247</v>
      </c>
      <c r="K1124" s="1024" t="e">
        <f t="shared" si="62"/>
        <v>#VALUE!</v>
      </c>
    </row>
    <row r="1125" spans="1:11" s="4" customFormat="1">
      <c r="A1125" s="11"/>
      <c r="B1125" s="939"/>
      <c r="C1125" s="939"/>
      <c r="D1125" s="2"/>
      <c r="E1125" s="3"/>
      <c r="F1125" s="13"/>
      <c r="G1125" s="1030"/>
      <c r="H1125" s="1029"/>
      <c r="I1125" s="1030"/>
      <c r="J1125" s="1029"/>
      <c r="K1125" s="1024">
        <f t="shared" si="62"/>
        <v>0</v>
      </c>
    </row>
    <row r="1126" spans="1:11" s="4" customFormat="1">
      <c r="A1126" s="11"/>
      <c r="B1126" s="1604" t="s">
        <v>932</v>
      </c>
      <c r="C1126" s="1604"/>
      <c r="D1126" s="2"/>
      <c r="E1126" s="3"/>
      <c r="F1126" s="2"/>
      <c r="G1126" s="1030"/>
      <c r="H1126" s="1029"/>
      <c r="I1126" s="1030"/>
      <c r="J1126" s="1029"/>
      <c r="K1126" s="1024">
        <f t="shared" si="62"/>
        <v>0</v>
      </c>
    </row>
    <row r="1127" spans="1:11" s="4" customFormat="1">
      <c r="A1127" s="11"/>
      <c r="B1127" s="939"/>
      <c r="C1127" s="939"/>
      <c r="D1127" s="2"/>
      <c r="E1127" s="3"/>
      <c r="F1127" s="13"/>
      <c r="G1127" s="1030"/>
      <c r="H1127" s="1029"/>
      <c r="I1127" s="1030"/>
      <c r="J1127" s="1029"/>
      <c r="K1127" s="1024">
        <f t="shared" si="62"/>
        <v>0</v>
      </c>
    </row>
    <row r="1128" spans="1:11" s="81" customFormat="1" ht="114.6" customHeight="1">
      <c r="A1128" s="7" t="s">
        <v>76</v>
      </c>
      <c r="B1128" s="65" t="s">
        <v>1073</v>
      </c>
      <c r="C1128" s="362"/>
      <c r="D1128" s="363"/>
      <c r="E1128" s="364"/>
      <c r="F1128" s="365"/>
      <c r="G1128" s="1085"/>
      <c r="H1128" s="1086"/>
      <c r="I1128" s="1085"/>
      <c r="J1128" s="1086"/>
      <c r="K1128" s="1024">
        <f t="shared" si="62"/>
        <v>0</v>
      </c>
    </row>
    <row r="1129" spans="1:11" s="160" customFormat="1" ht="89.25">
      <c r="A1129" s="158"/>
      <c r="B1129" s="65" t="s">
        <v>473</v>
      </c>
      <c r="C1129" s="121"/>
      <c r="D1129" s="121"/>
      <c r="E1129" s="159"/>
      <c r="F1129" s="123"/>
      <c r="G1129" s="1064"/>
      <c r="H1129" s="1066"/>
      <c r="I1129" s="1064"/>
      <c r="J1129" s="1066"/>
      <c r="K1129" s="1024">
        <f t="shared" si="62"/>
        <v>0</v>
      </c>
    </row>
    <row r="1130" spans="1:11" s="160" customFormat="1" ht="124.9" customHeight="1">
      <c r="A1130" s="158"/>
      <c r="B1130" s="65" t="s">
        <v>1071</v>
      </c>
      <c r="C1130" s="370"/>
      <c r="D1130" s="371"/>
      <c r="E1130" s="210"/>
      <c r="F1130" s="185"/>
      <c r="G1130" s="1085"/>
      <c r="H1130" s="1086"/>
      <c r="I1130" s="1085"/>
      <c r="J1130" s="1086"/>
      <c r="K1130" s="1024">
        <f t="shared" si="62"/>
        <v>0</v>
      </c>
    </row>
    <row r="1131" spans="1:11" s="113" customFormat="1" ht="30.6" customHeight="1">
      <c r="A1131" s="187"/>
      <c r="B1131" s="65" t="s">
        <v>1089</v>
      </c>
      <c r="C1131" s="366"/>
      <c r="D1131" s="367"/>
      <c r="E1131" s="368"/>
      <c r="F1131" s="369"/>
      <c r="G1131" s="1073"/>
      <c r="H1131" s="1074"/>
      <c r="I1131" s="1073"/>
      <c r="J1131" s="1074"/>
      <c r="K1131" s="1024">
        <f t="shared" si="62"/>
        <v>0</v>
      </c>
    </row>
    <row r="1132" spans="1:11" s="160" customFormat="1" ht="38.25">
      <c r="A1132" s="158"/>
      <c r="B1132" s="65" t="s">
        <v>1046</v>
      </c>
      <c r="C1132" s="370"/>
      <c r="D1132" s="371"/>
      <c r="E1132" s="210"/>
      <c r="F1132" s="185"/>
      <c r="G1132" s="1085"/>
      <c r="H1132" s="1086"/>
      <c r="I1132" s="1085"/>
      <c r="J1132" s="1086"/>
      <c r="K1132" s="1024">
        <f t="shared" si="62"/>
        <v>0</v>
      </c>
    </row>
    <row r="1133" spans="1:11" s="81" customFormat="1" ht="16.5">
      <c r="A1133" s="161"/>
      <c r="B1133" s="65" t="s">
        <v>475</v>
      </c>
      <c r="C1133" s="108"/>
      <c r="D1133" s="108"/>
      <c r="E1133" s="108"/>
      <c r="F1133" s="109"/>
      <c r="G1133" s="1002"/>
      <c r="H1133" s="1003"/>
      <c r="I1133" s="1067"/>
      <c r="J1133" s="1068"/>
      <c r="K1133" s="1024">
        <f t="shared" si="62"/>
        <v>0</v>
      </c>
    </row>
    <row r="1134" spans="1:11" s="81" customFormat="1" ht="16.5">
      <c r="A1134" s="161"/>
      <c r="B1134" s="64" t="s">
        <v>1072</v>
      </c>
      <c r="C1134" s="12" t="s">
        <v>1</v>
      </c>
      <c r="D1134" s="13">
        <v>2</v>
      </c>
      <c r="E1134" s="13"/>
      <c r="F1134" s="28">
        <f>SUM(D1134*E1134)</f>
        <v>0</v>
      </c>
      <c r="G1134" s="995">
        <v>2</v>
      </c>
      <c r="H1134" s="28">
        <f t="shared" ref="H1134:H1197" si="63">ROUND(E1134*G1134,2)</f>
        <v>0</v>
      </c>
      <c r="I1134" s="1085"/>
      <c r="J1134" s="28">
        <f t="shared" ref="J1134:J1197" si="64">ROUND(E1134*I1134,2)</f>
        <v>0</v>
      </c>
      <c r="K1134" s="1024">
        <f t="shared" si="62"/>
        <v>0</v>
      </c>
    </row>
    <row r="1135" spans="1:11" s="4" customFormat="1">
      <c r="A1135" s="11"/>
      <c r="B1135" s="939"/>
      <c r="C1135" s="939"/>
      <c r="D1135" s="2"/>
      <c r="E1135" s="3"/>
      <c r="F1135" s="13"/>
      <c r="G1135" s="1030"/>
      <c r="H1135" s="28">
        <f t="shared" si="63"/>
        <v>0</v>
      </c>
      <c r="I1135" s="1030"/>
      <c r="J1135" s="28">
        <f t="shared" si="64"/>
        <v>0</v>
      </c>
      <c r="K1135" s="1024">
        <f t="shared" si="62"/>
        <v>0</v>
      </c>
    </row>
    <row r="1136" spans="1:11" s="81" customFormat="1" ht="102">
      <c r="A1136" s="7" t="s">
        <v>81</v>
      </c>
      <c r="B1136" s="65" t="s">
        <v>1077</v>
      </c>
      <c r="C1136" s="362"/>
      <c r="D1136" s="363"/>
      <c r="E1136" s="364"/>
      <c r="F1136" s="365"/>
      <c r="G1136" s="1085"/>
      <c r="H1136" s="28">
        <f t="shared" si="63"/>
        <v>0</v>
      </c>
      <c r="I1136" s="1085"/>
      <c r="J1136" s="28">
        <f t="shared" si="64"/>
        <v>0</v>
      </c>
      <c r="K1136" s="1024">
        <f t="shared" si="62"/>
        <v>0</v>
      </c>
    </row>
    <row r="1137" spans="1:11" s="160" customFormat="1" ht="106.5" customHeight="1">
      <c r="A1137" s="158"/>
      <c r="B1137" s="65" t="s">
        <v>1075</v>
      </c>
      <c r="C1137" s="370"/>
      <c r="D1137" s="371"/>
      <c r="E1137" s="210"/>
      <c r="F1137" s="185"/>
      <c r="G1137" s="1085"/>
      <c r="H1137" s="28">
        <f t="shared" si="63"/>
        <v>0</v>
      </c>
      <c r="I1137" s="1085"/>
      <c r="J1137" s="28">
        <f t="shared" si="64"/>
        <v>0</v>
      </c>
      <c r="K1137" s="1024">
        <f t="shared" si="62"/>
        <v>0</v>
      </c>
    </row>
    <row r="1138" spans="1:11" s="113" customFormat="1" ht="13.5" customHeight="1">
      <c r="A1138" s="187"/>
      <c r="B1138" s="65" t="s">
        <v>1089</v>
      </c>
      <c r="C1138" s="366"/>
      <c r="D1138" s="367"/>
      <c r="E1138" s="368"/>
      <c r="F1138" s="369"/>
      <c r="G1138" s="1073"/>
      <c r="H1138" s="28">
        <f t="shared" si="63"/>
        <v>0</v>
      </c>
      <c r="I1138" s="1073"/>
      <c r="J1138" s="28">
        <f t="shared" si="64"/>
        <v>0</v>
      </c>
      <c r="K1138" s="1024">
        <f t="shared" si="62"/>
        <v>0</v>
      </c>
    </row>
    <row r="1139" spans="1:11" s="160" customFormat="1" ht="38.25">
      <c r="A1139" s="158"/>
      <c r="B1139" s="65" t="s">
        <v>1076</v>
      </c>
      <c r="C1139" s="370"/>
      <c r="D1139" s="371"/>
      <c r="E1139" s="210"/>
      <c r="F1139" s="185"/>
      <c r="G1139" s="1085"/>
      <c r="H1139" s="28">
        <f t="shared" si="63"/>
        <v>0</v>
      </c>
      <c r="I1139" s="1085"/>
      <c r="J1139" s="28">
        <f t="shared" si="64"/>
        <v>0</v>
      </c>
      <c r="K1139" s="1024">
        <f t="shared" si="62"/>
        <v>0</v>
      </c>
    </row>
    <row r="1140" spans="1:11" s="81" customFormat="1" ht="16.5">
      <c r="A1140" s="161"/>
      <c r="B1140" s="65" t="s">
        <v>475</v>
      </c>
      <c r="C1140" s="108"/>
      <c r="D1140" s="108"/>
      <c r="E1140" s="108"/>
      <c r="F1140" s="109"/>
      <c r="G1140" s="1002"/>
      <c r="H1140" s="28">
        <f t="shared" si="63"/>
        <v>0</v>
      </c>
      <c r="I1140" s="1067"/>
      <c r="J1140" s="28">
        <f t="shared" si="64"/>
        <v>0</v>
      </c>
      <c r="K1140" s="1024">
        <f t="shared" si="62"/>
        <v>0</v>
      </c>
    </row>
    <row r="1141" spans="1:11" s="81" customFormat="1" ht="16.5">
      <c r="A1141" s="161"/>
      <c r="B1141" s="64" t="s">
        <v>1074</v>
      </c>
      <c r="C1141" s="12" t="s">
        <v>1</v>
      </c>
      <c r="D1141" s="13">
        <v>3</v>
      </c>
      <c r="E1141" s="13"/>
      <c r="F1141" s="28">
        <f>SUM(D1141*E1141)</f>
        <v>0</v>
      </c>
      <c r="G1141" s="995">
        <v>3</v>
      </c>
      <c r="H1141" s="28">
        <f t="shared" si="63"/>
        <v>0</v>
      </c>
      <c r="I1141" s="1085"/>
      <c r="J1141" s="28">
        <f t="shared" si="64"/>
        <v>0</v>
      </c>
      <c r="K1141" s="1024">
        <f t="shared" si="62"/>
        <v>0</v>
      </c>
    </row>
    <row r="1142" spans="1:11" s="4" customFormat="1">
      <c r="A1142" s="11"/>
      <c r="B1142" s="939"/>
      <c r="C1142" s="939"/>
      <c r="D1142" s="2"/>
      <c r="E1142" s="3"/>
      <c r="F1142" s="13"/>
      <c r="G1142" s="1030"/>
      <c r="H1142" s="28">
        <f t="shared" si="63"/>
        <v>0</v>
      </c>
      <c r="I1142" s="1030"/>
      <c r="J1142" s="28">
        <f t="shared" si="64"/>
        <v>0</v>
      </c>
      <c r="K1142" s="1024">
        <f t="shared" si="62"/>
        <v>0</v>
      </c>
    </row>
    <row r="1143" spans="1:11" s="81" customFormat="1" ht="102">
      <c r="A1143" s="7" t="s">
        <v>83</v>
      </c>
      <c r="B1143" s="65" t="s">
        <v>1078</v>
      </c>
      <c r="C1143" s="362"/>
      <c r="D1143" s="363"/>
      <c r="E1143" s="364"/>
      <c r="F1143" s="365"/>
      <c r="G1143" s="1085"/>
      <c r="H1143" s="28">
        <f t="shared" si="63"/>
        <v>0</v>
      </c>
      <c r="I1143" s="1085"/>
      <c r="J1143" s="28">
        <f t="shared" si="64"/>
        <v>0</v>
      </c>
      <c r="K1143" s="1024">
        <f t="shared" si="62"/>
        <v>0</v>
      </c>
    </row>
    <row r="1144" spans="1:11" s="160" customFormat="1" ht="104.25" customHeight="1">
      <c r="A1144" s="158"/>
      <c r="B1144" s="65" t="s">
        <v>1075</v>
      </c>
      <c r="C1144" s="370"/>
      <c r="D1144" s="371"/>
      <c r="E1144" s="210"/>
      <c r="F1144" s="185"/>
      <c r="G1144" s="1085"/>
      <c r="H1144" s="28">
        <f t="shared" si="63"/>
        <v>0</v>
      </c>
      <c r="I1144" s="1085"/>
      <c r="J1144" s="28">
        <f t="shared" si="64"/>
        <v>0</v>
      </c>
      <c r="K1144" s="1024">
        <f t="shared" si="62"/>
        <v>0</v>
      </c>
    </row>
    <row r="1145" spans="1:11" s="113" customFormat="1" ht="15" customHeight="1">
      <c r="A1145" s="187"/>
      <c r="B1145" s="65" t="s">
        <v>1089</v>
      </c>
      <c r="C1145" s="366"/>
      <c r="D1145" s="367"/>
      <c r="E1145" s="368"/>
      <c r="F1145" s="369"/>
      <c r="G1145" s="1073"/>
      <c r="H1145" s="28">
        <f t="shared" si="63"/>
        <v>0</v>
      </c>
      <c r="I1145" s="1073"/>
      <c r="J1145" s="28">
        <f t="shared" si="64"/>
        <v>0</v>
      </c>
      <c r="K1145" s="1024">
        <f t="shared" si="62"/>
        <v>0</v>
      </c>
    </row>
    <row r="1146" spans="1:11" s="160" customFormat="1" ht="38.25">
      <c r="A1146" s="158"/>
      <c r="B1146" s="65" t="s">
        <v>1079</v>
      </c>
      <c r="C1146" s="370"/>
      <c r="D1146" s="371"/>
      <c r="E1146" s="210"/>
      <c r="F1146" s="185"/>
      <c r="G1146" s="1085"/>
      <c r="H1146" s="28">
        <f t="shared" si="63"/>
        <v>0</v>
      </c>
      <c r="I1146" s="1085"/>
      <c r="J1146" s="28">
        <f t="shared" si="64"/>
        <v>0</v>
      </c>
      <c r="K1146" s="1024">
        <f t="shared" si="62"/>
        <v>0</v>
      </c>
    </row>
    <row r="1147" spans="1:11" s="81" customFormat="1" ht="16.5">
      <c r="A1147" s="161"/>
      <c r="B1147" s="65" t="s">
        <v>475</v>
      </c>
      <c r="C1147" s="108"/>
      <c r="D1147" s="108"/>
      <c r="E1147" s="108"/>
      <c r="F1147" s="109"/>
      <c r="G1147" s="1002"/>
      <c r="H1147" s="28">
        <f t="shared" si="63"/>
        <v>0</v>
      </c>
      <c r="I1147" s="1067"/>
      <c r="J1147" s="28">
        <f t="shared" si="64"/>
        <v>0</v>
      </c>
      <c r="K1147" s="1024">
        <f t="shared" si="62"/>
        <v>0</v>
      </c>
    </row>
    <row r="1148" spans="1:11" s="81" customFormat="1" ht="16.5">
      <c r="A1148" s="161"/>
      <c r="B1148" s="64" t="s">
        <v>1080</v>
      </c>
      <c r="C1148" s="12" t="s">
        <v>1</v>
      </c>
      <c r="D1148" s="13">
        <v>1</v>
      </c>
      <c r="E1148" s="13"/>
      <c r="F1148" s="28">
        <f>SUM(D1148*E1148)</f>
        <v>0</v>
      </c>
      <c r="G1148" s="995">
        <v>1</v>
      </c>
      <c r="H1148" s="28">
        <f t="shared" si="63"/>
        <v>0</v>
      </c>
      <c r="I1148" s="1085"/>
      <c r="J1148" s="28">
        <f t="shared" si="64"/>
        <v>0</v>
      </c>
      <c r="K1148" s="1024">
        <f t="shared" si="62"/>
        <v>0</v>
      </c>
    </row>
    <row r="1149" spans="1:11" s="4" customFormat="1">
      <c r="A1149" s="11"/>
      <c r="B1149" s="939"/>
      <c r="C1149" s="939"/>
      <c r="D1149" s="2"/>
      <c r="E1149" s="3"/>
      <c r="F1149" s="13"/>
      <c r="G1149" s="1030"/>
      <c r="H1149" s="28">
        <f t="shared" si="63"/>
        <v>0</v>
      </c>
      <c r="I1149" s="1030"/>
      <c r="J1149" s="28">
        <f t="shared" si="64"/>
        <v>0</v>
      </c>
      <c r="K1149" s="1024">
        <f t="shared" si="62"/>
        <v>0</v>
      </c>
    </row>
    <row r="1150" spans="1:11" s="81" customFormat="1" ht="114.75">
      <c r="A1150" s="7" t="s">
        <v>84</v>
      </c>
      <c r="B1150" s="65" t="s">
        <v>1081</v>
      </c>
      <c r="C1150" s="362"/>
      <c r="D1150" s="363"/>
      <c r="E1150" s="364"/>
      <c r="F1150" s="365"/>
      <c r="G1150" s="1085"/>
      <c r="H1150" s="28">
        <f t="shared" si="63"/>
        <v>0</v>
      </c>
      <c r="I1150" s="1085"/>
      <c r="J1150" s="28">
        <f t="shared" si="64"/>
        <v>0</v>
      </c>
      <c r="K1150" s="1024">
        <f t="shared" si="62"/>
        <v>0</v>
      </c>
    </row>
    <row r="1151" spans="1:11" s="160" customFormat="1" ht="104.25" customHeight="1">
      <c r="A1151" s="158"/>
      <c r="B1151" s="65" t="s">
        <v>1075</v>
      </c>
      <c r="C1151" s="370"/>
      <c r="D1151" s="371"/>
      <c r="E1151" s="210"/>
      <c r="F1151" s="185"/>
      <c r="G1151" s="1085"/>
      <c r="H1151" s="28">
        <f t="shared" si="63"/>
        <v>0</v>
      </c>
      <c r="I1151" s="1085"/>
      <c r="J1151" s="28">
        <f t="shared" si="64"/>
        <v>0</v>
      </c>
      <c r="K1151" s="1024">
        <f t="shared" si="62"/>
        <v>0</v>
      </c>
    </row>
    <row r="1152" spans="1:11" s="113" customFormat="1" ht="16.5" customHeight="1">
      <c r="A1152" s="187"/>
      <c r="B1152" s="65" t="s">
        <v>1089</v>
      </c>
      <c r="C1152" s="366"/>
      <c r="D1152" s="367"/>
      <c r="E1152" s="368"/>
      <c r="F1152" s="369"/>
      <c r="G1152" s="1073"/>
      <c r="H1152" s="28">
        <f t="shared" si="63"/>
        <v>0</v>
      </c>
      <c r="I1152" s="1073"/>
      <c r="J1152" s="28">
        <f t="shared" si="64"/>
        <v>0</v>
      </c>
      <c r="K1152" s="1024">
        <f t="shared" si="62"/>
        <v>0</v>
      </c>
    </row>
    <row r="1153" spans="1:11" s="160" customFormat="1" ht="38.25">
      <c r="A1153" s="158"/>
      <c r="B1153" s="65" t="s">
        <v>1082</v>
      </c>
      <c r="C1153" s="370"/>
      <c r="D1153" s="371"/>
      <c r="E1153" s="210"/>
      <c r="F1153" s="185"/>
      <c r="G1153" s="1085"/>
      <c r="H1153" s="28">
        <f t="shared" si="63"/>
        <v>0</v>
      </c>
      <c r="I1153" s="1085"/>
      <c r="J1153" s="28">
        <f t="shared" si="64"/>
        <v>0</v>
      </c>
      <c r="K1153" s="1024">
        <f t="shared" si="62"/>
        <v>0</v>
      </c>
    </row>
    <row r="1154" spans="1:11" s="81" customFormat="1" ht="16.5">
      <c r="A1154" s="161"/>
      <c r="B1154" s="65" t="s">
        <v>475</v>
      </c>
      <c r="C1154" s="108"/>
      <c r="D1154" s="108"/>
      <c r="E1154" s="108"/>
      <c r="F1154" s="109"/>
      <c r="G1154" s="1002"/>
      <c r="H1154" s="28">
        <f t="shared" si="63"/>
        <v>0</v>
      </c>
      <c r="I1154" s="1067"/>
      <c r="J1154" s="28">
        <f t="shared" si="64"/>
        <v>0</v>
      </c>
      <c r="K1154" s="1024">
        <f t="shared" si="62"/>
        <v>0</v>
      </c>
    </row>
    <row r="1155" spans="1:11" s="81" customFormat="1" ht="16.5">
      <c r="A1155" s="161"/>
      <c r="B1155" s="64" t="s">
        <v>1083</v>
      </c>
      <c r="C1155" s="12" t="s">
        <v>1</v>
      </c>
      <c r="D1155" s="13">
        <v>4</v>
      </c>
      <c r="E1155" s="13"/>
      <c r="F1155" s="28">
        <f>SUM(D1155*E1155)</f>
        <v>0</v>
      </c>
      <c r="G1155" s="995">
        <v>4</v>
      </c>
      <c r="H1155" s="28">
        <f t="shared" si="63"/>
        <v>0</v>
      </c>
      <c r="I1155" s="1085"/>
      <c r="J1155" s="28">
        <f t="shared" si="64"/>
        <v>0</v>
      </c>
      <c r="K1155" s="1024">
        <f t="shared" si="62"/>
        <v>0</v>
      </c>
    </row>
    <row r="1156" spans="1:11" s="81" customFormat="1" ht="16.5">
      <c r="A1156" s="161"/>
      <c r="B1156" s="64"/>
      <c r="C1156" s="12"/>
      <c r="D1156" s="13"/>
      <c r="E1156" s="13"/>
      <c r="F1156" s="28"/>
      <c r="G1156" s="1085"/>
      <c r="H1156" s="28">
        <f t="shared" si="63"/>
        <v>0</v>
      </c>
      <c r="I1156" s="1085"/>
      <c r="J1156" s="28">
        <f t="shared" si="64"/>
        <v>0</v>
      </c>
      <c r="K1156" s="1024">
        <f t="shared" si="62"/>
        <v>0</v>
      </c>
    </row>
    <row r="1157" spans="1:11" s="81" customFormat="1" ht="102">
      <c r="A1157" s="7" t="s">
        <v>85</v>
      </c>
      <c r="B1157" s="65" t="s">
        <v>1092</v>
      </c>
      <c r="C1157" s="362"/>
      <c r="D1157" s="363"/>
      <c r="E1157" s="364"/>
      <c r="F1157" s="365"/>
      <c r="G1157" s="1085"/>
      <c r="H1157" s="28">
        <f t="shared" si="63"/>
        <v>0</v>
      </c>
      <c r="I1157" s="1085"/>
      <c r="J1157" s="28">
        <f t="shared" si="64"/>
        <v>0</v>
      </c>
      <c r="K1157" s="1024">
        <f t="shared" si="62"/>
        <v>0</v>
      </c>
    </row>
    <row r="1158" spans="1:11" s="160" customFormat="1" ht="91.5" customHeight="1">
      <c r="A1158" s="158"/>
      <c r="B1158" s="65" t="s">
        <v>1084</v>
      </c>
      <c r="C1158" s="370"/>
      <c r="D1158" s="371"/>
      <c r="E1158" s="210"/>
      <c r="F1158" s="185"/>
      <c r="G1158" s="1085"/>
      <c r="H1158" s="28">
        <f t="shared" si="63"/>
        <v>0</v>
      </c>
      <c r="I1158" s="1085"/>
      <c r="J1158" s="28">
        <f t="shared" si="64"/>
        <v>0</v>
      </c>
      <c r="K1158" s="1024">
        <f t="shared" si="62"/>
        <v>0</v>
      </c>
    </row>
    <row r="1159" spans="1:11" s="113" customFormat="1" ht="25.5" customHeight="1">
      <c r="A1159" s="187"/>
      <c r="B1159" s="65" t="s">
        <v>1089</v>
      </c>
      <c r="C1159" s="366"/>
      <c r="D1159" s="367"/>
      <c r="E1159" s="368"/>
      <c r="F1159" s="369"/>
      <c r="G1159" s="1073"/>
      <c r="H1159" s="28">
        <f t="shared" si="63"/>
        <v>0</v>
      </c>
      <c r="I1159" s="1073"/>
      <c r="J1159" s="28">
        <f t="shared" si="64"/>
        <v>0</v>
      </c>
      <c r="K1159" s="1024">
        <f t="shared" si="62"/>
        <v>0</v>
      </c>
    </row>
    <row r="1160" spans="1:11" s="160" customFormat="1" ht="51">
      <c r="A1160" s="158"/>
      <c r="B1160" s="65" t="s">
        <v>1085</v>
      </c>
      <c r="C1160" s="12" t="s">
        <v>1</v>
      </c>
      <c r="D1160" s="13">
        <v>1</v>
      </c>
      <c r="E1160" s="13"/>
      <c r="F1160" s="28">
        <f>SUM(D1160*E1160)</f>
        <v>0</v>
      </c>
      <c r="G1160" s="1085"/>
      <c r="H1160" s="28">
        <f t="shared" si="63"/>
        <v>0</v>
      </c>
      <c r="I1160" s="995">
        <v>1</v>
      </c>
      <c r="J1160" s="28">
        <f t="shared" si="64"/>
        <v>0</v>
      </c>
      <c r="K1160" s="1024">
        <f t="shared" si="62"/>
        <v>0</v>
      </c>
    </row>
    <row r="1161" spans="1:11" s="160" customFormat="1" ht="51">
      <c r="A1161" s="158"/>
      <c r="B1161" s="65" t="s">
        <v>1086</v>
      </c>
      <c r="C1161" s="12" t="s">
        <v>1</v>
      </c>
      <c r="D1161" s="13">
        <v>1</v>
      </c>
      <c r="E1161" s="13"/>
      <c r="F1161" s="28">
        <f>SUM(D1161*E1161)</f>
        <v>0</v>
      </c>
      <c r="G1161" s="1085"/>
      <c r="H1161" s="28">
        <f t="shared" si="63"/>
        <v>0</v>
      </c>
      <c r="I1161" s="995">
        <v>1</v>
      </c>
      <c r="J1161" s="28">
        <f t="shared" si="64"/>
        <v>0</v>
      </c>
      <c r="K1161" s="1024">
        <f t="shared" si="62"/>
        <v>0</v>
      </c>
    </row>
    <row r="1162" spans="1:11" s="160" customFormat="1" ht="51">
      <c r="A1162" s="158"/>
      <c r="B1162" s="65" t="s">
        <v>1087</v>
      </c>
      <c r="C1162" s="12" t="s">
        <v>1</v>
      </c>
      <c r="D1162" s="13">
        <v>1</v>
      </c>
      <c r="E1162" s="13"/>
      <c r="F1162" s="28">
        <f>SUM(D1162*E1162)</f>
        <v>0</v>
      </c>
      <c r="G1162" s="1085"/>
      <c r="H1162" s="28">
        <f t="shared" si="63"/>
        <v>0</v>
      </c>
      <c r="I1162" s="995">
        <v>1</v>
      </c>
      <c r="J1162" s="28">
        <f t="shared" si="64"/>
        <v>0</v>
      </c>
      <c r="K1162" s="1024">
        <f t="shared" si="62"/>
        <v>0</v>
      </c>
    </row>
    <row r="1163" spans="1:11" s="160" customFormat="1" ht="51">
      <c r="A1163" s="158"/>
      <c r="B1163" s="65" t="s">
        <v>1088</v>
      </c>
      <c r="C1163" s="12" t="s">
        <v>1</v>
      </c>
      <c r="D1163" s="13">
        <v>1</v>
      </c>
      <c r="E1163" s="13"/>
      <c r="F1163" s="28">
        <f>SUM(D1163*E1163)</f>
        <v>0</v>
      </c>
      <c r="G1163" s="1085"/>
      <c r="H1163" s="28">
        <f t="shared" si="63"/>
        <v>0</v>
      </c>
      <c r="I1163" s="995">
        <v>1</v>
      </c>
      <c r="J1163" s="28">
        <f t="shared" si="64"/>
        <v>0</v>
      </c>
      <c r="K1163" s="1024">
        <f t="shared" si="62"/>
        <v>0</v>
      </c>
    </row>
    <row r="1164" spans="1:11" s="81" customFormat="1" ht="16.5">
      <c r="A1164" s="161"/>
      <c r="B1164" s="65" t="s">
        <v>475</v>
      </c>
      <c r="C1164" s="12"/>
      <c r="D1164" s="13"/>
      <c r="E1164" s="13"/>
      <c r="F1164" s="28"/>
      <c r="G1164" s="1002"/>
      <c r="H1164" s="28">
        <f t="shared" si="63"/>
        <v>0</v>
      </c>
      <c r="I1164" s="1067"/>
      <c r="J1164" s="28">
        <f t="shared" si="64"/>
        <v>0</v>
      </c>
      <c r="K1164" s="1024">
        <f t="shared" si="62"/>
        <v>0</v>
      </c>
    </row>
    <row r="1165" spans="1:11" s="81" customFormat="1" ht="16.5">
      <c r="A1165" s="161"/>
      <c r="B1165" s="64"/>
      <c r="C1165" s="12"/>
      <c r="D1165" s="13"/>
      <c r="E1165" s="13"/>
      <c r="F1165" s="28"/>
      <c r="G1165" s="1085"/>
      <c r="H1165" s="28">
        <f t="shared" si="63"/>
        <v>0</v>
      </c>
      <c r="I1165" s="1085"/>
      <c r="J1165" s="28">
        <f t="shared" si="64"/>
        <v>0</v>
      </c>
      <c r="K1165" s="1024">
        <f t="shared" si="62"/>
        <v>0</v>
      </c>
    </row>
    <row r="1166" spans="1:11" s="81" customFormat="1" ht="102">
      <c r="A1166" s="7" t="s">
        <v>85</v>
      </c>
      <c r="B1166" s="65" t="s">
        <v>1093</v>
      </c>
      <c r="C1166" s="362"/>
      <c r="D1166" s="363"/>
      <c r="E1166" s="364"/>
      <c r="F1166" s="365"/>
      <c r="G1166" s="1085"/>
      <c r="H1166" s="28">
        <f t="shared" si="63"/>
        <v>0</v>
      </c>
      <c r="I1166" s="1085"/>
      <c r="J1166" s="28">
        <f t="shared" si="64"/>
        <v>0</v>
      </c>
      <c r="K1166" s="1024">
        <f t="shared" si="62"/>
        <v>0</v>
      </c>
    </row>
    <row r="1167" spans="1:11" s="81" customFormat="1" ht="114.75">
      <c r="A1167" s="161"/>
      <c r="B1167" s="65" t="s">
        <v>1084</v>
      </c>
      <c r="C1167" s="12"/>
      <c r="D1167" s="13"/>
      <c r="E1167" s="13"/>
      <c r="F1167" s="28"/>
      <c r="G1167" s="1085"/>
      <c r="H1167" s="28">
        <f t="shared" si="63"/>
        <v>0</v>
      </c>
      <c r="I1167" s="1085"/>
      <c r="J1167" s="28">
        <f t="shared" si="64"/>
        <v>0</v>
      </c>
      <c r="K1167" s="1024">
        <f t="shared" si="62"/>
        <v>0</v>
      </c>
    </row>
    <row r="1168" spans="1:11" s="160" customFormat="1" ht="38.25">
      <c r="A1168" s="158"/>
      <c r="B1168" s="65" t="s">
        <v>1306</v>
      </c>
      <c r="C1168" s="12" t="s">
        <v>1</v>
      </c>
      <c r="D1168" s="13">
        <v>1</v>
      </c>
      <c r="E1168" s="13"/>
      <c r="F1168" s="28">
        <f>SUM(D1168*E1168)</f>
        <v>0</v>
      </c>
      <c r="G1168" s="1085"/>
      <c r="H1168" s="28">
        <f t="shared" si="63"/>
        <v>0</v>
      </c>
      <c r="I1168" s="995">
        <v>1</v>
      </c>
      <c r="J1168" s="28">
        <f t="shared" si="64"/>
        <v>0</v>
      </c>
      <c r="K1168" s="1024">
        <f t="shared" si="62"/>
        <v>0</v>
      </c>
    </row>
    <row r="1169" spans="1:11" s="160" customFormat="1" ht="51">
      <c r="A1169" s="158"/>
      <c r="B1169" s="65" t="s">
        <v>1305</v>
      </c>
      <c r="C1169" s="12" t="s">
        <v>1</v>
      </c>
      <c r="D1169" s="13">
        <v>1</v>
      </c>
      <c r="E1169" s="13"/>
      <c r="F1169" s="28">
        <f>SUM(D1169*E1169)</f>
        <v>0</v>
      </c>
      <c r="G1169" s="1085"/>
      <c r="H1169" s="28">
        <f t="shared" si="63"/>
        <v>0</v>
      </c>
      <c r="I1169" s="995">
        <v>1</v>
      </c>
      <c r="J1169" s="28">
        <f t="shared" si="64"/>
        <v>0</v>
      </c>
      <c r="K1169" s="1024">
        <f t="shared" si="62"/>
        <v>0</v>
      </c>
    </row>
    <row r="1170" spans="1:11" s="81" customFormat="1" ht="16.5">
      <c r="A1170" s="161"/>
      <c r="B1170" s="65" t="s">
        <v>475</v>
      </c>
      <c r="C1170" s="12"/>
      <c r="D1170" s="13"/>
      <c r="E1170" s="13"/>
      <c r="F1170" s="28"/>
      <c r="G1170" s="1002"/>
      <c r="H1170" s="28">
        <f t="shared" si="63"/>
        <v>0</v>
      </c>
      <c r="I1170" s="1067"/>
      <c r="J1170" s="28">
        <f t="shared" si="64"/>
        <v>0</v>
      </c>
      <c r="K1170" s="1024">
        <f t="shared" si="62"/>
        <v>0</v>
      </c>
    </row>
    <row r="1171" spans="1:11" s="81" customFormat="1" ht="16.5">
      <c r="A1171" s="161"/>
      <c r="B1171" s="64"/>
      <c r="C1171" s="12"/>
      <c r="D1171" s="13"/>
      <c r="E1171" s="13"/>
      <c r="F1171" s="28"/>
      <c r="G1171" s="1085"/>
      <c r="H1171" s="28">
        <f t="shared" si="63"/>
        <v>0</v>
      </c>
      <c r="I1171" s="1085"/>
      <c r="J1171" s="28">
        <f t="shared" si="64"/>
        <v>0</v>
      </c>
      <c r="K1171" s="1024">
        <f t="shared" si="62"/>
        <v>0</v>
      </c>
    </row>
    <row r="1172" spans="1:11" s="81" customFormat="1" ht="114" customHeight="1">
      <c r="A1172" s="7" t="s">
        <v>87</v>
      </c>
      <c r="B1172" s="65" t="s">
        <v>1095</v>
      </c>
      <c r="C1172" s="362"/>
      <c r="D1172" s="363"/>
      <c r="E1172" s="364"/>
      <c r="F1172" s="365"/>
      <c r="G1172" s="1085"/>
      <c r="H1172" s="28">
        <f t="shared" si="63"/>
        <v>0</v>
      </c>
      <c r="I1172" s="1085"/>
      <c r="J1172" s="28">
        <f t="shared" si="64"/>
        <v>0</v>
      </c>
      <c r="K1172" s="1024">
        <f t="shared" si="62"/>
        <v>0</v>
      </c>
    </row>
    <row r="1173" spans="1:11" s="160" customFormat="1" ht="126" customHeight="1">
      <c r="A1173" s="158"/>
      <c r="B1173" s="65" t="s">
        <v>1084</v>
      </c>
      <c r="C1173" s="370"/>
      <c r="D1173" s="371"/>
      <c r="E1173" s="210"/>
      <c r="F1173" s="185"/>
      <c r="G1173" s="1085"/>
      <c r="H1173" s="28">
        <f t="shared" si="63"/>
        <v>0</v>
      </c>
      <c r="I1173" s="1085"/>
      <c r="J1173" s="28">
        <f t="shared" si="64"/>
        <v>0</v>
      </c>
      <c r="K1173" s="1024">
        <f t="shared" ref="K1173:K1236" si="65">D1173-G1173-I1173</f>
        <v>0</v>
      </c>
    </row>
    <row r="1174" spans="1:11" s="113" customFormat="1" ht="17.25" customHeight="1">
      <c r="A1174" s="187"/>
      <c r="B1174" s="65" t="s">
        <v>1089</v>
      </c>
      <c r="C1174" s="366"/>
      <c r="D1174" s="367"/>
      <c r="E1174" s="368"/>
      <c r="F1174" s="369"/>
      <c r="G1174" s="1073"/>
      <c r="H1174" s="28">
        <f t="shared" si="63"/>
        <v>0</v>
      </c>
      <c r="I1174" s="1073"/>
      <c r="J1174" s="28">
        <f t="shared" si="64"/>
        <v>0</v>
      </c>
      <c r="K1174" s="1024">
        <f t="shared" si="65"/>
        <v>0</v>
      </c>
    </row>
    <row r="1175" spans="1:11" s="160" customFormat="1" ht="38.25">
      <c r="A1175" s="158"/>
      <c r="B1175" s="65" t="s">
        <v>1090</v>
      </c>
      <c r="C1175" s="370"/>
      <c r="D1175" s="371"/>
      <c r="E1175" s="210"/>
      <c r="F1175" s="185"/>
      <c r="G1175" s="1085"/>
      <c r="H1175" s="28">
        <f t="shared" si="63"/>
        <v>0</v>
      </c>
      <c r="I1175" s="1085"/>
      <c r="J1175" s="28">
        <f t="shared" si="64"/>
        <v>0</v>
      </c>
      <c r="K1175" s="1024">
        <f t="shared" si="65"/>
        <v>0</v>
      </c>
    </row>
    <row r="1176" spans="1:11" s="81" customFormat="1" ht="16.5">
      <c r="A1176" s="161"/>
      <c r="B1176" s="65" t="s">
        <v>475</v>
      </c>
      <c r="C1176" s="108"/>
      <c r="D1176" s="108"/>
      <c r="E1176" s="108"/>
      <c r="F1176" s="109"/>
      <c r="G1176" s="1002"/>
      <c r="H1176" s="28">
        <f t="shared" si="63"/>
        <v>0</v>
      </c>
      <c r="I1176" s="1067"/>
      <c r="J1176" s="28">
        <f t="shared" si="64"/>
        <v>0</v>
      </c>
      <c r="K1176" s="1024">
        <f t="shared" si="65"/>
        <v>0</v>
      </c>
    </row>
    <row r="1177" spans="1:11" s="81" customFormat="1" ht="16.5">
      <c r="A1177" s="161"/>
      <c r="B1177" s="64" t="s">
        <v>1091</v>
      </c>
      <c r="C1177" s="12" t="s">
        <v>1</v>
      </c>
      <c r="D1177" s="13">
        <v>1</v>
      </c>
      <c r="E1177" s="13"/>
      <c r="F1177" s="28">
        <f>SUM(D1177*E1177)</f>
        <v>0</v>
      </c>
      <c r="G1177" s="995">
        <v>1</v>
      </c>
      <c r="H1177" s="28">
        <f t="shared" si="63"/>
        <v>0</v>
      </c>
      <c r="I1177" s="1085"/>
      <c r="J1177" s="28">
        <f t="shared" si="64"/>
        <v>0</v>
      </c>
      <c r="K1177" s="1024">
        <f t="shared" si="65"/>
        <v>0</v>
      </c>
    </row>
    <row r="1178" spans="1:11" s="4" customFormat="1">
      <c r="A1178" s="11"/>
      <c r="B1178" s="939"/>
      <c r="C1178" s="939"/>
      <c r="D1178" s="2"/>
      <c r="E1178" s="3"/>
      <c r="F1178" s="13"/>
      <c r="G1178" s="1030"/>
      <c r="H1178" s="28">
        <f t="shared" si="63"/>
        <v>0</v>
      </c>
      <c r="I1178" s="1030"/>
      <c r="J1178" s="28">
        <f t="shared" si="64"/>
        <v>0</v>
      </c>
      <c r="K1178" s="1024">
        <f t="shared" si="65"/>
        <v>0</v>
      </c>
    </row>
    <row r="1179" spans="1:11" s="81" customFormat="1" ht="154.15" customHeight="1">
      <c r="A1179" s="7" t="s">
        <v>88</v>
      </c>
      <c r="B1179" s="65" t="s">
        <v>1096</v>
      </c>
      <c r="C1179" s="362"/>
      <c r="D1179" s="363"/>
      <c r="E1179" s="364"/>
      <c r="F1179" s="365"/>
      <c r="G1179" s="1085"/>
      <c r="H1179" s="28">
        <f t="shared" si="63"/>
        <v>0</v>
      </c>
      <c r="I1179" s="1085"/>
      <c r="J1179" s="28">
        <f t="shared" si="64"/>
        <v>0</v>
      </c>
      <c r="K1179" s="1024">
        <f t="shared" si="65"/>
        <v>0</v>
      </c>
    </row>
    <row r="1180" spans="1:11" s="160" customFormat="1" ht="155.44999999999999" customHeight="1">
      <c r="A1180" s="158"/>
      <c r="B1180" s="65" t="s">
        <v>1097</v>
      </c>
      <c r="C1180" s="370"/>
      <c r="D1180" s="371"/>
      <c r="E1180" s="210"/>
      <c r="F1180" s="185"/>
      <c r="G1180" s="1085"/>
      <c r="H1180" s="28">
        <f t="shared" si="63"/>
        <v>0</v>
      </c>
      <c r="I1180" s="1085"/>
      <c r="J1180" s="28">
        <f t="shared" si="64"/>
        <v>0</v>
      </c>
      <c r="K1180" s="1024">
        <f t="shared" si="65"/>
        <v>0</v>
      </c>
    </row>
    <row r="1181" spans="1:11" s="81" customFormat="1" ht="89.25">
      <c r="A1181" s="168"/>
      <c r="B1181" s="39" t="s">
        <v>473</v>
      </c>
      <c r="C1181" s="164"/>
      <c r="D1181" s="165"/>
      <c r="E1181" s="165"/>
      <c r="F1181" s="166"/>
      <c r="G1181" s="1064"/>
      <c r="H1181" s="28">
        <f t="shared" si="63"/>
        <v>0</v>
      </c>
      <c r="I1181" s="1064"/>
      <c r="J1181" s="28">
        <f t="shared" si="64"/>
        <v>0</v>
      </c>
      <c r="K1181" s="1024">
        <f t="shared" si="65"/>
        <v>0</v>
      </c>
    </row>
    <row r="1182" spans="1:11" s="113" customFormat="1" ht="13.5" customHeight="1">
      <c r="A1182" s="187"/>
      <c r="B1182" s="65" t="s">
        <v>1089</v>
      </c>
      <c r="C1182" s="366"/>
      <c r="D1182" s="367"/>
      <c r="E1182" s="368"/>
      <c r="F1182" s="369"/>
      <c r="G1182" s="1073"/>
      <c r="H1182" s="28">
        <f t="shared" si="63"/>
        <v>0</v>
      </c>
      <c r="I1182" s="1073"/>
      <c r="J1182" s="28">
        <f t="shared" si="64"/>
        <v>0</v>
      </c>
      <c r="K1182" s="1024">
        <f t="shared" si="65"/>
        <v>0</v>
      </c>
    </row>
    <row r="1183" spans="1:11" s="160" customFormat="1" ht="51">
      <c r="A1183" s="158"/>
      <c r="B1183" s="65" t="s">
        <v>1098</v>
      </c>
      <c r="C1183" s="370"/>
      <c r="D1183" s="371"/>
      <c r="E1183" s="210"/>
      <c r="F1183" s="185"/>
      <c r="G1183" s="1085"/>
      <c r="H1183" s="28">
        <f t="shared" si="63"/>
        <v>0</v>
      </c>
      <c r="I1183" s="1085"/>
      <c r="J1183" s="28">
        <f t="shared" si="64"/>
        <v>0</v>
      </c>
      <c r="K1183" s="1024">
        <f t="shared" si="65"/>
        <v>0</v>
      </c>
    </row>
    <row r="1184" spans="1:11" s="81" customFormat="1" ht="16.5">
      <c r="A1184" s="161"/>
      <c r="B1184" s="65" t="s">
        <v>475</v>
      </c>
      <c r="C1184" s="108"/>
      <c r="D1184" s="108"/>
      <c r="E1184" s="108"/>
      <c r="F1184" s="109"/>
      <c r="G1184" s="1002"/>
      <c r="H1184" s="28">
        <f t="shared" si="63"/>
        <v>0</v>
      </c>
      <c r="I1184" s="1067"/>
      <c r="J1184" s="28">
        <f t="shared" si="64"/>
        <v>0</v>
      </c>
      <c r="K1184" s="1024">
        <f t="shared" si="65"/>
        <v>0</v>
      </c>
    </row>
    <row r="1185" spans="1:11" s="81" customFormat="1" ht="16.5">
      <c r="A1185" s="161"/>
      <c r="B1185" s="64" t="s">
        <v>1094</v>
      </c>
      <c r="C1185" s="12" t="s">
        <v>1</v>
      </c>
      <c r="D1185" s="13">
        <v>1</v>
      </c>
      <c r="E1185" s="13"/>
      <c r="F1185" s="28">
        <f>SUM(D1185*E1185)</f>
        <v>0</v>
      </c>
      <c r="G1185" s="995">
        <v>1</v>
      </c>
      <c r="H1185" s="28">
        <f t="shared" si="63"/>
        <v>0</v>
      </c>
      <c r="I1185" s="1085"/>
      <c r="J1185" s="28">
        <f t="shared" si="64"/>
        <v>0</v>
      </c>
      <c r="K1185" s="1024">
        <f t="shared" si="65"/>
        <v>0</v>
      </c>
    </row>
    <row r="1186" spans="1:11" s="81" customFormat="1" ht="16.5">
      <c r="A1186" s="161"/>
      <c r="B1186" s="64"/>
      <c r="C1186" s="12"/>
      <c r="D1186" s="13"/>
      <c r="E1186" s="13"/>
      <c r="F1186" s="28"/>
      <c r="G1186" s="1085"/>
      <c r="H1186" s="28">
        <f t="shared" si="63"/>
        <v>0</v>
      </c>
      <c r="I1186" s="1085"/>
      <c r="J1186" s="28">
        <f t="shared" si="64"/>
        <v>0</v>
      </c>
      <c r="K1186" s="1024">
        <f t="shared" si="65"/>
        <v>0</v>
      </c>
    </row>
    <row r="1187" spans="1:11" s="81" customFormat="1" ht="51">
      <c r="A1187" s="7" t="s">
        <v>92</v>
      </c>
      <c r="B1187" s="65" t="s">
        <v>1100</v>
      </c>
      <c r="C1187" s="362"/>
      <c r="D1187" s="363"/>
      <c r="E1187" s="364"/>
      <c r="F1187" s="365"/>
      <c r="G1187" s="1085"/>
      <c r="H1187" s="28">
        <f t="shared" si="63"/>
        <v>0</v>
      </c>
      <c r="I1187" s="1085"/>
      <c r="J1187" s="28">
        <f t="shared" si="64"/>
        <v>0</v>
      </c>
      <c r="K1187" s="1024">
        <f t="shared" si="65"/>
        <v>0</v>
      </c>
    </row>
    <row r="1188" spans="1:11" s="160" customFormat="1" ht="68.25" customHeight="1">
      <c r="A1188" s="158"/>
      <c r="B1188" s="65" t="s">
        <v>1101</v>
      </c>
      <c r="C1188" s="370"/>
      <c r="D1188" s="371"/>
      <c r="E1188" s="210"/>
      <c r="F1188" s="185"/>
      <c r="G1188" s="1085"/>
      <c r="H1188" s="28">
        <f t="shared" si="63"/>
        <v>0</v>
      </c>
      <c r="I1188" s="1085"/>
      <c r="J1188" s="28">
        <f t="shared" si="64"/>
        <v>0</v>
      </c>
      <c r="K1188" s="1024">
        <f t="shared" si="65"/>
        <v>0</v>
      </c>
    </row>
    <row r="1189" spans="1:11" s="113" customFormat="1" ht="15" customHeight="1">
      <c r="A1189" s="187"/>
      <c r="B1189" s="65" t="s">
        <v>1089</v>
      </c>
      <c r="C1189" s="366"/>
      <c r="D1189" s="367"/>
      <c r="E1189" s="368"/>
      <c r="F1189" s="369"/>
      <c r="G1189" s="1073"/>
      <c r="H1189" s="28">
        <f t="shared" si="63"/>
        <v>0</v>
      </c>
      <c r="I1189" s="1073"/>
      <c r="J1189" s="28">
        <f t="shared" si="64"/>
        <v>0</v>
      </c>
      <c r="K1189" s="1024">
        <f t="shared" si="65"/>
        <v>0</v>
      </c>
    </row>
    <row r="1190" spans="1:11" s="160" customFormat="1" ht="38.25">
      <c r="A1190" s="158"/>
      <c r="B1190" s="65" t="s">
        <v>1102</v>
      </c>
      <c r="C1190" s="370"/>
      <c r="D1190" s="371"/>
      <c r="E1190" s="210"/>
      <c r="F1190" s="185"/>
      <c r="G1190" s="1085"/>
      <c r="H1190" s="28">
        <f t="shared" si="63"/>
        <v>0</v>
      </c>
      <c r="I1190" s="1085"/>
      <c r="J1190" s="28">
        <f t="shared" si="64"/>
        <v>0</v>
      </c>
      <c r="K1190" s="1024">
        <f t="shared" si="65"/>
        <v>0</v>
      </c>
    </row>
    <row r="1191" spans="1:11" s="81" customFormat="1" ht="16.5">
      <c r="A1191" s="161"/>
      <c r="B1191" s="65" t="s">
        <v>475</v>
      </c>
      <c r="C1191" s="108"/>
      <c r="D1191" s="108"/>
      <c r="E1191" s="108"/>
      <c r="F1191" s="109"/>
      <c r="G1191" s="1002"/>
      <c r="H1191" s="28">
        <f t="shared" si="63"/>
        <v>0</v>
      </c>
      <c r="I1191" s="1067"/>
      <c r="J1191" s="28">
        <f t="shared" si="64"/>
        <v>0</v>
      </c>
      <c r="K1191" s="1024">
        <f t="shared" si="65"/>
        <v>0</v>
      </c>
    </row>
    <row r="1192" spans="1:11" s="81" customFormat="1" ht="16.5">
      <c r="A1192" s="161"/>
      <c r="B1192" s="64" t="s">
        <v>1099</v>
      </c>
      <c r="C1192" s="12" t="s">
        <v>1</v>
      </c>
      <c r="D1192" s="13">
        <v>1</v>
      </c>
      <c r="E1192" s="13"/>
      <c r="F1192" s="28">
        <f>SUM(D1192*E1192)</f>
        <v>0</v>
      </c>
      <c r="G1192" s="995">
        <v>1</v>
      </c>
      <c r="H1192" s="28">
        <f t="shared" si="63"/>
        <v>0</v>
      </c>
      <c r="I1192" s="1085"/>
      <c r="J1192" s="28">
        <f t="shared" si="64"/>
        <v>0</v>
      </c>
      <c r="K1192" s="1024">
        <f t="shared" si="65"/>
        <v>0</v>
      </c>
    </row>
    <row r="1193" spans="1:11" s="81" customFormat="1" ht="16.5">
      <c r="A1193" s="161"/>
      <c r="B1193" s="64"/>
      <c r="C1193" s="12"/>
      <c r="D1193" s="13"/>
      <c r="E1193" s="13"/>
      <c r="F1193" s="28"/>
      <c r="G1193" s="1085"/>
      <c r="H1193" s="28">
        <f t="shared" si="63"/>
        <v>0</v>
      </c>
      <c r="I1193" s="1085"/>
      <c r="J1193" s="28">
        <f t="shared" si="64"/>
        <v>0</v>
      </c>
      <c r="K1193" s="1024">
        <f t="shared" si="65"/>
        <v>0</v>
      </c>
    </row>
    <row r="1194" spans="1:11" s="81" customFormat="1" ht="129" customHeight="1">
      <c r="A1194" s="7" t="s">
        <v>95</v>
      </c>
      <c r="B1194" s="65" t="s">
        <v>1108</v>
      </c>
      <c r="C1194" s="362"/>
      <c r="D1194" s="363"/>
      <c r="E1194" s="364"/>
      <c r="F1194" s="365"/>
      <c r="G1194" s="1085"/>
      <c r="H1194" s="28">
        <f t="shared" si="63"/>
        <v>0</v>
      </c>
      <c r="I1194" s="1085"/>
      <c r="J1194" s="28">
        <f t="shared" si="64"/>
        <v>0</v>
      </c>
      <c r="K1194" s="1024">
        <f t="shared" si="65"/>
        <v>0</v>
      </c>
    </row>
    <row r="1195" spans="1:11" s="160" customFormat="1" ht="128.44999999999999" customHeight="1">
      <c r="A1195" s="158"/>
      <c r="B1195" s="65" t="s">
        <v>1084</v>
      </c>
      <c r="C1195" s="370"/>
      <c r="D1195" s="371"/>
      <c r="E1195" s="210"/>
      <c r="F1195" s="185"/>
      <c r="G1195" s="1085"/>
      <c r="H1195" s="28">
        <f t="shared" si="63"/>
        <v>0</v>
      </c>
      <c r="I1195" s="1085"/>
      <c r="J1195" s="28">
        <f t="shared" si="64"/>
        <v>0</v>
      </c>
      <c r="K1195" s="1024">
        <f t="shared" si="65"/>
        <v>0</v>
      </c>
    </row>
    <row r="1196" spans="1:11" s="81" customFormat="1" ht="89.25">
      <c r="A1196" s="168"/>
      <c r="B1196" s="39" t="s">
        <v>473</v>
      </c>
      <c r="C1196" s="164"/>
      <c r="D1196" s="165"/>
      <c r="E1196" s="165"/>
      <c r="F1196" s="166"/>
      <c r="G1196" s="1064"/>
      <c r="H1196" s="28">
        <f t="shared" si="63"/>
        <v>0</v>
      </c>
      <c r="I1196" s="1064"/>
      <c r="J1196" s="28">
        <f t="shared" si="64"/>
        <v>0</v>
      </c>
      <c r="K1196" s="1024">
        <f t="shared" si="65"/>
        <v>0</v>
      </c>
    </row>
    <row r="1197" spans="1:11" s="113" customFormat="1" ht="25.5" customHeight="1">
      <c r="A1197" s="187"/>
      <c r="B1197" s="65" t="s">
        <v>1089</v>
      </c>
      <c r="C1197" s="366"/>
      <c r="D1197" s="367"/>
      <c r="E1197" s="368"/>
      <c r="F1197" s="369"/>
      <c r="G1197" s="1073"/>
      <c r="H1197" s="28">
        <f t="shared" si="63"/>
        <v>0</v>
      </c>
      <c r="I1197" s="1073"/>
      <c r="J1197" s="28">
        <f t="shared" si="64"/>
        <v>0</v>
      </c>
      <c r="K1197" s="1024">
        <f t="shared" si="65"/>
        <v>0</v>
      </c>
    </row>
    <row r="1198" spans="1:11" s="160" customFormat="1" ht="38.25">
      <c r="A1198" s="158"/>
      <c r="B1198" s="65" t="s">
        <v>1105</v>
      </c>
      <c r="C1198" s="370"/>
      <c r="D1198" s="371"/>
      <c r="E1198" s="210"/>
      <c r="F1198" s="185"/>
      <c r="G1198" s="1085"/>
      <c r="H1198" s="28">
        <f t="shared" ref="H1198:H1216" si="66">ROUND(E1198*G1198,2)</f>
        <v>0</v>
      </c>
      <c r="I1198" s="1085"/>
      <c r="J1198" s="28">
        <f t="shared" ref="J1198:J1216" si="67">ROUND(E1198*I1198,2)</f>
        <v>0</v>
      </c>
      <c r="K1198" s="1024">
        <f t="shared" si="65"/>
        <v>0</v>
      </c>
    </row>
    <row r="1199" spans="1:11" s="81" customFormat="1" ht="16.5">
      <c r="A1199" s="161"/>
      <c r="B1199" s="65" t="s">
        <v>475</v>
      </c>
      <c r="C1199" s="108"/>
      <c r="D1199" s="108"/>
      <c r="E1199" s="108"/>
      <c r="F1199" s="109"/>
      <c r="G1199" s="1002"/>
      <c r="H1199" s="28">
        <f t="shared" si="66"/>
        <v>0</v>
      </c>
      <c r="I1199" s="1067"/>
      <c r="J1199" s="28">
        <f t="shared" si="67"/>
        <v>0</v>
      </c>
      <c r="K1199" s="1024">
        <f t="shared" si="65"/>
        <v>0</v>
      </c>
    </row>
    <row r="1200" spans="1:11" s="81" customFormat="1" ht="16.5">
      <c r="A1200" s="161"/>
      <c r="B1200" s="64" t="s">
        <v>1106</v>
      </c>
      <c r="C1200" s="12" t="s">
        <v>1</v>
      </c>
      <c r="D1200" s="13">
        <v>2</v>
      </c>
      <c r="E1200" s="13"/>
      <c r="F1200" s="28">
        <f>SUM(D1200*E1200)</f>
        <v>0</v>
      </c>
      <c r="G1200" s="995">
        <v>2</v>
      </c>
      <c r="H1200" s="28">
        <f t="shared" si="66"/>
        <v>0</v>
      </c>
      <c r="I1200" s="1085"/>
      <c r="J1200" s="28">
        <f t="shared" si="67"/>
        <v>0</v>
      </c>
      <c r="K1200" s="1024">
        <f t="shared" si="65"/>
        <v>0</v>
      </c>
    </row>
    <row r="1201" spans="1:11" s="81" customFormat="1" ht="16.5">
      <c r="A1201" s="161"/>
      <c r="B1201" s="64"/>
      <c r="C1201" s="12"/>
      <c r="D1201" s="13"/>
      <c r="E1201" s="13"/>
      <c r="F1201" s="28"/>
      <c r="G1201" s="1085"/>
      <c r="H1201" s="28">
        <f t="shared" si="66"/>
        <v>0</v>
      </c>
      <c r="I1201" s="1085"/>
      <c r="J1201" s="28">
        <f t="shared" si="67"/>
        <v>0</v>
      </c>
      <c r="K1201" s="1024">
        <f t="shared" si="65"/>
        <v>0</v>
      </c>
    </row>
    <row r="1202" spans="1:11" s="81" customFormat="1" ht="114.75">
      <c r="A1202" s="7" t="s">
        <v>96</v>
      </c>
      <c r="B1202" s="65" t="s">
        <v>1108</v>
      </c>
      <c r="C1202" s="362"/>
      <c r="D1202" s="363"/>
      <c r="E1202" s="364"/>
      <c r="F1202" s="365"/>
      <c r="G1202" s="1085"/>
      <c r="H1202" s="28">
        <f t="shared" si="66"/>
        <v>0</v>
      </c>
      <c r="I1202" s="1085"/>
      <c r="J1202" s="28">
        <f t="shared" si="67"/>
        <v>0</v>
      </c>
      <c r="K1202" s="1024">
        <f t="shared" si="65"/>
        <v>0</v>
      </c>
    </row>
    <row r="1203" spans="1:11" s="160" customFormat="1" ht="94.5" customHeight="1">
      <c r="A1203" s="158"/>
      <c r="B1203" s="65" t="s">
        <v>1084</v>
      </c>
      <c r="C1203" s="370"/>
      <c r="D1203" s="371"/>
      <c r="E1203" s="210"/>
      <c r="F1203" s="185"/>
      <c r="G1203" s="1085"/>
      <c r="H1203" s="28">
        <f t="shared" si="66"/>
        <v>0</v>
      </c>
      <c r="I1203" s="1085"/>
      <c r="J1203" s="28">
        <f t="shared" si="67"/>
        <v>0</v>
      </c>
      <c r="K1203" s="1024">
        <f t="shared" si="65"/>
        <v>0</v>
      </c>
    </row>
    <row r="1204" spans="1:11" s="113" customFormat="1" ht="13.5" customHeight="1">
      <c r="A1204" s="187"/>
      <c r="B1204" s="65" t="s">
        <v>1089</v>
      </c>
      <c r="C1204" s="366"/>
      <c r="D1204" s="367"/>
      <c r="E1204" s="368"/>
      <c r="F1204" s="369"/>
      <c r="G1204" s="1073"/>
      <c r="H1204" s="28">
        <f t="shared" si="66"/>
        <v>0</v>
      </c>
      <c r="I1204" s="1073"/>
      <c r="J1204" s="28">
        <f t="shared" si="67"/>
        <v>0</v>
      </c>
      <c r="K1204" s="1024">
        <f t="shared" si="65"/>
        <v>0</v>
      </c>
    </row>
    <row r="1205" spans="1:11" s="160" customFormat="1" ht="38.25">
      <c r="A1205" s="158"/>
      <c r="B1205" s="65" t="s">
        <v>1109</v>
      </c>
      <c r="C1205" s="370"/>
      <c r="D1205" s="371"/>
      <c r="E1205" s="210"/>
      <c r="F1205" s="185"/>
      <c r="G1205" s="1085"/>
      <c r="H1205" s="28">
        <f t="shared" si="66"/>
        <v>0</v>
      </c>
      <c r="I1205" s="1085"/>
      <c r="J1205" s="28">
        <f t="shared" si="67"/>
        <v>0</v>
      </c>
      <c r="K1205" s="1024">
        <f t="shared" si="65"/>
        <v>0</v>
      </c>
    </row>
    <row r="1206" spans="1:11" s="81" customFormat="1" ht="16.5">
      <c r="A1206" s="161"/>
      <c r="B1206" s="65" t="s">
        <v>475</v>
      </c>
      <c r="C1206" s="108"/>
      <c r="D1206" s="108"/>
      <c r="E1206" s="108"/>
      <c r="F1206" s="109"/>
      <c r="G1206" s="1002"/>
      <c r="H1206" s="28">
        <f t="shared" si="66"/>
        <v>0</v>
      </c>
      <c r="I1206" s="1067"/>
      <c r="J1206" s="28">
        <f t="shared" si="67"/>
        <v>0</v>
      </c>
      <c r="K1206" s="1024">
        <f t="shared" si="65"/>
        <v>0</v>
      </c>
    </row>
    <row r="1207" spans="1:11" s="81" customFormat="1" ht="16.5">
      <c r="A1207" s="161"/>
      <c r="B1207" s="64" t="s">
        <v>1107</v>
      </c>
      <c r="C1207" s="12" t="s">
        <v>1</v>
      </c>
      <c r="D1207" s="13">
        <v>1</v>
      </c>
      <c r="E1207" s="13"/>
      <c r="F1207" s="28">
        <f>SUM(D1207*E1207)</f>
        <v>0</v>
      </c>
      <c r="G1207" s="995">
        <v>1</v>
      </c>
      <c r="H1207" s="28">
        <f t="shared" si="66"/>
        <v>0</v>
      </c>
      <c r="I1207" s="995"/>
      <c r="J1207" s="28">
        <f t="shared" si="67"/>
        <v>0</v>
      </c>
      <c r="K1207" s="1024">
        <f t="shared" si="65"/>
        <v>0</v>
      </c>
    </row>
    <row r="1208" spans="1:11" s="4" customFormat="1">
      <c r="A1208" s="11"/>
      <c r="B1208" s="939"/>
      <c r="C1208" s="939"/>
      <c r="D1208" s="2"/>
      <c r="E1208" s="3"/>
      <c r="F1208" s="13"/>
      <c r="G1208" s="1030"/>
      <c r="H1208" s="28">
        <f t="shared" si="66"/>
        <v>0</v>
      </c>
      <c r="I1208" s="1030"/>
      <c r="J1208" s="28">
        <f t="shared" si="67"/>
        <v>0</v>
      </c>
      <c r="K1208" s="1024">
        <f t="shared" si="65"/>
        <v>0</v>
      </c>
    </row>
    <row r="1209" spans="1:11" s="81" customFormat="1" ht="89.25">
      <c r="A1209" s="7" t="s">
        <v>97</v>
      </c>
      <c r="B1209" s="65" t="s">
        <v>1110</v>
      </c>
      <c r="C1209" s="362"/>
      <c r="D1209" s="363"/>
      <c r="E1209" s="364"/>
      <c r="F1209" s="365"/>
      <c r="G1209" s="1085"/>
      <c r="H1209" s="28">
        <f t="shared" si="66"/>
        <v>0</v>
      </c>
      <c r="I1209" s="1085"/>
      <c r="J1209" s="28">
        <f t="shared" si="67"/>
        <v>0</v>
      </c>
      <c r="K1209" s="1024">
        <f t="shared" si="65"/>
        <v>0</v>
      </c>
    </row>
    <row r="1210" spans="1:11" s="160" customFormat="1" ht="63.75">
      <c r="A1210" s="158"/>
      <c r="B1210" s="65" t="s">
        <v>1111</v>
      </c>
      <c r="C1210" s="370"/>
      <c r="D1210" s="371"/>
      <c r="E1210" s="210"/>
      <c r="F1210" s="185"/>
      <c r="G1210" s="1085"/>
      <c r="H1210" s="28">
        <f t="shared" si="66"/>
        <v>0</v>
      </c>
      <c r="I1210" s="1085"/>
      <c r="J1210" s="28">
        <f t="shared" si="67"/>
        <v>0</v>
      </c>
      <c r="K1210" s="1024">
        <f t="shared" si="65"/>
        <v>0</v>
      </c>
    </row>
    <row r="1211" spans="1:11" s="113" customFormat="1" ht="12" customHeight="1">
      <c r="A1211" s="187"/>
      <c r="B1211" s="65" t="s">
        <v>1089</v>
      </c>
      <c r="C1211" s="366"/>
      <c r="D1211" s="367"/>
      <c r="E1211" s="368"/>
      <c r="F1211" s="369"/>
      <c r="G1211" s="1073"/>
      <c r="H1211" s="28">
        <f t="shared" si="66"/>
        <v>0</v>
      </c>
      <c r="I1211" s="1073"/>
      <c r="J1211" s="28">
        <f t="shared" si="67"/>
        <v>0</v>
      </c>
      <c r="K1211" s="1024">
        <f t="shared" si="65"/>
        <v>0</v>
      </c>
    </row>
    <row r="1212" spans="1:11" s="160" customFormat="1" ht="25.5">
      <c r="A1212" s="158"/>
      <c r="B1212" s="65" t="s">
        <v>1112</v>
      </c>
      <c r="C1212" s="370"/>
      <c r="D1212" s="371"/>
      <c r="E1212" s="210"/>
      <c r="F1212" s="185"/>
      <c r="G1212" s="1085"/>
      <c r="H1212" s="28">
        <f t="shared" si="66"/>
        <v>0</v>
      </c>
      <c r="I1212" s="1085"/>
      <c r="J1212" s="28">
        <f t="shared" si="67"/>
        <v>0</v>
      </c>
      <c r="K1212" s="1024">
        <f t="shared" si="65"/>
        <v>0</v>
      </c>
    </row>
    <row r="1213" spans="1:11" s="81" customFormat="1" ht="16.5">
      <c r="A1213" s="161"/>
      <c r="B1213" s="65" t="s">
        <v>475</v>
      </c>
      <c r="C1213" s="108"/>
      <c r="D1213" s="108"/>
      <c r="E1213" s="108"/>
      <c r="F1213" s="109"/>
      <c r="G1213" s="1002"/>
      <c r="H1213" s="28">
        <f t="shared" si="66"/>
        <v>0</v>
      </c>
      <c r="I1213" s="1067"/>
      <c r="J1213" s="28">
        <f t="shared" si="67"/>
        <v>0</v>
      </c>
      <c r="K1213" s="1024">
        <f t="shared" si="65"/>
        <v>0</v>
      </c>
    </row>
    <row r="1214" spans="1:11" s="81" customFormat="1" ht="16.5">
      <c r="A1214" s="161"/>
      <c r="B1214" s="64" t="s">
        <v>1113</v>
      </c>
      <c r="C1214" s="12" t="s">
        <v>1</v>
      </c>
      <c r="D1214" s="13">
        <v>4</v>
      </c>
      <c r="E1214" s="13"/>
      <c r="F1214" s="28">
        <f>SUM(D1214*E1214)</f>
        <v>0</v>
      </c>
      <c r="G1214" s="995">
        <v>4</v>
      </c>
      <c r="H1214" s="28">
        <f t="shared" si="66"/>
        <v>0</v>
      </c>
      <c r="I1214" s="1085"/>
      <c r="J1214" s="28">
        <f t="shared" si="67"/>
        <v>0</v>
      </c>
      <c r="K1214" s="1024">
        <f t="shared" si="65"/>
        <v>0</v>
      </c>
    </row>
    <row r="1215" spans="1:11" s="4" customFormat="1">
      <c r="A1215" s="11"/>
      <c r="B1215" s="939"/>
      <c r="C1215" s="939"/>
      <c r="D1215" s="2"/>
      <c r="E1215" s="3"/>
      <c r="F1215" s="13"/>
      <c r="G1215" s="1030"/>
      <c r="H1215" s="28">
        <f t="shared" si="66"/>
        <v>0</v>
      </c>
      <c r="I1215" s="1030"/>
      <c r="J1215" s="28">
        <f t="shared" si="67"/>
        <v>0</v>
      </c>
      <c r="K1215" s="1024">
        <f t="shared" si="65"/>
        <v>0</v>
      </c>
    </row>
    <row r="1216" spans="1:11">
      <c r="G1216" s="1034"/>
      <c r="H1216" s="28">
        <f t="shared" si="66"/>
        <v>0</v>
      </c>
      <c r="I1216" s="1034"/>
      <c r="J1216" s="28">
        <f t="shared" si="67"/>
        <v>0</v>
      </c>
      <c r="K1216" s="1024">
        <f t="shared" si="65"/>
        <v>0</v>
      </c>
    </row>
    <row r="1217" spans="1:11" s="4" customFormat="1">
      <c r="A1217" s="45" t="s">
        <v>560</v>
      </c>
      <c r="B1217" s="1605" t="s">
        <v>916</v>
      </c>
      <c r="C1217" s="1605"/>
      <c r="D1217" s="51"/>
      <c r="E1217" s="52"/>
      <c r="F1217" s="54">
        <f>SUM(F1128:F1214)</f>
        <v>0</v>
      </c>
      <c r="G1217" s="1028"/>
      <c r="H1217" s="702">
        <f>SUM(H1128:H1214)</f>
        <v>0</v>
      </c>
      <c r="I1217" s="1028"/>
      <c r="J1217" s="702">
        <f>SUM(J1128:J1214)</f>
        <v>0</v>
      </c>
      <c r="K1217" s="1024">
        <f t="shared" si="65"/>
        <v>0</v>
      </c>
    </row>
    <row r="1218" spans="1:11" ht="15">
      <c r="G1218" s="1062"/>
      <c r="H1218" s="1063"/>
      <c r="I1218" s="1062"/>
      <c r="J1218" s="1038"/>
      <c r="K1218" s="1024">
        <f t="shared" si="65"/>
        <v>0</v>
      </c>
    </row>
    <row r="1219" spans="1:11" s="4" customFormat="1">
      <c r="A1219" s="45" t="s">
        <v>984</v>
      </c>
      <c r="B1219" s="426" t="s">
        <v>1116</v>
      </c>
      <c r="C1219" s="66" t="s">
        <v>248</v>
      </c>
      <c r="D1219" s="67" t="s">
        <v>245</v>
      </c>
      <c r="E1219" s="1021" t="s">
        <v>246</v>
      </c>
      <c r="F1219" s="1021" t="s">
        <v>247</v>
      </c>
      <c r="G1219" s="1026" t="s">
        <v>245</v>
      </c>
      <c r="H1219" s="1027" t="s">
        <v>247</v>
      </c>
      <c r="I1219" s="1026" t="s">
        <v>245</v>
      </c>
      <c r="J1219" s="1027" t="s">
        <v>247</v>
      </c>
      <c r="K1219" s="1024" t="e">
        <f t="shared" si="65"/>
        <v>#VALUE!</v>
      </c>
    </row>
    <row r="1220" spans="1:11" s="4" customFormat="1">
      <c r="A1220" s="11"/>
      <c r="B1220" s="939"/>
      <c r="C1220" s="939"/>
      <c r="D1220" s="2"/>
      <c r="E1220" s="3"/>
      <c r="F1220" s="13"/>
      <c r="G1220" s="1030"/>
      <c r="H1220" s="1029"/>
      <c r="I1220" s="1030"/>
      <c r="J1220" s="1029"/>
      <c r="K1220" s="1024">
        <f t="shared" si="65"/>
        <v>0</v>
      </c>
    </row>
    <row r="1221" spans="1:11" s="4" customFormat="1">
      <c r="A1221" s="11"/>
      <c r="B1221" s="1604" t="s">
        <v>932</v>
      </c>
      <c r="C1221" s="1604"/>
      <c r="D1221" s="2"/>
      <c r="E1221" s="3"/>
      <c r="F1221" s="2"/>
      <c r="G1221" s="1030"/>
      <c r="H1221" s="1029"/>
      <c r="I1221" s="1030"/>
      <c r="J1221" s="1029"/>
      <c r="K1221" s="1024">
        <f t="shared" si="65"/>
        <v>0</v>
      </c>
    </row>
    <row r="1222" spans="1:11" s="4" customFormat="1">
      <c r="A1222" s="11"/>
      <c r="B1222" s="930"/>
      <c r="C1222" s="930"/>
      <c r="D1222" s="2"/>
      <c r="E1222" s="3"/>
      <c r="F1222" s="2"/>
      <c r="G1222" s="1030"/>
      <c r="H1222" s="1029"/>
      <c r="I1222" s="1030"/>
      <c r="J1222" s="1029"/>
      <c r="K1222" s="1024">
        <f t="shared" si="65"/>
        <v>0</v>
      </c>
    </row>
    <row r="1223" spans="1:11" s="106" customFormat="1" ht="51">
      <c r="A1223" s="7" t="s">
        <v>0</v>
      </c>
      <c r="B1223" s="65" t="s">
        <v>1119</v>
      </c>
      <c r="C1223" s="374"/>
      <c r="D1223" s="375"/>
      <c r="E1223" s="375"/>
      <c r="F1223" s="376"/>
      <c r="G1223" s="1010"/>
      <c r="H1223" s="1011"/>
      <c r="I1223" s="1087"/>
      <c r="J1223" s="1088"/>
      <c r="K1223" s="1024">
        <f t="shared" si="65"/>
        <v>0</v>
      </c>
    </row>
    <row r="1224" spans="1:11" s="169" customFormat="1" ht="127.5">
      <c r="A1224" s="366"/>
      <c r="B1224" s="65" t="s">
        <v>1114</v>
      </c>
      <c r="C1224" s="374"/>
      <c r="D1224" s="375"/>
      <c r="E1224" s="375"/>
      <c r="F1224" s="376"/>
      <c r="G1224" s="1012"/>
      <c r="H1224" s="1013"/>
      <c r="I1224" s="1060"/>
      <c r="J1224" s="1089"/>
      <c r="K1224" s="1024">
        <f t="shared" si="65"/>
        <v>0</v>
      </c>
    </row>
    <row r="1225" spans="1:11" s="169" customFormat="1">
      <c r="A1225" s="366"/>
      <c r="B1225" s="65" t="s">
        <v>475</v>
      </c>
      <c r="C1225" s="374"/>
      <c r="D1225" s="375"/>
      <c r="E1225" s="375"/>
      <c r="F1225" s="376"/>
      <c r="G1225" s="1012"/>
      <c r="H1225" s="1013"/>
      <c r="I1225" s="1060"/>
      <c r="J1225" s="1089"/>
      <c r="K1225" s="1024">
        <f t="shared" si="65"/>
        <v>0</v>
      </c>
    </row>
    <row r="1226" spans="1:11" s="169" customFormat="1" ht="38.25">
      <c r="A1226" s="366"/>
      <c r="B1226" s="65" t="s">
        <v>1023</v>
      </c>
      <c r="C1226" s="374"/>
      <c r="D1226" s="375"/>
      <c r="E1226" s="375"/>
      <c r="F1226" s="376"/>
      <c r="G1226" s="1012"/>
      <c r="H1226" s="1013"/>
      <c r="I1226" s="1060"/>
      <c r="J1226" s="1089"/>
      <c r="K1226" s="1024">
        <f t="shared" si="65"/>
        <v>0</v>
      </c>
    </row>
    <row r="1227" spans="1:11" s="169" customFormat="1">
      <c r="A1227" s="366"/>
      <c r="B1227" s="65" t="s">
        <v>1115</v>
      </c>
      <c r="C1227" s="377" t="s">
        <v>1</v>
      </c>
      <c r="D1227" s="378">
        <v>3</v>
      </c>
      <c r="E1227" s="185"/>
      <c r="F1227" s="185">
        <f>D1227*E1227</f>
        <v>0</v>
      </c>
      <c r="G1227" s="1405">
        <v>3</v>
      </c>
      <c r="H1227" s="28">
        <f t="shared" ref="H1227:H1265" si="68">ROUND(E1227*G1227,2)</f>
        <v>0</v>
      </c>
      <c r="I1227" s="1060"/>
      <c r="J1227" s="28">
        <f t="shared" ref="J1227:J1265" si="69">ROUND(E1227*I1227,2)</f>
        <v>0</v>
      </c>
      <c r="K1227" s="1024">
        <f t="shared" si="65"/>
        <v>0</v>
      </c>
    </row>
    <row r="1228" spans="1:11" s="4" customFormat="1">
      <c r="A1228" s="11"/>
      <c r="B1228" s="939"/>
      <c r="C1228" s="939"/>
      <c r="D1228" s="2"/>
      <c r="E1228" s="3"/>
      <c r="F1228" s="13"/>
      <c r="G1228" s="1030"/>
      <c r="H1228" s="28">
        <f t="shared" si="68"/>
        <v>0</v>
      </c>
      <c r="I1228" s="1030"/>
      <c r="J1228" s="28">
        <f t="shared" si="69"/>
        <v>0</v>
      </c>
      <c r="K1228" s="1024">
        <f t="shared" si="65"/>
        <v>0</v>
      </c>
    </row>
    <row r="1229" spans="1:11" s="106" customFormat="1" ht="51">
      <c r="A1229" s="7" t="s">
        <v>2</v>
      </c>
      <c r="B1229" s="65" t="s">
        <v>1120</v>
      </c>
      <c r="C1229" s="374"/>
      <c r="D1229" s="375"/>
      <c r="E1229" s="375"/>
      <c r="F1229" s="376"/>
      <c r="G1229" s="1010"/>
      <c r="H1229" s="28">
        <f t="shared" si="68"/>
        <v>0</v>
      </c>
      <c r="I1229" s="1087"/>
      <c r="J1229" s="28">
        <f t="shared" si="69"/>
        <v>0</v>
      </c>
      <c r="K1229" s="1024">
        <f t="shared" si="65"/>
        <v>0</v>
      </c>
    </row>
    <row r="1230" spans="1:11" s="169" customFormat="1" ht="144" customHeight="1">
      <c r="A1230" s="366"/>
      <c r="B1230" s="65" t="s">
        <v>1114</v>
      </c>
      <c r="C1230" s="374"/>
      <c r="D1230" s="375"/>
      <c r="E1230" s="375"/>
      <c r="F1230" s="376"/>
      <c r="G1230" s="1012"/>
      <c r="H1230" s="28">
        <f t="shared" si="68"/>
        <v>0</v>
      </c>
      <c r="I1230" s="1060"/>
      <c r="J1230" s="28">
        <f t="shared" si="69"/>
        <v>0</v>
      </c>
      <c r="K1230" s="1024">
        <f t="shared" si="65"/>
        <v>0</v>
      </c>
    </row>
    <row r="1231" spans="1:11" s="169" customFormat="1" ht="15" customHeight="1">
      <c r="A1231" s="366"/>
      <c r="B1231" s="65" t="s">
        <v>475</v>
      </c>
      <c r="C1231" s="374"/>
      <c r="D1231" s="375"/>
      <c r="E1231" s="375"/>
      <c r="F1231" s="376"/>
      <c r="G1231" s="1012"/>
      <c r="H1231" s="28">
        <f t="shared" si="68"/>
        <v>0</v>
      </c>
      <c r="I1231" s="1060"/>
      <c r="J1231" s="28">
        <f t="shared" si="69"/>
        <v>0</v>
      </c>
      <c r="K1231" s="1024">
        <f t="shared" si="65"/>
        <v>0</v>
      </c>
    </row>
    <row r="1232" spans="1:11" s="169" customFormat="1" ht="38.25">
      <c r="A1232" s="366"/>
      <c r="B1232" s="65" t="s">
        <v>1023</v>
      </c>
      <c r="C1232" s="374"/>
      <c r="D1232" s="375"/>
      <c r="E1232" s="375"/>
      <c r="F1232" s="376"/>
      <c r="G1232" s="1012"/>
      <c r="H1232" s="28">
        <f t="shared" si="68"/>
        <v>0</v>
      </c>
      <c r="I1232" s="1060"/>
      <c r="J1232" s="28">
        <f t="shared" si="69"/>
        <v>0</v>
      </c>
      <c r="K1232" s="1024">
        <f t="shared" si="65"/>
        <v>0</v>
      </c>
    </row>
    <row r="1233" spans="1:11" s="169" customFormat="1">
      <c r="A1233" s="366"/>
      <c r="B1233" s="65" t="s">
        <v>1117</v>
      </c>
      <c r="C1233" s="377" t="s">
        <v>1</v>
      </c>
      <c r="D1233" s="378">
        <v>1</v>
      </c>
      <c r="E1233" s="185"/>
      <c r="F1233" s="185">
        <f>D1233*E1233</f>
        <v>0</v>
      </c>
      <c r="G1233" s="1012"/>
      <c r="H1233" s="28">
        <f t="shared" si="68"/>
        <v>0</v>
      </c>
      <c r="I1233" s="1014">
        <v>1</v>
      </c>
      <c r="J1233" s="28">
        <f t="shared" si="69"/>
        <v>0</v>
      </c>
      <c r="K1233" s="1024">
        <f t="shared" si="65"/>
        <v>0</v>
      </c>
    </row>
    <row r="1234" spans="1:11" s="169" customFormat="1">
      <c r="A1234" s="366"/>
      <c r="B1234" s="65"/>
      <c r="C1234" s="377"/>
      <c r="D1234" s="378"/>
      <c r="E1234" s="185"/>
      <c r="F1234" s="185"/>
      <c r="G1234" s="1012"/>
      <c r="H1234" s="28">
        <f t="shared" si="68"/>
        <v>0</v>
      </c>
      <c r="I1234" s="1060"/>
      <c r="J1234" s="28">
        <f t="shared" si="69"/>
        <v>0</v>
      </c>
      <c r="K1234" s="1024">
        <f t="shared" si="65"/>
        <v>0</v>
      </c>
    </row>
    <row r="1235" spans="1:11" s="106" customFormat="1" ht="51">
      <c r="A1235" s="7" t="s">
        <v>3</v>
      </c>
      <c r="B1235" s="65" t="s">
        <v>1121</v>
      </c>
      <c r="C1235" s="374"/>
      <c r="D1235" s="375"/>
      <c r="E1235" s="375"/>
      <c r="F1235" s="376"/>
      <c r="G1235" s="1010"/>
      <c r="H1235" s="28">
        <f t="shared" si="68"/>
        <v>0</v>
      </c>
      <c r="I1235" s="1087"/>
      <c r="J1235" s="28">
        <f t="shared" si="69"/>
        <v>0</v>
      </c>
      <c r="K1235" s="1024">
        <f t="shared" si="65"/>
        <v>0</v>
      </c>
    </row>
    <row r="1236" spans="1:11" s="169" customFormat="1" ht="127.5">
      <c r="A1236" s="366"/>
      <c r="B1236" s="65" t="s">
        <v>1114</v>
      </c>
      <c r="C1236" s="374"/>
      <c r="D1236" s="375"/>
      <c r="E1236" s="375"/>
      <c r="F1236" s="376"/>
      <c r="G1236" s="1012"/>
      <c r="H1236" s="28">
        <f t="shared" si="68"/>
        <v>0</v>
      </c>
      <c r="I1236" s="1060"/>
      <c r="J1236" s="28">
        <f t="shared" si="69"/>
        <v>0</v>
      </c>
      <c r="K1236" s="1024">
        <f t="shared" si="65"/>
        <v>0</v>
      </c>
    </row>
    <row r="1237" spans="1:11" s="169" customFormat="1">
      <c r="A1237" s="366"/>
      <c r="B1237" s="65" t="s">
        <v>475</v>
      </c>
      <c r="C1237" s="374"/>
      <c r="D1237" s="375"/>
      <c r="E1237" s="375"/>
      <c r="F1237" s="376"/>
      <c r="G1237" s="1012"/>
      <c r="H1237" s="28">
        <f t="shared" si="68"/>
        <v>0</v>
      </c>
      <c r="I1237" s="1060"/>
      <c r="J1237" s="28">
        <f t="shared" si="69"/>
        <v>0</v>
      </c>
      <c r="K1237" s="1024">
        <f t="shared" ref="K1237:K1300" si="70">D1237-G1237-I1237</f>
        <v>0</v>
      </c>
    </row>
    <row r="1238" spans="1:11" s="169" customFormat="1" ht="38.25">
      <c r="A1238" s="366"/>
      <c r="B1238" s="65" t="s">
        <v>1118</v>
      </c>
      <c r="C1238" s="377"/>
      <c r="D1238" s="378"/>
      <c r="E1238" s="185"/>
      <c r="F1238" s="185"/>
      <c r="G1238" s="1012"/>
      <c r="H1238" s="28">
        <f t="shared" si="68"/>
        <v>0</v>
      </c>
      <c r="I1238" s="1060"/>
      <c r="J1238" s="28">
        <f t="shared" si="69"/>
        <v>0</v>
      </c>
      <c r="K1238" s="1024">
        <f t="shared" si="70"/>
        <v>0</v>
      </c>
    </row>
    <row r="1239" spans="1:11" s="169" customFormat="1">
      <c r="A1239" s="366"/>
      <c r="B1239" s="65" t="s">
        <v>1122</v>
      </c>
      <c r="C1239" s="377" t="s">
        <v>1</v>
      </c>
      <c r="D1239" s="378">
        <v>20</v>
      </c>
      <c r="E1239" s="185"/>
      <c r="F1239" s="185">
        <f>D1239*E1239</f>
        <v>0</v>
      </c>
      <c r="G1239" s="1014">
        <v>16</v>
      </c>
      <c r="H1239" s="28">
        <f t="shared" si="68"/>
        <v>0</v>
      </c>
      <c r="I1239" s="1014">
        <v>4</v>
      </c>
      <c r="J1239" s="28">
        <f t="shared" si="69"/>
        <v>0</v>
      </c>
      <c r="K1239" s="1024">
        <f t="shared" si="70"/>
        <v>0</v>
      </c>
    </row>
    <row r="1240" spans="1:11" s="169" customFormat="1">
      <c r="A1240" s="366"/>
      <c r="B1240" s="65"/>
      <c r="C1240" s="377"/>
      <c r="D1240" s="378"/>
      <c r="E1240" s="185"/>
      <c r="F1240" s="185"/>
      <c r="G1240" s="1012"/>
      <c r="H1240" s="28">
        <f t="shared" si="68"/>
        <v>0</v>
      </c>
      <c r="I1240" s="1060"/>
      <c r="J1240" s="28">
        <f t="shared" si="69"/>
        <v>0</v>
      </c>
      <c r="K1240" s="1024">
        <f t="shared" si="70"/>
        <v>0</v>
      </c>
    </row>
    <row r="1241" spans="1:11" s="106" customFormat="1" ht="63.75">
      <c r="A1241" s="7" t="s">
        <v>4</v>
      </c>
      <c r="B1241" s="65" t="s">
        <v>3325</v>
      </c>
      <c r="C1241" s="374"/>
      <c r="D1241" s="375"/>
      <c r="E1241" s="375"/>
      <c r="F1241" s="376"/>
      <c r="G1241" s="1010"/>
      <c r="H1241" s="28">
        <f t="shared" si="68"/>
        <v>0</v>
      </c>
      <c r="I1241" s="1087"/>
      <c r="J1241" s="28">
        <f t="shared" si="69"/>
        <v>0</v>
      </c>
      <c r="K1241" s="1024">
        <f t="shared" si="70"/>
        <v>0</v>
      </c>
    </row>
    <row r="1242" spans="1:11" s="169" customFormat="1" ht="127.5">
      <c r="A1242" s="366"/>
      <c r="B1242" s="65" t="s">
        <v>1114</v>
      </c>
      <c r="C1242" s="374"/>
      <c r="D1242" s="375"/>
      <c r="E1242" s="375"/>
      <c r="F1242" s="376"/>
      <c r="G1242" s="1012"/>
      <c r="H1242" s="28">
        <f t="shared" si="68"/>
        <v>0</v>
      </c>
      <c r="I1242" s="1060"/>
      <c r="J1242" s="28">
        <f t="shared" si="69"/>
        <v>0</v>
      </c>
      <c r="K1242" s="1024">
        <f t="shared" si="70"/>
        <v>0</v>
      </c>
    </row>
    <row r="1243" spans="1:11" s="169" customFormat="1">
      <c r="A1243" s="366"/>
      <c r="B1243" s="65" t="s">
        <v>475</v>
      </c>
      <c r="C1243" s="374"/>
      <c r="D1243" s="375"/>
      <c r="E1243" s="375"/>
      <c r="F1243" s="376"/>
      <c r="G1243" s="1012"/>
      <c r="H1243" s="28">
        <f t="shared" si="68"/>
        <v>0</v>
      </c>
      <c r="I1243" s="1060"/>
      <c r="J1243" s="28">
        <f t="shared" si="69"/>
        <v>0</v>
      </c>
      <c r="K1243" s="1024">
        <f t="shared" si="70"/>
        <v>0</v>
      </c>
    </row>
    <row r="1244" spans="1:11" s="169" customFormat="1" ht="38.25">
      <c r="A1244" s="366"/>
      <c r="B1244" s="65" t="s">
        <v>1023</v>
      </c>
      <c r="C1244" s="377"/>
      <c r="D1244" s="378"/>
      <c r="E1244" s="185"/>
      <c r="F1244" s="185"/>
      <c r="G1244" s="1012"/>
      <c r="H1244" s="28">
        <f t="shared" si="68"/>
        <v>0</v>
      </c>
      <c r="I1244" s="1060"/>
      <c r="J1244" s="28">
        <f t="shared" si="69"/>
        <v>0</v>
      </c>
      <c r="K1244" s="1024">
        <f t="shared" si="70"/>
        <v>0</v>
      </c>
    </row>
    <row r="1245" spans="1:11" s="169" customFormat="1">
      <c r="A1245" s="366"/>
      <c r="B1245" s="65" t="s">
        <v>1123</v>
      </c>
      <c r="C1245" s="377" t="s">
        <v>1</v>
      </c>
      <c r="D1245" s="378">
        <v>11</v>
      </c>
      <c r="E1245" s="185"/>
      <c r="F1245" s="185">
        <f>D1245*E1245</f>
        <v>0</v>
      </c>
      <c r="G1245" s="1014">
        <v>7</v>
      </c>
      <c r="H1245" s="28">
        <f t="shared" si="68"/>
        <v>0</v>
      </c>
      <c r="I1245" s="1014">
        <v>4</v>
      </c>
      <c r="J1245" s="28">
        <f t="shared" si="69"/>
        <v>0</v>
      </c>
      <c r="K1245" s="1024">
        <f t="shared" si="70"/>
        <v>0</v>
      </c>
    </row>
    <row r="1246" spans="1:11" s="169" customFormat="1">
      <c r="A1246" s="366"/>
      <c r="B1246" s="65"/>
      <c r="C1246" s="377"/>
      <c r="D1246" s="378"/>
      <c r="E1246" s="185"/>
      <c r="F1246" s="185"/>
      <c r="G1246" s="1014"/>
      <c r="H1246" s="28">
        <f t="shared" si="68"/>
        <v>0</v>
      </c>
      <c r="I1246" s="1014"/>
      <c r="J1246" s="28">
        <f t="shared" si="69"/>
        <v>0</v>
      </c>
      <c r="K1246" s="1024">
        <f t="shared" si="70"/>
        <v>0</v>
      </c>
    </row>
    <row r="1247" spans="1:11" s="106" customFormat="1" ht="51">
      <c r="A1247" s="7" t="s">
        <v>5</v>
      </c>
      <c r="B1247" s="65" t="s">
        <v>3324</v>
      </c>
      <c r="C1247" s="374"/>
      <c r="D1247" s="375"/>
      <c r="E1247" s="375"/>
      <c r="F1247" s="376"/>
      <c r="G1247" s="1010"/>
      <c r="H1247" s="28">
        <f t="shared" si="68"/>
        <v>0</v>
      </c>
      <c r="I1247" s="1087"/>
      <c r="J1247" s="28">
        <f t="shared" si="69"/>
        <v>0</v>
      </c>
      <c r="K1247" s="1024">
        <f t="shared" si="70"/>
        <v>0</v>
      </c>
    </row>
    <row r="1248" spans="1:11" s="169" customFormat="1" ht="127.5">
      <c r="A1248" s="366"/>
      <c r="B1248" s="65" t="s">
        <v>1114</v>
      </c>
      <c r="C1248" s="374"/>
      <c r="D1248" s="375"/>
      <c r="E1248" s="375"/>
      <c r="F1248" s="376"/>
      <c r="G1248" s="1012"/>
      <c r="H1248" s="28">
        <f t="shared" si="68"/>
        <v>0</v>
      </c>
      <c r="I1248" s="1060"/>
      <c r="J1248" s="28">
        <f t="shared" si="69"/>
        <v>0</v>
      </c>
      <c r="K1248" s="1024">
        <f t="shared" si="70"/>
        <v>0</v>
      </c>
    </row>
    <row r="1249" spans="1:11" s="169" customFormat="1">
      <c r="A1249" s="366"/>
      <c r="B1249" s="65" t="s">
        <v>475</v>
      </c>
      <c r="C1249" s="374"/>
      <c r="D1249" s="375"/>
      <c r="E1249" s="375"/>
      <c r="F1249" s="376"/>
      <c r="G1249" s="1012"/>
      <c r="H1249" s="28">
        <f t="shared" si="68"/>
        <v>0</v>
      </c>
      <c r="I1249" s="1060"/>
      <c r="J1249" s="28">
        <f t="shared" si="69"/>
        <v>0</v>
      </c>
      <c r="K1249" s="1024">
        <f t="shared" si="70"/>
        <v>0</v>
      </c>
    </row>
    <row r="1250" spans="1:11" s="169" customFormat="1" ht="38.25">
      <c r="A1250" s="366"/>
      <c r="B1250" s="65" t="s">
        <v>1035</v>
      </c>
      <c r="C1250" s="377"/>
      <c r="D1250" s="378"/>
      <c r="E1250" s="185"/>
      <c r="F1250" s="185"/>
      <c r="G1250" s="1012"/>
      <c r="H1250" s="28">
        <f t="shared" si="68"/>
        <v>0</v>
      </c>
      <c r="I1250" s="1060"/>
      <c r="J1250" s="28">
        <f t="shared" si="69"/>
        <v>0</v>
      </c>
      <c r="K1250" s="1024">
        <f t="shared" si="70"/>
        <v>0</v>
      </c>
    </row>
    <row r="1251" spans="1:11" s="169" customFormat="1">
      <c r="A1251" s="366"/>
      <c r="B1251" s="65"/>
      <c r="C1251" s="377" t="s">
        <v>1</v>
      </c>
      <c r="D1251" s="378">
        <v>6</v>
      </c>
      <c r="E1251" s="185"/>
      <c r="F1251" s="185">
        <f>D1251*E1251</f>
        <v>0</v>
      </c>
      <c r="G1251" s="1014">
        <v>6</v>
      </c>
      <c r="H1251" s="28">
        <f t="shared" si="68"/>
        <v>0</v>
      </c>
      <c r="I1251" s="1014"/>
      <c r="J1251" s="28">
        <f t="shared" si="69"/>
        <v>0</v>
      </c>
      <c r="K1251" s="1024">
        <f t="shared" si="70"/>
        <v>0</v>
      </c>
    </row>
    <row r="1252" spans="1:11" s="169" customFormat="1">
      <c r="A1252" s="366"/>
      <c r="B1252" s="65"/>
      <c r="C1252" s="377"/>
      <c r="D1252" s="378"/>
      <c r="E1252" s="185"/>
      <c r="F1252" s="185"/>
      <c r="G1252" s="1012"/>
      <c r="H1252" s="28">
        <f t="shared" si="68"/>
        <v>0</v>
      </c>
      <c r="I1252" s="1060"/>
      <c r="J1252" s="28">
        <f t="shared" si="69"/>
        <v>0</v>
      </c>
      <c r="K1252" s="1024">
        <f t="shared" si="70"/>
        <v>0</v>
      </c>
    </row>
    <row r="1253" spans="1:11" s="106" customFormat="1" ht="51">
      <c r="A1253" s="7" t="s">
        <v>8</v>
      </c>
      <c r="B1253" s="65" t="s">
        <v>1124</v>
      </c>
      <c r="C1253" s="374"/>
      <c r="D1253" s="375"/>
      <c r="E1253" s="375"/>
      <c r="F1253" s="376"/>
      <c r="G1253" s="1010"/>
      <c r="H1253" s="28">
        <f t="shared" si="68"/>
        <v>0</v>
      </c>
      <c r="I1253" s="1087"/>
      <c r="J1253" s="28">
        <f t="shared" si="69"/>
        <v>0</v>
      </c>
      <c r="K1253" s="1024">
        <f t="shared" si="70"/>
        <v>0</v>
      </c>
    </row>
    <row r="1254" spans="1:11" s="169" customFormat="1" ht="114.75">
      <c r="A1254" s="366"/>
      <c r="B1254" s="65" t="s">
        <v>1125</v>
      </c>
      <c r="C1254" s="374"/>
      <c r="D1254" s="375"/>
      <c r="E1254" s="375"/>
      <c r="F1254" s="376"/>
      <c r="G1254" s="1012"/>
      <c r="H1254" s="28">
        <f t="shared" si="68"/>
        <v>0</v>
      </c>
      <c r="I1254" s="1060"/>
      <c r="J1254" s="28">
        <f t="shared" si="69"/>
        <v>0</v>
      </c>
      <c r="K1254" s="1024">
        <f t="shared" si="70"/>
        <v>0</v>
      </c>
    </row>
    <row r="1255" spans="1:11" s="169" customFormat="1">
      <c r="A1255" s="366"/>
      <c r="B1255" s="65" t="s">
        <v>475</v>
      </c>
      <c r="C1255" s="374"/>
      <c r="D1255" s="375"/>
      <c r="E1255" s="375"/>
      <c r="F1255" s="376"/>
      <c r="G1255" s="1012"/>
      <c r="H1255" s="28">
        <f t="shared" si="68"/>
        <v>0</v>
      </c>
      <c r="I1255" s="1060"/>
      <c r="J1255" s="28">
        <f t="shared" si="69"/>
        <v>0</v>
      </c>
      <c r="K1255" s="1024">
        <f t="shared" si="70"/>
        <v>0</v>
      </c>
    </row>
    <row r="1256" spans="1:11" s="169" customFormat="1" ht="38.25">
      <c r="A1256" s="366"/>
      <c r="B1256" s="65" t="s">
        <v>1035</v>
      </c>
      <c r="C1256" s="377"/>
      <c r="D1256" s="378"/>
      <c r="E1256" s="185"/>
      <c r="F1256" s="185"/>
      <c r="G1256" s="1012"/>
      <c r="H1256" s="28">
        <f t="shared" si="68"/>
        <v>0</v>
      </c>
      <c r="I1256" s="1060"/>
      <c r="J1256" s="28">
        <f t="shared" si="69"/>
        <v>0</v>
      </c>
      <c r="K1256" s="1024">
        <f t="shared" si="70"/>
        <v>0</v>
      </c>
    </row>
    <row r="1257" spans="1:11" s="169" customFormat="1">
      <c r="A1257" s="366"/>
      <c r="B1257" s="65" t="s">
        <v>1126</v>
      </c>
      <c r="C1257" s="377" t="s">
        <v>1</v>
      </c>
      <c r="D1257" s="378">
        <v>6</v>
      </c>
      <c r="E1257" s="185"/>
      <c r="F1257" s="185">
        <f>D1257*E1257</f>
        <v>0</v>
      </c>
      <c r="G1257" s="1405">
        <v>6</v>
      </c>
      <c r="H1257" s="28">
        <f t="shared" si="68"/>
        <v>0</v>
      </c>
      <c r="I1257" s="1060"/>
      <c r="J1257" s="28">
        <f t="shared" si="69"/>
        <v>0</v>
      </c>
      <c r="K1257" s="1024">
        <f t="shared" si="70"/>
        <v>0</v>
      </c>
    </row>
    <row r="1258" spans="1:11" s="169" customFormat="1">
      <c r="A1258" s="366"/>
      <c r="B1258" s="65"/>
      <c r="C1258" s="377"/>
      <c r="D1258" s="378"/>
      <c r="E1258" s="185"/>
      <c r="F1258" s="185"/>
      <c r="G1258" s="1406"/>
      <c r="H1258" s="28">
        <f t="shared" si="68"/>
        <v>0</v>
      </c>
      <c r="I1258" s="1060"/>
      <c r="J1258" s="28">
        <f t="shared" si="69"/>
        <v>0</v>
      </c>
      <c r="K1258" s="1024">
        <f t="shared" si="70"/>
        <v>0</v>
      </c>
    </row>
    <row r="1259" spans="1:11" s="106" customFormat="1" ht="38.25">
      <c r="A1259" s="7" t="s">
        <v>9</v>
      </c>
      <c r="B1259" s="65" t="s">
        <v>1127</v>
      </c>
      <c r="C1259" s="374"/>
      <c r="D1259" s="375"/>
      <c r="E1259" s="375"/>
      <c r="F1259" s="376"/>
      <c r="G1259" s="1406"/>
      <c r="H1259" s="28">
        <f t="shared" si="68"/>
        <v>0</v>
      </c>
      <c r="I1259" s="1087"/>
      <c r="J1259" s="28">
        <f t="shared" si="69"/>
        <v>0</v>
      </c>
      <c r="K1259" s="1024">
        <f t="shared" si="70"/>
        <v>0</v>
      </c>
    </row>
    <row r="1260" spans="1:11" s="169" customFormat="1" ht="127.5">
      <c r="A1260" s="366"/>
      <c r="B1260" s="65" t="s">
        <v>1114</v>
      </c>
      <c r="C1260" s="374"/>
      <c r="D1260" s="375"/>
      <c r="E1260" s="375"/>
      <c r="F1260" s="376"/>
      <c r="G1260" s="1406"/>
      <c r="H1260" s="28">
        <f t="shared" si="68"/>
        <v>0</v>
      </c>
      <c r="I1260" s="1060"/>
      <c r="J1260" s="28">
        <f t="shared" si="69"/>
        <v>0</v>
      </c>
      <c r="K1260" s="1024">
        <f t="shared" si="70"/>
        <v>0</v>
      </c>
    </row>
    <row r="1261" spans="1:11" s="169" customFormat="1">
      <c r="A1261" s="366"/>
      <c r="B1261" s="65" t="s">
        <v>475</v>
      </c>
      <c r="C1261" s="374"/>
      <c r="D1261" s="375"/>
      <c r="E1261" s="375"/>
      <c r="F1261" s="376"/>
      <c r="G1261" s="1406"/>
      <c r="H1261" s="28">
        <f t="shared" si="68"/>
        <v>0</v>
      </c>
      <c r="I1261" s="1060"/>
      <c r="J1261" s="28">
        <f t="shared" si="69"/>
        <v>0</v>
      </c>
      <c r="K1261" s="1024">
        <f t="shared" si="70"/>
        <v>0</v>
      </c>
    </row>
    <row r="1262" spans="1:11" s="169" customFormat="1" ht="38.25">
      <c r="A1262" s="366"/>
      <c r="B1262" s="65" t="s">
        <v>1128</v>
      </c>
      <c r="C1262" s="377"/>
      <c r="D1262" s="378"/>
      <c r="E1262" s="185"/>
      <c r="F1262" s="185"/>
      <c r="G1262" s="1406"/>
      <c r="H1262" s="28">
        <f t="shared" si="68"/>
        <v>0</v>
      </c>
      <c r="I1262" s="1060"/>
      <c r="J1262" s="28">
        <f t="shared" si="69"/>
        <v>0</v>
      </c>
      <c r="K1262" s="1024">
        <f t="shared" si="70"/>
        <v>0</v>
      </c>
    </row>
    <row r="1263" spans="1:11" s="169" customFormat="1">
      <c r="A1263" s="366"/>
      <c r="B1263" s="65" t="s">
        <v>1129</v>
      </c>
      <c r="C1263" s="377" t="s">
        <v>1</v>
      </c>
      <c r="D1263" s="378">
        <v>42</v>
      </c>
      <c r="E1263" s="185"/>
      <c r="F1263" s="185">
        <f>D1263*E1263</f>
        <v>0</v>
      </c>
      <c r="G1263" s="1405">
        <v>42</v>
      </c>
      <c r="H1263" s="28">
        <f t="shared" si="68"/>
        <v>0</v>
      </c>
      <c r="I1263" s="1060"/>
      <c r="J1263" s="28">
        <f t="shared" si="69"/>
        <v>0</v>
      </c>
      <c r="K1263" s="1024">
        <f t="shared" si="70"/>
        <v>0</v>
      </c>
    </row>
    <row r="1264" spans="1:11" s="4" customFormat="1">
      <c r="A1264" s="11"/>
      <c r="B1264" s="939"/>
      <c r="C1264" s="939"/>
      <c r="D1264" s="2"/>
      <c r="E1264" s="3"/>
      <c r="F1264" s="13"/>
      <c r="G1264" s="1030"/>
      <c r="H1264" s="28">
        <f t="shared" si="68"/>
        <v>0</v>
      </c>
      <c r="I1264" s="1030"/>
      <c r="J1264" s="28">
        <f t="shared" si="69"/>
        <v>0</v>
      </c>
      <c r="K1264" s="1024">
        <f t="shared" si="70"/>
        <v>0</v>
      </c>
    </row>
    <row r="1265" spans="1:11">
      <c r="G1265" s="1034"/>
      <c r="H1265" s="28">
        <f t="shared" si="68"/>
        <v>0</v>
      </c>
      <c r="I1265" s="1034"/>
      <c r="J1265" s="28">
        <f t="shared" si="69"/>
        <v>0</v>
      </c>
      <c r="K1265" s="1024">
        <f t="shared" si="70"/>
        <v>0</v>
      </c>
    </row>
    <row r="1266" spans="1:11" s="4" customFormat="1">
      <c r="A1266" s="45" t="s">
        <v>984</v>
      </c>
      <c r="B1266" s="1605" t="s">
        <v>561</v>
      </c>
      <c r="C1266" s="1605"/>
      <c r="D1266" s="51"/>
      <c r="E1266" s="52"/>
      <c r="F1266" s="54">
        <f>SUM(F1223:F1263)</f>
        <v>0</v>
      </c>
      <c r="G1266" s="1036"/>
      <c r="H1266" s="54">
        <f>SUM(H1223:H1263)</f>
        <v>0</v>
      </c>
      <c r="I1266" s="1036"/>
      <c r="J1266" s="54">
        <f>SUM(J1223:J1263)</f>
        <v>0</v>
      </c>
      <c r="K1266" s="1024">
        <f t="shared" si="70"/>
        <v>0</v>
      </c>
    </row>
    <row r="1267" spans="1:11">
      <c r="G1267" s="1034"/>
      <c r="H1267" s="1035"/>
      <c r="I1267" s="1034"/>
      <c r="J1267" s="1035"/>
      <c r="K1267" s="1024">
        <f t="shared" si="70"/>
        <v>0</v>
      </c>
    </row>
    <row r="1268" spans="1:11">
      <c r="G1268" s="1034"/>
      <c r="H1268" s="1035"/>
      <c r="I1268" s="1034"/>
      <c r="J1268" s="1035"/>
      <c r="K1268" s="1024">
        <f t="shared" si="70"/>
        <v>0</v>
      </c>
    </row>
    <row r="1269" spans="1:11" s="4" customFormat="1">
      <c r="A1269" s="45" t="s">
        <v>33</v>
      </c>
      <c r="B1269" s="45" t="s">
        <v>562</v>
      </c>
      <c r="C1269" s="68"/>
      <c r="D1269" s="69"/>
      <c r="E1269" s="70"/>
      <c r="F1269" s="427">
        <f>SUM(F1266,F1217,F1122,F1085)</f>
        <v>0</v>
      </c>
      <c r="G1269" s="1036"/>
      <c r="H1269" s="1090">
        <f>SUM(H1266,H1217,H1122,H1085)</f>
        <v>0</v>
      </c>
      <c r="I1269" s="1036"/>
      <c r="J1269" s="1090">
        <f>SUM(J1266,J1217,J1122,J1085)</f>
        <v>0</v>
      </c>
      <c r="K1269" s="1024">
        <f t="shared" si="70"/>
        <v>0</v>
      </c>
    </row>
    <row r="1270" spans="1:11">
      <c r="G1270" s="1034"/>
      <c r="H1270" s="1035"/>
      <c r="I1270" s="1034"/>
      <c r="J1270" s="1035"/>
      <c r="K1270" s="1024">
        <f t="shared" si="70"/>
        <v>0</v>
      </c>
    </row>
    <row r="1271" spans="1:11" s="4" customFormat="1">
      <c r="A1271" s="45" t="s">
        <v>249</v>
      </c>
      <c r="B1271" s="45" t="s">
        <v>638</v>
      </c>
      <c r="C1271" s="68"/>
      <c r="D1271" s="69"/>
      <c r="E1271" s="70"/>
      <c r="F1271" s="70"/>
      <c r="G1271" s="1036"/>
      <c r="H1271" s="1061"/>
      <c r="I1271" s="1036"/>
      <c r="J1271" s="1061"/>
      <c r="K1271" s="1024">
        <f t="shared" si="70"/>
        <v>0</v>
      </c>
    </row>
    <row r="1272" spans="1:11" s="4" customFormat="1">
      <c r="A1272" s="11"/>
      <c r="B1272" s="11"/>
      <c r="C1272" s="936"/>
      <c r="D1272" s="82"/>
      <c r="E1272" s="87"/>
      <c r="F1272" s="87"/>
      <c r="G1272" s="1030"/>
      <c r="H1272" s="1029"/>
      <c r="I1272" s="1030"/>
      <c r="J1272" s="1029"/>
      <c r="K1272" s="1024">
        <f t="shared" si="70"/>
        <v>0</v>
      </c>
    </row>
    <row r="1273" spans="1:11" s="4" customFormat="1" ht="15">
      <c r="A1273" s="11"/>
      <c r="B1273" s="11"/>
      <c r="C1273" s="1"/>
      <c r="D1273" s="2"/>
      <c r="E1273" s="3"/>
      <c r="F1273" s="2"/>
      <c r="G1273" s="1062"/>
      <c r="H1273" s="1063"/>
      <c r="I1273" s="1062"/>
      <c r="J1273" s="1038"/>
      <c r="K1273" s="1024">
        <f t="shared" si="70"/>
        <v>0</v>
      </c>
    </row>
    <row r="1274" spans="1:11" s="4" customFormat="1">
      <c r="A1274" s="45" t="s">
        <v>465</v>
      </c>
      <c r="B1274" s="45" t="s">
        <v>449</v>
      </c>
      <c r="C1274" s="66" t="s">
        <v>248</v>
      </c>
      <c r="D1274" s="67" t="s">
        <v>245</v>
      </c>
      <c r="E1274" s="1021" t="s">
        <v>246</v>
      </c>
      <c r="F1274" s="1021" t="s">
        <v>247</v>
      </c>
      <c r="G1274" s="1026" t="s">
        <v>245</v>
      </c>
      <c r="H1274" s="1027" t="s">
        <v>247</v>
      </c>
      <c r="I1274" s="1026" t="s">
        <v>245</v>
      </c>
      <c r="J1274" s="1027" t="s">
        <v>247</v>
      </c>
      <c r="K1274" s="1024" t="e">
        <f t="shared" si="70"/>
        <v>#VALUE!</v>
      </c>
    </row>
    <row r="1275" spans="1:11" s="4" customFormat="1">
      <c r="A1275" s="11"/>
      <c r="B1275" s="156"/>
      <c r="C1275" s="1"/>
      <c r="D1275" s="2"/>
      <c r="E1275" s="3"/>
      <c r="F1275" s="2"/>
      <c r="G1275" s="1030"/>
      <c r="H1275" s="1029"/>
      <c r="I1275" s="1030"/>
      <c r="J1275" s="1029"/>
      <c r="K1275" s="1024">
        <f t="shared" si="70"/>
        <v>0</v>
      </c>
    </row>
    <row r="1276" spans="1:11" s="160" customFormat="1" ht="59.45" customHeight="1">
      <c r="A1276" s="158"/>
      <c r="B1276" s="64" t="s">
        <v>3323</v>
      </c>
      <c r="C1276" s="177"/>
      <c r="D1276" s="178"/>
      <c r="E1276" s="179"/>
      <c r="F1276" s="180"/>
      <c r="G1276" s="1085"/>
      <c r="H1276" s="1086"/>
      <c r="I1276" s="1085"/>
      <c r="J1276" s="1086"/>
      <c r="K1276" s="1024">
        <f t="shared" si="70"/>
        <v>0</v>
      </c>
    </row>
    <row r="1277" spans="1:11" s="160" customFormat="1" ht="63.75">
      <c r="A1277" s="158"/>
      <c r="B1277" s="64" t="s">
        <v>461</v>
      </c>
      <c r="C1277" s="177"/>
      <c r="D1277" s="178"/>
      <c r="E1277" s="179"/>
      <c r="F1277" s="180"/>
      <c r="G1277" s="1085"/>
      <c r="H1277" s="1086"/>
      <c r="I1277" s="1085"/>
      <c r="J1277" s="1086"/>
      <c r="K1277" s="1024">
        <f t="shared" si="70"/>
        <v>0</v>
      </c>
    </row>
    <row r="1278" spans="1:11" s="160" customFormat="1" ht="63.75">
      <c r="A1278" s="158"/>
      <c r="B1278" s="64" t="s">
        <v>462</v>
      </c>
      <c r="C1278" s="177"/>
      <c r="D1278" s="178"/>
      <c r="E1278" s="179"/>
      <c r="F1278" s="180"/>
      <c r="G1278" s="1085"/>
      <c r="H1278" s="1086"/>
      <c r="I1278" s="1085"/>
      <c r="J1278" s="1086"/>
      <c r="K1278" s="1024">
        <f t="shared" si="70"/>
        <v>0</v>
      </c>
    </row>
    <row r="1279" spans="1:11" s="160" customFormat="1" ht="16.5">
      <c r="A1279" s="158"/>
      <c r="B1279" s="64" t="s">
        <v>460</v>
      </c>
      <c r="C1279" s="177"/>
      <c r="D1279" s="178"/>
      <c r="E1279" s="179"/>
      <c r="F1279" s="180"/>
      <c r="G1279" s="1085"/>
      <c r="H1279" s="1086"/>
      <c r="I1279" s="1085"/>
      <c r="J1279" s="1086"/>
      <c r="K1279" s="1024">
        <f t="shared" si="70"/>
        <v>0</v>
      </c>
    </row>
    <row r="1280" spans="1:11" s="4" customFormat="1" ht="38.25">
      <c r="A1280" s="11"/>
      <c r="B1280" s="361" t="s">
        <v>463</v>
      </c>
      <c r="C1280" s="1"/>
      <c r="D1280" s="2"/>
      <c r="E1280" s="3"/>
      <c r="F1280" s="2"/>
      <c r="G1280" s="1030"/>
      <c r="H1280" s="1029"/>
      <c r="I1280" s="1030"/>
      <c r="J1280" s="1029"/>
      <c r="K1280" s="1024">
        <f t="shared" si="70"/>
        <v>0</v>
      </c>
    </row>
    <row r="1281" spans="1:11" s="4" customFormat="1">
      <c r="A1281" s="11"/>
      <c r="B1281" s="156"/>
      <c r="C1281" s="1"/>
      <c r="D1281" s="2"/>
      <c r="E1281" s="3"/>
      <c r="F1281" s="2"/>
      <c r="G1281" s="1030"/>
      <c r="H1281" s="1029"/>
      <c r="I1281" s="1030"/>
      <c r="J1281" s="1029"/>
      <c r="K1281" s="1024">
        <f t="shared" si="70"/>
        <v>0</v>
      </c>
    </row>
    <row r="1282" spans="1:11" s="4" customFormat="1">
      <c r="A1282" s="11"/>
      <c r="B1282" s="1604" t="s">
        <v>932</v>
      </c>
      <c r="C1282" s="1604"/>
      <c r="D1282" s="2"/>
      <c r="E1282" s="3"/>
      <c r="F1282" s="2"/>
      <c r="G1282" s="1030"/>
      <c r="H1282" s="1029"/>
      <c r="I1282" s="1030"/>
      <c r="J1282" s="1029"/>
      <c r="K1282" s="1024">
        <f t="shared" si="70"/>
        <v>0</v>
      </c>
    </row>
    <row r="1283" spans="1:11" s="4" customFormat="1">
      <c r="A1283" s="11"/>
      <c r="B1283" s="930"/>
      <c r="C1283" s="930"/>
      <c r="D1283" s="2"/>
      <c r="E1283" s="3"/>
      <c r="F1283" s="2"/>
      <c r="G1283" s="1030"/>
      <c r="H1283" s="1029"/>
      <c r="I1283" s="1030"/>
      <c r="J1283" s="1029"/>
      <c r="K1283" s="1024">
        <f t="shared" si="70"/>
        <v>0</v>
      </c>
    </row>
    <row r="1284" spans="1:11" s="4" customFormat="1">
      <c r="A1284" s="11"/>
      <c r="B1284" s="156" t="s">
        <v>1027</v>
      </c>
      <c r="C1284" s="1"/>
      <c r="D1284" s="2"/>
      <c r="E1284" s="3"/>
      <c r="F1284" s="2"/>
      <c r="G1284" s="1030"/>
      <c r="H1284" s="1029"/>
      <c r="I1284" s="1030"/>
      <c r="J1284" s="1029"/>
      <c r="K1284" s="1024">
        <f t="shared" si="70"/>
        <v>0</v>
      </c>
    </row>
    <row r="1285" spans="1:11" s="4" customFormat="1">
      <c r="A1285" s="11"/>
      <c r="B1285" s="156"/>
      <c r="C1285" s="1"/>
      <c r="D1285" s="2"/>
      <c r="E1285" s="3"/>
      <c r="F1285" s="2"/>
      <c r="G1285" s="1030"/>
      <c r="H1285" s="1029"/>
      <c r="I1285" s="1030"/>
      <c r="J1285" s="1029"/>
      <c r="K1285" s="1024">
        <f t="shared" si="70"/>
        <v>0</v>
      </c>
    </row>
    <row r="1286" spans="1:11" s="157" customFormat="1" ht="89.25">
      <c r="A1286" s="7" t="s">
        <v>0</v>
      </c>
      <c r="B1286" s="39" t="s">
        <v>1025</v>
      </c>
      <c r="C1286" s="30"/>
      <c r="D1286" s="31"/>
      <c r="E1286" s="31"/>
      <c r="F1286" s="32"/>
      <c r="G1286" s="1082"/>
      <c r="H1286" s="1091"/>
      <c r="I1286" s="1082"/>
      <c r="J1286" s="1091"/>
      <c r="K1286" s="1024">
        <f t="shared" si="70"/>
        <v>0</v>
      </c>
    </row>
    <row r="1287" spans="1:11" s="169" customFormat="1" ht="38.25">
      <c r="A1287" s="168"/>
      <c r="B1287" s="39" t="s">
        <v>453</v>
      </c>
      <c r="C1287" s="164"/>
      <c r="D1287" s="165"/>
      <c r="E1287" s="165"/>
      <c r="F1287" s="166"/>
      <c r="G1287" s="1012"/>
      <c r="H1287" s="1013"/>
      <c r="I1287" s="1060"/>
      <c r="J1287" s="1089"/>
      <c r="K1287" s="1024">
        <f t="shared" si="70"/>
        <v>0</v>
      </c>
    </row>
    <row r="1288" spans="1:11" s="157" customFormat="1" ht="140.25">
      <c r="A1288" s="33"/>
      <c r="B1288" s="39" t="s">
        <v>1018</v>
      </c>
      <c r="C1288" s="30"/>
      <c r="D1288" s="31"/>
      <c r="E1288" s="31"/>
      <c r="F1288" s="32"/>
      <c r="G1288" s="1082"/>
      <c r="H1288" s="1091"/>
      <c r="I1288" s="1082"/>
      <c r="J1288" s="1091"/>
      <c r="K1288" s="1024">
        <f t="shared" si="70"/>
        <v>0</v>
      </c>
    </row>
    <row r="1289" spans="1:11" s="81" customFormat="1" ht="51">
      <c r="A1289" s="161"/>
      <c r="B1289" s="39" t="s">
        <v>452</v>
      </c>
      <c r="C1289" s="152"/>
      <c r="D1289" s="152"/>
      <c r="E1289" s="163"/>
      <c r="F1289" s="153"/>
      <c r="G1289" s="1085"/>
      <c r="H1289" s="1086"/>
      <c r="I1289" s="1085"/>
      <c r="J1289" s="1086"/>
      <c r="K1289" s="1024">
        <f t="shared" si="70"/>
        <v>0</v>
      </c>
    </row>
    <row r="1290" spans="1:11" s="81" customFormat="1" ht="16.5">
      <c r="A1290" s="161"/>
      <c r="B1290" s="162" t="s">
        <v>450</v>
      </c>
      <c r="C1290" s="12" t="s">
        <v>1</v>
      </c>
      <c r="D1290" s="13">
        <v>3</v>
      </c>
      <c r="E1290" s="13"/>
      <c r="F1290" s="28">
        <f>D1290*E1290</f>
        <v>0</v>
      </c>
      <c r="G1290" s="995">
        <v>3</v>
      </c>
      <c r="H1290" s="28">
        <f t="shared" ref="H1290:H1353" si="71">ROUND(E1290*G1290,2)</f>
        <v>0</v>
      </c>
      <c r="I1290" s="1067"/>
      <c r="J1290" s="28">
        <f t="shared" ref="J1290:J1353" si="72">ROUND(E1290*I1290,2)</f>
        <v>0</v>
      </c>
      <c r="K1290" s="1024">
        <f t="shared" si="70"/>
        <v>0</v>
      </c>
    </row>
    <row r="1291" spans="1:11" s="160" customFormat="1" ht="16.5">
      <c r="A1291" s="158"/>
      <c r="B1291" s="39"/>
      <c r="C1291" s="30"/>
      <c r="D1291" s="31"/>
      <c r="E1291" s="31"/>
      <c r="F1291" s="32"/>
      <c r="G1291" s="1064"/>
      <c r="H1291" s="28">
        <f t="shared" si="71"/>
        <v>0</v>
      </c>
      <c r="I1291" s="1064"/>
      <c r="J1291" s="28">
        <f t="shared" si="72"/>
        <v>0</v>
      </c>
      <c r="K1291" s="1024">
        <f t="shared" si="70"/>
        <v>0</v>
      </c>
    </row>
    <row r="1292" spans="1:11" s="106" customFormat="1" ht="51">
      <c r="A1292" s="7" t="s">
        <v>2</v>
      </c>
      <c r="B1292" s="39" t="s">
        <v>1026</v>
      </c>
      <c r="C1292" s="164"/>
      <c r="D1292" s="165"/>
      <c r="E1292" s="165"/>
      <c r="F1292" s="166"/>
      <c r="G1292" s="1010"/>
      <c r="H1292" s="28">
        <f t="shared" si="71"/>
        <v>0</v>
      </c>
      <c r="I1292" s="1087"/>
      <c r="J1292" s="28">
        <f t="shared" si="72"/>
        <v>0</v>
      </c>
      <c r="K1292" s="1024">
        <f t="shared" si="70"/>
        <v>0</v>
      </c>
    </row>
    <row r="1293" spans="1:11" s="169" customFormat="1" ht="38.25">
      <c r="A1293" s="168"/>
      <c r="B1293" s="39" t="s">
        <v>453</v>
      </c>
      <c r="C1293" s="164"/>
      <c r="D1293" s="165"/>
      <c r="E1293" s="165"/>
      <c r="F1293" s="166"/>
      <c r="G1293" s="1012"/>
      <c r="H1293" s="28">
        <f t="shared" si="71"/>
        <v>0</v>
      </c>
      <c r="I1293" s="1060"/>
      <c r="J1293" s="28">
        <f t="shared" si="72"/>
        <v>0</v>
      </c>
      <c r="K1293" s="1024">
        <f t="shared" si="70"/>
        <v>0</v>
      </c>
    </row>
    <row r="1294" spans="1:11" s="169" customFormat="1" ht="102">
      <c r="A1294" s="168"/>
      <c r="B1294" s="39" t="s">
        <v>1019</v>
      </c>
      <c r="C1294" s="164"/>
      <c r="D1294" s="165"/>
      <c r="E1294" s="165"/>
      <c r="F1294" s="166"/>
      <c r="G1294" s="1012"/>
      <c r="H1294" s="28">
        <f t="shared" si="71"/>
        <v>0</v>
      </c>
      <c r="I1294" s="1060"/>
      <c r="J1294" s="28">
        <f t="shared" si="72"/>
        <v>0</v>
      </c>
      <c r="K1294" s="1024">
        <f t="shared" si="70"/>
        <v>0</v>
      </c>
    </row>
    <row r="1295" spans="1:11" s="169" customFormat="1" ht="25.5">
      <c r="A1295" s="168"/>
      <c r="B1295" s="39" t="s">
        <v>454</v>
      </c>
      <c r="C1295" s="164"/>
      <c r="D1295" s="165"/>
      <c r="E1295" s="165"/>
      <c r="F1295" s="166"/>
      <c r="G1295" s="1012"/>
      <c r="H1295" s="28">
        <f t="shared" si="71"/>
        <v>0</v>
      </c>
      <c r="I1295" s="1060"/>
      <c r="J1295" s="28">
        <f t="shared" si="72"/>
        <v>0</v>
      </c>
      <c r="K1295" s="1024">
        <f t="shared" si="70"/>
        <v>0</v>
      </c>
    </row>
    <row r="1296" spans="1:11" s="106" customFormat="1" ht="51">
      <c r="A1296" s="168"/>
      <c r="B1296" s="39" t="s">
        <v>455</v>
      </c>
      <c r="C1296" s="170"/>
      <c r="D1296" s="171"/>
      <c r="E1296" s="102"/>
      <c r="F1296" s="102"/>
      <c r="G1296" s="1092"/>
      <c r="H1296" s="28">
        <f t="shared" si="71"/>
        <v>0</v>
      </c>
      <c r="I1296" s="1092"/>
      <c r="J1296" s="28">
        <f t="shared" si="72"/>
        <v>0</v>
      </c>
      <c r="K1296" s="1024">
        <f t="shared" si="70"/>
        <v>0</v>
      </c>
    </row>
    <row r="1297" spans="1:11" s="175" customFormat="1" ht="25.5">
      <c r="A1297" s="172"/>
      <c r="B1297" s="39" t="s">
        <v>456</v>
      </c>
      <c r="C1297" s="170"/>
      <c r="D1297" s="171"/>
      <c r="E1297" s="173"/>
      <c r="F1297" s="174"/>
      <c r="G1297" s="1093"/>
      <c r="H1297" s="28">
        <f t="shared" si="71"/>
        <v>0</v>
      </c>
      <c r="I1297" s="1093"/>
      <c r="J1297" s="28">
        <f t="shared" si="72"/>
        <v>0</v>
      </c>
      <c r="K1297" s="1024">
        <f t="shared" si="70"/>
        <v>0</v>
      </c>
    </row>
    <row r="1298" spans="1:11" s="169" customFormat="1" ht="38.25">
      <c r="A1298" s="168"/>
      <c r="B1298" s="162" t="s">
        <v>1020</v>
      </c>
      <c r="C1298" s="12" t="s">
        <v>1</v>
      </c>
      <c r="D1298" s="13">
        <v>3</v>
      </c>
      <c r="E1298" s="13"/>
      <c r="F1298" s="28">
        <f>D1298*E1298</f>
        <v>0</v>
      </c>
      <c r="G1298" s="995">
        <v>3</v>
      </c>
      <c r="H1298" s="28">
        <f t="shared" si="71"/>
        <v>0</v>
      </c>
      <c r="I1298" s="995"/>
      <c r="J1298" s="28">
        <f t="shared" si="72"/>
        <v>0</v>
      </c>
      <c r="K1298" s="1024">
        <f t="shared" si="70"/>
        <v>0</v>
      </c>
    </row>
    <row r="1299" spans="1:11" s="169" customFormat="1" ht="16.5">
      <c r="A1299" s="168"/>
      <c r="B1299" s="162"/>
      <c r="C1299" s="12"/>
      <c r="D1299" s="13"/>
      <c r="E1299" s="13"/>
      <c r="F1299" s="28"/>
      <c r="G1299" s="1094"/>
      <c r="H1299" s="28">
        <f t="shared" si="71"/>
        <v>0</v>
      </c>
      <c r="I1299" s="1060"/>
      <c r="J1299" s="28">
        <f t="shared" si="72"/>
        <v>0</v>
      </c>
      <c r="K1299" s="1024">
        <f t="shared" si="70"/>
        <v>0</v>
      </c>
    </row>
    <row r="1300" spans="1:11" s="106" customFormat="1" ht="38.25">
      <c r="A1300" s="7" t="s">
        <v>3</v>
      </c>
      <c r="B1300" s="39" t="s">
        <v>1022</v>
      </c>
      <c r="C1300" s="164"/>
      <c r="D1300" s="165"/>
      <c r="E1300" s="165"/>
      <c r="F1300" s="166"/>
      <c r="G1300" s="1010"/>
      <c r="H1300" s="28">
        <f t="shared" si="71"/>
        <v>0</v>
      </c>
      <c r="I1300" s="1087"/>
      <c r="J1300" s="28">
        <f t="shared" si="72"/>
        <v>0</v>
      </c>
      <c r="K1300" s="1024">
        <f t="shared" si="70"/>
        <v>0</v>
      </c>
    </row>
    <row r="1301" spans="1:11" s="169" customFormat="1" ht="38.25">
      <c r="A1301" s="168"/>
      <c r="B1301" s="39" t="s">
        <v>453</v>
      </c>
      <c r="C1301" s="164"/>
      <c r="D1301" s="165"/>
      <c r="E1301" s="165"/>
      <c r="F1301" s="166"/>
      <c r="G1301" s="1012"/>
      <c r="H1301" s="28">
        <f t="shared" si="71"/>
        <v>0</v>
      </c>
      <c r="I1301" s="1060"/>
      <c r="J1301" s="28">
        <f t="shared" si="72"/>
        <v>0</v>
      </c>
      <c r="K1301" s="1024">
        <f t="shared" ref="K1301:K1364" si="73">D1301-G1301-I1301</f>
        <v>0</v>
      </c>
    </row>
    <row r="1302" spans="1:11" s="169" customFormat="1" ht="102">
      <c r="A1302" s="168"/>
      <c r="B1302" s="39" t="s">
        <v>1021</v>
      </c>
      <c r="C1302" s="164"/>
      <c r="D1302" s="165"/>
      <c r="E1302" s="165"/>
      <c r="F1302" s="166"/>
      <c r="G1302" s="1012"/>
      <c r="H1302" s="28">
        <f t="shared" si="71"/>
        <v>0</v>
      </c>
      <c r="I1302" s="1060"/>
      <c r="J1302" s="28">
        <f t="shared" si="72"/>
        <v>0</v>
      </c>
      <c r="K1302" s="1024">
        <f t="shared" si="73"/>
        <v>0</v>
      </c>
    </row>
    <row r="1303" spans="1:11" s="169" customFormat="1" ht="25.5">
      <c r="A1303" s="168"/>
      <c r="B1303" s="39" t="s">
        <v>454</v>
      </c>
      <c r="C1303" s="164"/>
      <c r="D1303" s="165"/>
      <c r="E1303" s="165"/>
      <c r="F1303" s="166"/>
      <c r="G1303" s="1012"/>
      <c r="H1303" s="28">
        <f t="shared" si="71"/>
        <v>0</v>
      </c>
      <c r="I1303" s="1060"/>
      <c r="J1303" s="28">
        <f t="shared" si="72"/>
        <v>0</v>
      </c>
      <c r="K1303" s="1024">
        <f t="shared" si="73"/>
        <v>0</v>
      </c>
    </row>
    <row r="1304" spans="1:11" s="106" customFormat="1" ht="51">
      <c r="A1304" s="168"/>
      <c r="B1304" s="39" t="s">
        <v>455</v>
      </c>
      <c r="C1304" s="170"/>
      <c r="D1304" s="171"/>
      <c r="E1304" s="102"/>
      <c r="F1304" s="102"/>
      <c r="G1304" s="1092"/>
      <c r="H1304" s="28">
        <f t="shared" si="71"/>
        <v>0</v>
      </c>
      <c r="I1304" s="1092"/>
      <c r="J1304" s="28">
        <f t="shared" si="72"/>
        <v>0</v>
      </c>
      <c r="K1304" s="1024">
        <f t="shared" si="73"/>
        <v>0</v>
      </c>
    </row>
    <row r="1305" spans="1:11" s="175" customFormat="1" ht="25.5">
      <c r="A1305" s="172"/>
      <c r="B1305" s="39" t="s">
        <v>456</v>
      </c>
      <c r="C1305" s="170"/>
      <c r="D1305" s="171"/>
      <c r="E1305" s="173"/>
      <c r="F1305" s="174"/>
      <c r="G1305" s="1093"/>
      <c r="H1305" s="28">
        <f t="shared" si="71"/>
        <v>0</v>
      </c>
      <c r="I1305" s="1093"/>
      <c r="J1305" s="28">
        <f t="shared" si="72"/>
        <v>0</v>
      </c>
      <c r="K1305" s="1024">
        <f t="shared" si="73"/>
        <v>0</v>
      </c>
    </row>
    <row r="1306" spans="1:11" s="169" customFormat="1" ht="51">
      <c r="A1306" s="168"/>
      <c r="B1306" s="162" t="s">
        <v>494</v>
      </c>
      <c r="C1306" s="12" t="s">
        <v>1</v>
      </c>
      <c r="D1306" s="13">
        <v>1</v>
      </c>
      <c r="E1306" s="13"/>
      <c r="F1306" s="28">
        <f>D1306*E1306</f>
        <v>0</v>
      </c>
      <c r="G1306" s="995">
        <v>1</v>
      </c>
      <c r="H1306" s="28">
        <f t="shared" si="71"/>
        <v>0</v>
      </c>
      <c r="I1306" s="1060"/>
      <c r="J1306" s="28">
        <f t="shared" si="72"/>
        <v>0</v>
      </c>
      <c r="K1306" s="1024">
        <f t="shared" si="73"/>
        <v>0</v>
      </c>
    </row>
    <row r="1307" spans="1:11" s="169" customFormat="1" ht="16.5">
      <c r="A1307" s="168"/>
      <c r="B1307" s="162"/>
      <c r="C1307" s="12"/>
      <c r="D1307" s="13"/>
      <c r="E1307" s="13"/>
      <c r="F1307" s="28"/>
      <c r="G1307" s="1094"/>
      <c r="H1307" s="28">
        <f t="shared" si="71"/>
        <v>0</v>
      </c>
      <c r="I1307" s="1060"/>
      <c r="J1307" s="28">
        <f t="shared" si="72"/>
        <v>0</v>
      </c>
      <c r="K1307" s="1024">
        <f t="shared" si="73"/>
        <v>0</v>
      </c>
    </row>
    <row r="1308" spans="1:11" s="4" customFormat="1">
      <c r="A1308" s="11"/>
      <c r="B1308" s="156" t="s">
        <v>1028</v>
      </c>
      <c r="C1308" s="1"/>
      <c r="D1308" s="2"/>
      <c r="E1308" s="3"/>
      <c r="F1308" s="2"/>
      <c r="G1308" s="1030"/>
      <c r="H1308" s="28">
        <f t="shared" si="71"/>
        <v>0</v>
      </c>
      <c r="I1308" s="1030"/>
      <c r="J1308" s="28">
        <f t="shared" si="72"/>
        <v>0</v>
      </c>
      <c r="K1308" s="1024">
        <f t="shared" si="73"/>
        <v>0</v>
      </c>
    </row>
    <row r="1309" spans="1:11" s="169" customFormat="1" ht="16.5">
      <c r="A1309" s="168"/>
      <c r="B1309" s="162"/>
      <c r="C1309" s="12"/>
      <c r="D1309" s="13"/>
      <c r="E1309" s="13"/>
      <c r="F1309" s="28"/>
      <c r="G1309" s="1094"/>
      <c r="H1309" s="28">
        <f t="shared" si="71"/>
        <v>0</v>
      </c>
      <c r="I1309" s="1060"/>
      <c r="J1309" s="28">
        <f t="shared" si="72"/>
        <v>0</v>
      </c>
      <c r="K1309" s="1024">
        <f t="shared" si="73"/>
        <v>0</v>
      </c>
    </row>
    <row r="1310" spans="1:11" s="157" customFormat="1" ht="63.75">
      <c r="A1310" s="7" t="s">
        <v>4</v>
      </c>
      <c r="B1310" s="39" t="s">
        <v>1024</v>
      </c>
      <c r="C1310" s="30"/>
      <c r="D1310" s="31"/>
      <c r="E1310" s="31"/>
      <c r="F1310" s="32"/>
      <c r="G1310" s="1082"/>
      <c r="H1310" s="28">
        <f t="shared" si="71"/>
        <v>0</v>
      </c>
      <c r="I1310" s="1082"/>
      <c r="J1310" s="28">
        <f t="shared" si="72"/>
        <v>0</v>
      </c>
      <c r="K1310" s="1024">
        <f t="shared" si="73"/>
        <v>0</v>
      </c>
    </row>
    <row r="1311" spans="1:11" s="169" customFormat="1" ht="38.25">
      <c r="A1311" s="168"/>
      <c r="B1311" s="39" t="s">
        <v>453</v>
      </c>
      <c r="C1311" s="164"/>
      <c r="D1311" s="165"/>
      <c r="E1311" s="165"/>
      <c r="F1311" s="166"/>
      <c r="G1311" s="1012"/>
      <c r="H1311" s="28">
        <f t="shared" si="71"/>
        <v>0</v>
      </c>
      <c r="I1311" s="1060"/>
      <c r="J1311" s="28">
        <f t="shared" si="72"/>
        <v>0</v>
      </c>
      <c r="K1311" s="1024">
        <f t="shared" si="73"/>
        <v>0</v>
      </c>
    </row>
    <row r="1312" spans="1:11" s="157" customFormat="1" ht="140.25">
      <c r="A1312" s="33"/>
      <c r="B1312" s="39" t="s">
        <v>1018</v>
      </c>
      <c r="C1312" s="30"/>
      <c r="D1312" s="31"/>
      <c r="E1312" s="31"/>
      <c r="F1312" s="32"/>
      <c r="G1312" s="1082"/>
      <c r="H1312" s="28">
        <f t="shared" si="71"/>
        <v>0</v>
      </c>
      <c r="I1312" s="1082"/>
      <c r="J1312" s="28">
        <f t="shared" si="72"/>
        <v>0</v>
      </c>
      <c r="K1312" s="1024">
        <f t="shared" si="73"/>
        <v>0</v>
      </c>
    </row>
    <row r="1313" spans="1:11" s="81" customFormat="1" ht="51">
      <c r="A1313" s="161"/>
      <c r="B1313" s="39" t="s">
        <v>452</v>
      </c>
      <c r="C1313" s="152"/>
      <c r="D1313" s="152"/>
      <c r="E1313" s="163"/>
      <c r="F1313" s="153"/>
      <c r="G1313" s="1085"/>
      <c r="H1313" s="28">
        <f t="shared" si="71"/>
        <v>0</v>
      </c>
      <c r="I1313" s="1085"/>
      <c r="J1313" s="28">
        <f t="shared" si="72"/>
        <v>0</v>
      </c>
      <c r="K1313" s="1024">
        <f t="shared" si="73"/>
        <v>0</v>
      </c>
    </row>
    <row r="1314" spans="1:11" s="81" customFormat="1" ht="38.25">
      <c r="A1314" s="161"/>
      <c r="B1314" s="162" t="s">
        <v>1023</v>
      </c>
      <c r="C1314" s="12" t="s">
        <v>1</v>
      </c>
      <c r="D1314" s="13">
        <v>1</v>
      </c>
      <c r="E1314" s="13"/>
      <c r="F1314" s="28">
        <f>D1314*E1314</f>
        <v>0</v>
      </c>
      <c r="G1314" s="1002"/>
      <c r="H1314" s="28">
        <f t="shared" si="71"/>
        <v>0</v>
      </c>
      <c r="I1314" s="995">
        <v>1</v>
      </c>
      <c r="J1314" s="28">
        <f t="shared" si="72"/>
        <v>0</v>
      </c>
      <c r="K1314" s="1024">
        <f t="shared" si="73"/>
        <v>0</v>
      </c>
    </row>
    <row r="1315" spans="1:11" s="4" customFormat="1">
      <c r="A1315" s="11"/>
      <c r="B1315" s="11"/>
      <c r="C1315" s="1"/>
      <c r="D1315" s="2"/>
      <c r="E1315" s="3"/>
      <c r="F1315" s="2"/>
      <c r="G1315" s="1030"/>
      <c r="H1315" s="28">
        <f t="shared" si="71"/>
        <v>0</v>
      </c>
      <c r="I1315" s="1030"/>
      <c r="J1315" s="28">
        <f t="shared" si="72"/>
        <v>0</v>
      </c>
      <c r="K1315" s="1024">
        <f t="shared" si="73"/>
        <v>0</v>
      </c>
    </row>
    <row r="1316" spans="1:11" s="157" customFormat="1" ht="89.25">
      <c r="A1316" s="7" t="s">
        <v>5</v>
      </c>
      <c r="B1316" s="39" t="s">
        <v>1031</v>
      </c>
      <c r="C1316" s="30"/>
      <c r="D1316" s="31"/>
      <c r="E1316" s="31"/>
      <c r="F1316" s="32"/>
      <c r="G1316" s="1082"/>
      <c r="H1316" s="28">
        <f t="shared" si="71"/>
        <v>0</v>
      </c>
      <c r="I1316" s="1082"/>
      <c r="J1316" s="28">
        <f t="shared" si="72"/>
        <v>0</v>
      </c>
      <c r="K1316" s="1024">
        <f t="shared" si="73"/>
        <v>0</v>
      </c>
    </row>
    <row r="1317" spans="1:11" s="169" customFormat="1" ht="38.25">
      <c r="A1317" s="168"/>
      <c r="B1317" s="39" t="s">
        <v>453</v>
      </c>
      <c r="C1317" s="164"/>
      <c r="D1317" s="165"/>
      <c r="E1317" s="165"/>
      <c r="F1317" s="166"/>
      <c r="G1317" s="1012"/>
      <c r="H1317" s="28">
        <f t="shared" si="71"/>
        <v>0</v>
      </c>
      <c r="I1317" s="1060"/>
      <c r="J1317" s="28">
        <f t="shared" si="72"/>
        <v>0</v>
      </c>
      <c r="K1317" s="1024">
        <f t="shared" si="73"/>
        <v>0</v>
      </c>
    </row>
    <row r="1318" spans="1:11" s="157" customFormat="1" ht="140.25">
      <c r="A1318" s="33"/>
      <c r="B1318" s="39" t="s">
        <v>1029</v>
      </c>
      <c r="C1318" s="30"/>
      <c r="D1318" s="31"/>
      <c r="E1318" s="31"/>
      <c r="F1318" s="32"/>
      <c r="G1318" s="1082"/>
      <c r="H1318" s="28">
        <f t="shared" si="71"/>
        <v>0</v>
      </c>
      <c r="I1318" s="1082"/>
      <c r="J1318" s="28">
        <f t="shared" si="72"/>
        <v>0</v>
      </c>
      <c r="K1318" s="1024">
        <f t="shared" si="73"/>
        <v>0</v>
      </c>
    </row>
    <row r="1319" spans="1:11" s="81" customFormat="1" ht="51">
      <c r="A1319" s="161"/>
      <c r="B1319" s="39" t="s">
        <v>452</v>
      </c>
      <c r="C1319" s="152"/>
      <c r="D1319" s="152"/>
      <c r="E1319" s="163"/>
      <c r="F1319" s="153"/>
      <c r="G1319" s="1085"/>
      <c r="H1319" s="28">
        <f t="shared" si="71"/>
        <v>0</v>
      </c>
      <c r="I1319" s="1085"/>
      <c r="J1319" s="28">
        <f t="shared" si="72"/>
        <v>0</v>
      </c>
      <c r="K1319" s="1024">
        <f t="shared" si="73"/>
        <v>0</v>
      </c>
    </row>
    <row r="1320" spans="1:11" s="160" customFormat="1" ht="76.5">
      <c r="A1320" s="158"/>
      <c r="B1320" s="39" t="s">
        <v>451</v>
      </c>
      <c r="C1320" s="121"/>
      <c r="D1320" s="121"/>
      <c r="E1320" s="159"/>
      <c r="F1320" s="123"/>
      <c r="G1320" s="1064"/>
      <c r="H1320" s="28">
        <f t="shared" si="71"/>
        <v>0</v>
      </c>
      <c r="I1320" s="1064"/>
      <c r="J1320" s="28">
        <f t="shared" si="72"/>
        <v>0</v>
      </c>
      <c r="K1320" s="1024">
        <f t="shared" si="73"/>
        <v>0</v>
      </c>
    </row>
    <row r="1321" spans="1:11" s="81" customFormat="1" ht="38.25">
      <c r="A1321" s="161"/>
      <c r="B1321" s="65" t="s">
        <v>1030</v>
      </c>
      <c r="C1321" s="12" t="s">
        <v>1</v>
      </c>
      <c r="D1321" s="13">
        <v>1</v>
      </c>
      <c r="E1321" s="13"/>
      <c r="F1321" s="28">
        <f>D1321*E1321</f>
        <v>0</v>
      </c>
      <c r="G1321" s="1002"/>
      <c r="H1321" s="28">
        <f t="shared" si="71"/>
        <v>0</v>
      </c>
      <c r="I1321" s="995">
        <v>1</v>
      </c>
      <c r="J1321" s="28">
        <f t="shared" si="72"/>
        <v>0</v>
      </c>
      <c r="K1321" s="1024">
        <f t="shared" si="73"/>
        <v>0</v>
      </c>
    </row>
    <row r="1322" spans="1:11" s="81" customFormat="1" ht="16.5">
      <c r="A1322" s="161"/>
      <c r="B1322" s="65"/>
      <c r="C1322" s="12"/>
      <c r="D1322" s="13"/>
      <c r="E1322" s="13"/>
      <c r="F1322" s="28"/>
      <c r="G1322" s="1002"/>
      <c r="H1322" s="28">
        <f t="shared" si="71"/>
        <v>0</v>
      </c>
      <c r="I1322" s="1067"/>
      <c r="J1322" s="28">
        <f t="shared" si="72"/>
        <v>0</v>
      </c>
      <c r="K1322" s="1024">
        <f t="shared" si="73"/>
        <v>0</v>
      </c>
    </row>
    <row r="1323" spans="1:11" s="157" customFormat="1" ht="81.75" customHeight="1">
      <c r="A1323" s="7" t="s">
        <v>8</v>
      </c>
      <c r="B1323" s="39" t="s">
        <v>1033</v>
      </c>
      <c r="C1323" s="30"/>
      <c r="D1323" s="31"/>
      <c r="E1323" s="31"/>
      <c r="F1323" s="32"/>
      <c r="G1323" s="1082"/>
      <c r="H1323" s="28">
        <f t="shared" si="71"/>
        <v>0</v>
      </c>
      <c r="I1323" s="1082"/>
      <c r="J1323" s="28">
        <f t="shared" si="72"/>
        <v>0</v>
      </c>
      <c r="K1323" s="1024">
        <f t="shared" si="73"/>
        <v>0</v>
      </c>
    </row>
    <row r="1324" spans="1:11" s="169" customFormat="1" ht="38.25">
      <c r="A1324" s="168"/>
      <c r="B1324" s="39" t="s">
        <v>453</v>
      </c>
      <c r="C1324" s="164"/>
      <c r="D1324" s="165"/>
      <c r="E1324" s="165"/>
      <c r="F1324" s="166"/>
      <c r="G1324" s="1012"/>
      <c r="H1324" s="28">
        <f t="shared" si="71"/>
        <v>0</v>
      </c>
      <c r="I1324" s="1060"/>
      <c r="J1324" s="28">
        <f t="shared" si="72"/>
        <v>0</v>
      </c>
      <c r="K1324" s="1024">
        <f t="shared" si="73"/>
        <v>0</v>
      </c>
    </row>
    <row r="1325" spans="1:11" s="157" customFormat="1" ht="157.15" customHeight="1">
      <c r="A1325" s="33"/>
      <c r="B1325" s="39" t="s">
        <v>1029</v>
      </c>
      <c r="C1325" s="30"/>
      <c r="D1325" s="31"/>
      <c r="E1325" s="31"/>
      <c r="F1325" s="32"/>
      <c r="G1325" s="1082"/>
      <c r="H1325" s="28">
        <f t="shared" si="71"/>
        <v>0</v>
      </c>
      <c r="I1325" s="1082"/>
      <c r="J1325" s="28">
        <f t="shared" si="72"/>
        <v>0</v>
      </c>
      <c r="K1325" s="1024">
        <f t="shared" si="73"/>
        <v>0</v>
      </c>
    </row>
    <row r="1326" spans="1:11" s="81" customFormat="1" ht="51">
      <c r="A1326" s="161"/>
      <c r="B1326" s="39" t="s">
        <v>452</v>
      </c>
      <c r="C1326" s="152"/>
      <c r="D1326" s="152"/>
      <c r="E1326" s="163"/>
      <c r="F1326" s="153"/>
      <c r="G1326" s="1085"/>
      <c r="H1326" s="28">
        <f t="shared" si="71"/>
        <v>0</v>
      </c>
      <c r="I1326" s="1085"/>
      <c r="J1326" s="28">
        <f t="shared" si="72"/>
        <v>0</v>
      </c>
      <c r="K1326" s="1024">
        <f t="shared" si="73"/>
        <v>0</v>
      </c>
    </row>
    <row r="1327" spans="1:11" s="160" customFormat="1" ht="78" customHeight="1">
      <c r="A1327" s="158"/>
      <c r="B1327" s="39" t="s">
        <v>451</v>
      </c>
      <c r="C1327" s="121"/>
      <c r="D1327" s="121"/>
      <c r="E1327" s="159"/>
      <c r="F1327" s="123"/>
      <c r="G1327" s="1064"/>
      <c r="H1327" s="28">
        <f t="shared" si="71"/>
        <v>0</v>
      </c>
      <c r="I1327" s="1064"/>
      <c r="J1327" s="28">
        <f t="shared" si="72"/>
        <v>0</v>
      </c>
      <c r="K1327" s="1024">
        <f t="shared" si="73"/>
        <v>0</v>
      </c>
    </row>
    <row r="1328" spans="1:11" s="81" customFormat="1" ht="51">
      <c r="A1328" s="161"/>
      <c r="B1328" s="65" t="s">
        <v>1032</v>
      </c>
      <c r="C1328" s="12" t="s">
        <v>1</v>
      </c>
      <c r="D1328" s="13">
        <v>1</v>
      </c>
      <c r="E1328" s="13"/>
      <c r="F1328" s="28">
        <f>D1328*E1328</f>
        <v>0</v>
      </c>
      <c r="G1328" s="1002"/>
      <c r="H1328" s="28">
        <f t="shared" si="71"/>
        <v>0</v>
      </c>
      <c r="I1328" s="995">
        <v>1</v>
      </c>
      <c r="J1328" s="28">
        <f t="shared" si="72"/>
        <v>0</v>
      </c>
      <c r="K1328" s="1024">
        <f t="shared" si="73"/>
        <v>0</v>
      </c>
    </row>
    <row r="1329" spans="1:11" s="81" customFormat="1" ht="16.5">
      <c r="A1329" s="161"/>
      <c r="B1329" s="65"/>
      <c r="C1329" s="12"/>
      <c r="D1329" s="13"/>
      <c r="E1329" s="13"/>
      <c r="F1329" s="28"/>
      <c r="G1329" s="1002"/>
      <c r="H1329" s="28">
        <f t="shared" si="71"/>
        <v>0</v>
      </c>
      <c r="I1329" s="1067"/>
      <c r="J1329" s="28">
        <f t="shared" si="72"/>
        <v>0</v>
      </c>
      <c r="K1329" s="1024">
        <f t="shared" si="73"/>
        <v>0</v>
      </c>
    </row>
    <row r="1330" spans="1:11" s="160" customFormat="1" ht="76.5">
      <c r="A1330" s="7" t="s">
        <v>9</v>
      </c>
      <c r="B1330" s="39" t="s">
        <v>1036</v>
      </c>
      <c r="C1330" s="152"/>
      <c r="D1330" s="152"/>
      <c r="E1330" s="163"/>
      <c r="F1330" s="153"/>
      <c r="G1330" s="1085"/>
      <c r="H1330" s="28">
        <f t="shared" si="71"/>
        <v>0</v>
      </c>
      <c r="I1330" s="1085"/>
      <c r="J1330" s="28">
        <f t="shared" si="72"/>
        <v>0</v>
      </c>
      <c r="K1330" s="1024">
        <f t="shared" si="73"/>
        <v>0</v>
      </c>
    </row>
    <row r="1331" spans="1:11" s="169" customFormat="1" ht="16.5">
      <c r="A1331" s="168"/>
      <c r="B1331" s="176" t="s">
        <v>459</v>
      </c>
      <c r="C1331" s="12"/>
      <c r="D1331" s="13"/>
      <c r="E1331" s="13"/>
      <c r="F1331" s="28"/>
      <c r="G1331" s="1094"/>
      <c r="H1331" s="28">
        <f t="shared" si="71"/>
        <v>0</v>
      </c>
      <c r="I1331" s="1060"/>
      <c r="J1331" s="28">
        <f t="shared" si="72"/>
        <v>0</v>
      </c>
      <c r="K1331" s="1024">
        <f t="shared" si="73"/>
        <v>0</v>
      </c>
    </row>
    <row r="1332" spans="1:11" s="81" customFormat="1" ht="38.25">
      <c r="A1332" s="161"/>
      <c r="B1332" s="39" t="s">
        <v>457</v>
      </c>
      <c r="C1332" s="108"/>
      <c r="D1332" s="108"/>
      <c r="E1332" s="108"/>
      <c r="F1332" s="109"/>
      <c r="G1332" s="1002"/>
      <c r="H1332" s="28">
        <f t="shared" si="71"/>
        <v>0</v>
      </c>
      <c r="I1332" s="1067"/>
      <c r="J1332" s="28">
        <f t="shared" si="72"/>
        <v>0</v>
      </c>
      <c r="K1332" s="1024">
        <f t="shared" si="73"/>
        <v>0</v>
      </c>
    </row>
    <row r="1333" spans="1:11" s="157" customFormat="1" ht="135" customHeight="1">
      <c r="A1333" s="33"/>
      <c r="B1333" s="39" t="s">
        <v>1034</v>
      </c>
      <c r="C1333" s="30"/>
      <c r="D1333" s="31"/>
      <c r="E1333" s="31"/>
      <c r="F1333" s="32"/>
      <c r="G1333" s="1082"/>
      <c r="H1333" s="28">
        <f t="shared" si="71"/>
        <v>0</v>
      </c>
      <c r="I1333" s="1082"/>
      <c r="J1333" s="28">
        <f t="shared" si="72"/>
        <v>0</v>
      </c>
      <c r="K1333" s="1024">
        <f t="shared" si="73"/>
        <v>0</v>
      </c>
    </row>
    <row r="1334" spans="1:11" s="81" customFormat="1" ht="51">
      <c r="A1334" s="161"/>
      <c r="B1334" s="39" t="s">
        <v>452</v>
      </c>
      <c r="C1334" s="152"/>
      <c r="D1334" s="152"/>
      <c r="E1334" s="163"/>
      <c r="F1334" s="153"/>
      <c r="G1334" s="1085"/>
      <c r="H1334" s="28">
        <f t="shared" si="71"/>
        <v>0</v>
      </c>
      <c r="I1334" s="1085"/>
      <c r="J1334" s="28">
        <f t="shared" si="72"/>
        <v>0</v>
      </c>
      <c r="K1334" s="1024">
        <f t="shared" si="73"/>
        <v>0</v>
      </c>
    </row>
    <row r="1335" spans="1:11" s="81" customFormat="1" ht="38.25">
      <c r="A1335" s="161"/>
      <c r="B1335" s="65" t="s">
        <v>1035</v>
      </c>
      <c r="C1335" s="12" t="s">
        <v>1</v>
      </c>
      <c r="D1335" s="13">
        <v>2</v>
      </c>
      <c r="E1335" s="13"/>
      <c r="F1335" s="28">
        <f>D1335*E1335</f>
        <v>0</v>
      </c>
      <c r="G1335" s="995">
        <v>2</v>
      </c>
      <c r="H1335" s="28">
        <f t="shared" si="71"/>
        <v>0</v>
      </c>
      <c r="I1335" s="1067"/>
      <c r="J1335" s="28">
        <f t="shared" si="72"/>
        <v>0</v>
      </c>
      <c r="K1335" s="1024">
        <f t="shared" si="73"/>
        <v>0</v>
      </c>
    </row>
    <row r="1336" spans="1:11" s="81" customFormat="1" ht="16.5">
      <c r="A1336" s="161"/>
      <c r="B1336" s="65"/>
      <c r="C1336" s="12"/>
      <c r="D1336" s="13"/>
      <c r="E1336" s="13"/>
      <c r="F1336" s="28"/>
      <c r="G1336" s="1002"/>
      <c r="H1336" s="28">
        <f t="shared" si="71"/>
        <v>0</v>
      </c>
      <c r="I1336" s="1067"/>
      <c r="J1336" s="28">
        <f t="shared" si="72"/>
        <v>0</v>
      </c>
      <c r="K1336" s="1024">
        <f t="shared" si="73"/>
        <v>0</v>
      </c>
    </row>
    <row r="1337" spans="1:11" s="157" customFormat="1" ht="38.25">
      <c r="A1337" s="7" t="s">
        <v>10</v>
      </c>
      <c r="B1337" s="39" t="s">
        <v>1040</v>
      </c>
      <c r="C1337" s="30"/>
      <c r="D1337" s="31"/>
      <c r="E1337" s="31"/>
      <c r="F1337" s="32"/>
      <c r="G1337" s="1082"/>
      <c r="H1337" s="28">
        <f t="shared" si="71"/>
        <v>0</v>
      </c>
      <c r="I1337" s="1082"/>
      <c r="J1337" s="28">
        <f t="shared" si="72"/>
        <v>0</v>
      </c>
      <c r="K1337" s="1024">
        <f t="shared" si="73"/>
        <v>0</v>
      </c>
    </row>
    <row r="1338" spans="1:11" s="169" customFormat="1" ht="16.5">
      <c r="A1338" s="168"/>
      <c r="B1338" s="176" t="s">
        <v>1037</v>
      </c>
      <c r="C1338" s="12"/>
      <c r="D1338" s="13"/>
      <c r="E1338" s="13"/>
      <c r="F1338" s="28"/>
      <c r="G1338" s="1094"/>
      <c r="H1338" s="28">
        <f t="shared" si="71"/>
        <v>0</v>
      </c>
      <c r="I1338" s="1060"/>
      <c r="J1338" s="28">
        <f t="shared" si="72"/>
        <v>0</v>
      </c>
      <c r="K1338" s="1024">
        <f t="shared" si="73"/>
        <v>0</v>
      </c>
    </row>
    <row r="1339" spans="1:11" s="169" customFormat="1" ht="38.25">
      <c r="A1339" s="168"/>
      <c r="B1339" s="39" t="s">
        <v>453</v>
      </c>
      <c r="C1339" s="164"/>
      <c r="D1339" s="165"/>
      <c r="E1339" s="165"/>
      <c r="F1339" s="166"/>
      <c r="G1339" s="1012"/>
      <c r="H1339" s="28">
        <f t="shared" si="71"/>
        <v>0</v>
      </c>
      <c r="I1339" s="1060"/>
      <c r="J1339" s="28">
        <f t="shared" si="72"/>
        <v>0</v>
      </c>
      <c r="K1339" s="1024">
        <f t="shared" si="73"/>
        <v>0</v>
      </c>
    </row>
    <row r="1340" spans="1:11" s="157" customFormat="1" ht="113.25" customHeight="1">
      <c r="A1340" s="33"/>
      <c r="B1340" s="39" t="s">
        <v>1038</v>
      </c>
      <c r="C1340" s="30"/>
      <c r="D1340" s="31"/>
      <c r="E1340" s="31"/>
      <c r="F1340" s="32"/>
      <c r="G1340" s="1082"/>
      <c r="H1340" s="28">
        <f t="shared" si="71"/>
        <v>0</v>
      </c>
      <c r="I1340" s="1082"/>
      <c r="J1340" s="28">
        <f t="shared" si="72"/>
        <v>0</v>
      </c>
      <c r="K1340" s="1024">
        <f t="shared" si="73"/>
        <v>0</v>
      </c>
    </row>
    <row r="1341" spans="1:11" s="81" customFormat="1" ht="38.25">
      <c r="A1341" s="161"/>
      <c r="B1341" s="162" t="s">
        <v>1039</v>
      </c>
      <c r="C1341" s="12" t="s">
        <v>1</v>
      </c>
      <c r="D1341" s="13">
        <v>7</v>
      </c>
      <c r="E1341" s="13"/>
      <c r="F1341" s="28">
        <f>D1341*E1341</f>
        <v>0</v>
      </c>
      <c r="G1341" s="995">
        <v>7</v>
      </c>
      <c r="H1341" s="28">
        <f t="shared" si="71"/>
        <v>0</v>
      </c>
      <c r="I1341" s="1067"/>
      <c r="J1341" s="28">
        <f t="shared" si="72"/>
        <v>0</v>
      </c>
      <c r="K1341" s="1024">
        <f t="shared" si="73"/>
        <v>0</v>
      </c>
    </row>
    <row r="1342" spans="1:11" s="81" customFormat="1" ht="16.5">
      <c r="A1342" s="161"/>
      <c r="B1342" s="162"/>
      <c r="C1342" s="12"/>
      <c r="D1342" s="13"/>
      <c r="E1342" s="13"/>
      <c r="F1342" s="28"/>
      <c r="G1342" s="1002"/>
      <c r="H1342" s="28">
        <f t="shared" si="71"/>
        <v>0</v>
      </c>
      <c r="I1342" s="1067"/>
      <c r="J1342" s="28">
        <f t="shared" si="72"/>
        <v>0</v>
      </c>
      <c r="K1342" s="1024">
        <f t="shared" si="73"/>
        <v>0</v>
      </c>
    </row>
    <row r="1343" spans="1:11" s="157" customFormat="1" ht="99.6" customHeight="1">
      <c r="A1343" s="7" t="s">
        <v>11</v>
      </c>
      <c r="B1343" s="39" t="s">
        <v>1042</v>
      </c>
      <c r="C1343" s="30"/>
      <c r="D1343" s="31"/>
      <c r="E1343" s="31"/>
      <c r="F1343" s="32"/>
      <c r="G1343" s="1082"/>
      <c r="H1343" s="28">
        <f t="shared" si="71"/>
        <v>0</v>
      </c>
      <c r="I1343" s="1082"/>
      <c r="J1343" s="28">
        <f t="shared" si="72"/>
        <v>0</v>
      </c>
      <c r="K1343" s="1024">
        <f t="shared" si="73"/>
        <v>0</v>
      </c>
    </row>
    <row r="1344" spans="1:11" s="169" customFormat="1" ht="38.25">
      <c r="A1344" s="168"/>
      <c r="B1344" s="39" t="s">
        <v>453</v>
      </c>
      <c r="C1344" s="164"/>
      <c r="D1344" s="165"/>
      <c r="E1344" s="165"/>
      <c r="F1344" s="166"/>
      <c r="G1344" s="1012"/>
      <c r="H1344" s="28">
        <f t="shared" si="71"/>
        <v>0</v>
      </c>
      <c r="I1344" s="1060"/>
      <c r="J1344" s="28">
        <f t="shared" si="72"/>
        <v>0</v>
      </c>
      <c r="K1344" s="1024">
        <f t="shared" si="73"/>
        <v>0</v>
      </c>
    </row>
    <row r="1345" spans="1:11" s="157" customFormat="1" ht="140.25">
      <c r="A1345" s="33"/>
      <c r="B1345" s="39" t="s">
        <v>1041</v>
      </c>
      <c r="C1345" s="30"/>
      <c r="D1345" s="31"/>
      <c r="E1345" s="31"/>
      <c r="F1345" s="32"/>
      <c r="G1345" s="1082"/>
      <c r="H1345" s="28">
        <f t="shared" si="71"/>
        <v>0</v>
      </c>
      <c r="I1345" s="1082"/>
      <c r="J1345" s="28">
        <f t="shared" si="72"/>
        <v>0</v>
      </c>
      <c r="K1345" s="1024">
        <f t="shared" si="73"/>
        <v>0</v>
      </c>
    </row>
    <row r="1346" spans="1:11" s="81" customFormat="1" ht="51">
      <c r="A1346" s="161"/>
      <c r="B1346" s="39" t="s">
        <v>452</v>
      </c>
      <c r="C1346" s="152"/>
      <c r="D1346" s="152"/>
      <c r="E1346" s="163"/>
      <c r="F1346" s="153"/>
      <c r="G1346" s="1085"/>
      <c r="H1346" s="28">
        <f t="shared" si="71"/>
        <v>0</v>
      </c>
      <c r="I1346" s="1085"/>
      <c r="J1346" s="28">
        <f t="shared" si="72"/>
        <v>0</v>
      </c>
      <c r="K1346" s="1024">
        <f t="shared" si="73"/>
        <v>0</v>
      </c>
    </row>
    <row r="1347" spans="1:11" s="160" customFormat="1" ht="76.5">
      <c r="A1347" s="158"/>
      <c r="B1347" s="39" t="s">
        <v>451</v>
      </c>
      <c r="C1347" s="121"/>
      <c r="D1347" s="121"/>
      <c r="E1347" s="159"/>
      <c r="F1347" s="123"/>
      <c r="G1347" s="1064"/>
      <c r="H1347" s="28">
        <f t="shared" si="71"/>
        <v>0</v>
      </c>
      <c r="I1347" s="1064"/>
      <c r="J1347" s="28">
        <f t="shared" si="72"/>
        <v>0</v>
      </c>
      <c r="K1347" s="1024">
        <f t="shared" si="73"/>
        <v>0</v>
      </c>
    </row>
    <row r="1348" spans="1:11" s="81" customFormat="1" ht="38.25">
      <c r="A1348" s="161"/>
      <c r="B1348" s="65" t="s">
        <v>1023</v>
      </c>
      <c r="C1348" s="12" t="s">
        <v>1</v>
      </c>
      <c r="D1348" s="13">
        <v>4</v>
      </c>
      <c r="E1348" s="13"/>
      <c r="F1348" s="28">
        <f>D1348*E1348</f>
        <v>0</v>
      </c>
      <c r="G1348" s="995">
        <v>4</v>
      </c>
      <c r="H1348" s="28">
        <f t="shared" si="71"/>
        <v>0</v>
      </c>
      <c r="I1348" s="1067"/>
      <c r="J1348" s="28">
        <f t="shared" si="72"/>
        <v>0</v>
      </c>
      <c r="K1348" s="1024">
        <f t="shared" si="73"/>
        <v>0</v>
      </c>
    </row>
    <row r="1349" spans="1:11" s="81" customFormat="1" ht="16.5">
      <c r="A1349" s="161"/>
      <c r="B1349" s="65"/>
      <c r="C1349" s="12"/>
      <c r="D1349" s="13"/>
      <c r="E1349" s="13"/>
      <c r="F1349" s="28"/>
      <c r="G1349" s="1002"/>
      <c r="H1349" s="28">
        <f t="shared" si="71"/>
        <v>0</v>
      </c>
      <c r="I1349" s="1067"/>
      <c r="J1349" s="28">
        <f t="shared" si="72"/>
        <v>0</v>
      </c>
      <c r="K1349" s="1024">
        <f t="shared" si="73"/>
        <v>0</v>
      </c>
    </row>
    <row r="1350" spans="1:11" s="157" customFormat="1" ht="63.75">
      <c r="A1350" s="7" t="s">
        <v>12</v>
      </c>
      <c r="B1350" s="39" t="s">
        <v>1045</v>
      </c>
      <c r="C1350" s="30"/>
      <c r="D1350" s="31"/>
      <c r="E1350" s="31"/>
      <c r="F1350" s="32"/>
      <c r="G1350" s="1082"/>
      <c r="H1350" s="28">
        <f t="shared" si="71"/>
        <v>0</v>
      </c>
      <c r="I1350" s="1082"/>
      <c r="J1350" s="28">
        <f t="shared" si="72"/>
        <v>0</v>
      </c>
      <c r="K1350" s="1024">
        <f t="shared" si="73"/>
        <v>0</v>
      </c>
    </row>
    <row r="1351" spans="1:11" s="169" customFormat="1" ht="16.5">
      <c r="A1351" s="168"/>
      <c r="B1351" s="176" t="s">
        <v>1043</v>
      </c>
      <c r="C1351" s="12"/>
      <c r="D1351" s="13"/>
      <c r="E1351" s="13"/>
      <c r="F1351" s="28"/>
      <c r="G1351" s="1094"/>
      <c r="H1351" s="28">
        <f t="shared" si="71"/>
        <v>0</v>
      </c>
      <c r="I1351" s="1060"/>
      <c r="J1351" s="28">
        <f t="shared" si="72"/>
        <v>0</v>
      </c>
      <c r="K1351" s="1024">
        <f t="shared" si="73"/>
        <v>0</v>
      </c>
    </row>
    <row r="1352" spans="1:11" s="169" customFormat="1" ht="38.25">
      <c r="A1352" s="168"/>
      <c r="B1352" s="39" t="s">
        <v>453</v>
      </c>
      <c r="C1352" s="164"/>
      <c r="D1352" s="165"/>
      <c r="E1352" s="165"/>
      <c r="F1352" s="166"/>
      <c r="G1352" s="1012"/>
      <c r="H1352" s="28">
        <f t="shared" si="71"/>
        <v>0</v>
      </c>
      <c r="I1352" s="1060"/>
      <c r="J1352" s="28">
        <f t="shared" si="72"/>
        <v>0</v>
      </c>
      <c r="K1352" s="1024">
        <f t="shared" si="73"/>
        <v>0</v>
      </c>
    </row>
    <row r="1353" spans="1:11" s="81" customFormat="1" ht="153.6" customHeight="1">
      <c r="A1353" s="161"/>
      <c r="B1353" s="39" t="s">
        <v>1034</v>
      </c>
      <c r="C1353" s="12"/>
      <c r="D1353" s="13"/>
      <c r="E1353" s="13"/>
      <c r="F1353" s="28"/>
      <c r="G1353" s="1002"/>
      <c r="H1353" s="28">
        <f t="shared" si="71"/>
        <v>0</v>
      </c>
      <c r="I1353" s="1067"/>
      <c r="J1353" s="28">
        <f t="shared" si="72"/>
        <v>0</v>
      </c>
      <c r="K1353" s="1024">
        <f t="shared" si="73"/>
        <v>0</v>
      </c>
    </row>
    <row r="1354" spans="1:11" s="81" customFormat="1" ht="51">
      <c r="A1354" s="161"/>
      <c r="B1354" s="39" t="s">
        <v>452</v>
      </c>
      <c r="C1354" s="152"/>
      <c r="D1354" s="152"/>
      <c r="E1354" s="163"/>
      <c r="F1354" s="153"/>
      <c r="G1354" s="1085"/>
      <c r="H1354" s="28">
        <f t="shared" ref="H1354:H1417" si="74">ROUND(E1354*G1354,2)</f>
        <v>0</v>
      </c>
      <c r="I1354" s="1085"/>
      <c r="J1354" s="28">
        <f t="shared" ref="J1354:J1417" si="75">ROUND(E1354*I1354,2)</f>
        <v>0</v>
      </c>
      <c r="K1354" s="1024">
        <f t="shared" si="73"/>
        <v>0</v>
      </c>
    </row>
    <row r="1355" spans="1:11" s="81" customFormat="1" ht="38.25">
      <c r="A1355" s="161"/>
      <c r="B1355" s="162" t="s">
        <v>1044</v>
      </c>
      <c r="C1355" s="12" t="s">
        <v>1</v>
      </c>
      <c r="D1355" s="13">
        <v>1</v>
      </c>
      <c r="E1355" s="13"/>
      <c r="F1355" s="28">
        <f>D1355*E1355</f>
        <v>0</v>
      </c>
      <c r="G1355" s="995">
        <v>1</v>
      </c>
      <c r="H1355" s="28">
        <f t="shared" si="74"/>
        <v>0</v>
      </c>
      <c r="I1355" s="1067"/>
      <c r="J1355" s="28">
        <f t="shared" si="75"/>
        <v>0</v>
      </c>
      <c r="K1355" s="1024">
        <f t="shared" si="73"/>
        <v>0</v>
      </c>
    </row>
    <row r="1356" spans="1:11" s="81" customFormat="1" ht="16.5">
      <c r="A1356" s="161"/>
      <c r="B1356" s="65"/>
      <c r="C1356" s="12"/>
      <c r="D1356" s="13"/>
      <c r="E1356" s="13"/>
      <c r="F1356" s="28"/>
      <c r="G1356" s="1002"/>
      <c r="H1356" s="28">
        <f t="shared" si="74"/>
        <v>0</v>
      </c>
      <c r="I1356" s="1067"/>
      <c r="J1356" s="28">
        <f t="shared" si="75"/>
        <v>0</v>
      </c>
      <c r="K1356" s="1024">
        <f t="shared" si="73"/>
        <v>0</v>
      </c>
    </row>
    <row r="1357" spans="1:11" s="157" customFormat="1" ht="76.5">
      <c r="A1357" s="7" t="s">
        <v>13</v>
      </c>
      <c r="B1357" s="39" t="s">
        <v>1047</v>
      </c>
      <c r="C1357" s="30"/>
      <c r="D1357" s="31"/>
      <c r="E1357" s="31"/>
      <c r="F1357" s="32"/>
      <c r="G1357" s="1082"/>
      <c r="H1357" s="28">
        <f t="shared" si="74"/>
        <v>0</v>
      </c>
      <c r="I1357" s="1082"/>
      <c r="J1357" s="28">
        <f t="shared" si="75"/>
        <v>0</v>
      </c>
      <c r="K1357" s="1024">
        <f t="shared" si="73"/>
        <v>0</v>
      </c>
    </row>
    <row r="1358" spans="1:11" s="169" customFormat="1" ht="16.5">
      <c r="A1358" s="168"/>
      <c r="B1358" s="176" t="s">
        <v>1043</v>
      </c>
      <c r="C1358" s="12"/>
      <c r="D1358" s="13"/>
      <c r="E1358" s="13"/>
      <c r="F1358" s="28"/>
      <c r="G1358" s="1094"/>
      <c r="H1358" s="28">
        <f t="shared" si="74"/>
        <v>0</v>
      </c>
      <c r="I1358" s="1060"/>
      <c r="J1358" s="28">
        <f t="shared" si="75"/>
        <v>0</v>
      </c>
      <c r="K1358" s="1024">
        <f t="shared" si="73"/>
        <v>0</v>
      </c>
    </row>
    <row r="1359" spans="1:11" s="169" customFormat="1" ht="38.25">
      <c r="A1359" s="168"/>
      <c r="B1359" s="39" t="s">
        <v>453</v>
      </c>
      <c r="C1359" s="164"/>
      <c r="D1359" s="165"/>
      <c r="E1359" s="165"/>
      <c r="F1359" s="166"/>
      <c r="G1359" s="1012"/>
      <c r="H1359" s="28">
        <f t="shared" si="74"/>
        <v>0</v>
      </c>
      <c r="I1359" s="1060"/>
      <c r="J1359" s="28">
        <f t="shared" si="75"/>
        <v>0</v>
      </c>
      <c r="K1359" s="1024">
        <f t="shared" si="73"/>
        <v>0</v>
      </c>
    </row>
    <row r="1360" spans="1:11" s="157" customFormat="1" ht="140.25">
      <c r="A1360" s="33"/>
      <c r="B1360" s="39" t="s">
        <v>1029</v>
      </c>
      <c r="C1360" s="30"/>
      <c r="D1360" s="31"/>
      <c r="E1360" s="31"/>
      <c r="F1360" s="32"/>
      <c r="G1360" s="1082"/>
      <c r="H1360" s="28">
        <f t="shared" si="74"/>
        <v>0</v>
      </c>
      <c r="I1360" s="1082"/>
      <c r="J1360" s="28">
        <f t="shared" si="75"/>
        <v>0</v>
      </c>
      <c r="K1360" s="1024">
        <f t="shared" si="73"/>
        <v>0</v>
      </c>
    </row>
    <row r="1361" spans="1:11" s="81" customFormat="1" ht="51">
      <c r="A1361" s="161"/>
      <c r="B1361" s="39" t="s">
        <v>452</v>
      </c>
      <c r="C1361" s="152"/>
      <c r="D1361" s="152"/>
      <c r="E1361" s="163"/>
      <c r="F1361" s="153"/>
      <c r="G1361" s="1085"/>
      <c r="H1361" s="28">
        <f t="shared" si="74"/>
        <v>0</v>
      </c>
      <c r="I1361" s="1085"/>
      <c r="J1361" s="28">
        <f t="shared" si="75"/>
        <v>0</v>
      </c>
      <c r="K1361" s="1024">
        <f t="shared" si="73"/>
        <v>0</v>
      </c>
    </row>
    <row r="1362" spans="1:11" s="160" customFormat="1" ht="76.5">
      <c r="A1362" s="158"/>
      <c r="B1362" s="39" t="s">
        <v>451</v>
      </c>
      <c r="C1362" s="121"/>
      <c r="D1362" s="121"/>
      <c r="E1362" s="159"/>
      <c r="F1362" s="123"/>
      <c r="G1362" s="1064"/>
      <c r="H1362" s="28">
        <f t="shared" si="74"/>
        <v>0</v>
      </c>
      <c r="I1362" s="1064"/>
      <c r="J1362" s="28">
        <f t="shared" si="75"/>
        <v>0</v>
      </c>
      <c r="K1362" s="1024">
        <f t="shared" si="73"/>
        <v>0</v>
      </c>
    </row>
    <row r="1363" spans="1:11" s="81" customFormat="1" ht="38.25">
      <c r="A1363" s="161"/>
      <c r="B1363" s="65" t="s">
        <v>1046</v>
      </c>
      <c r="C1363" s="12" t="s">
        <v>1</v>
      </c>
      <c r="D1363" s="13">
        <v>12</v>
      </c>
      <c r="E1363" s="13"/>
      <c r="F1363" s="28">
        <f>D1363*E1363</f>
        <v>0</v>
      </c>
      <c r="G1363" s="995">
        <v>12</v>
      </c>
      <c r="H1363" s="28">
        <f t="shared" si="74"/>
        <v>0</v>
      </c>
      <c r="I1363" s="1067"/>
      <c r="J1363" s="28">
        <f t="shared" si="75"/>
        <v>0</v>
      </c>
      <c r="K1363" s="1024">
        <f t="shared" si="73"/>
        <v>0</v>
      </c>
    </row>
    <row r="1364" spans="1:11" s="81" customFormat="1" ht="16.5">
      <c r="A1364" s="161"/>
      <c r="B1364" s="65"/>
      <c r="C1364" s="12"/>
      <c r="D1364" s="13"/>
      <c r="E1364" s="13"/>
      <c r="F1364" s="28"/>
      <c r="G1364" s="1002"/>
      <c r="H1364" s="28">
        <f t="shared" si="74"/>
        <v>0</v>
      </c>
      <c r="I1364" s="1067"/>
      <c r="J1364" s="28">
        <f t="shared" si="75"/>
        <v>0</v>
      </c>
      <c r="K1364" s="1024">
        <f t="shared" si="73"/>
        <v>0</v>
      </c>
    </row>
    <row r="1365" spans="1:11" s="157" customFormat="1" ht="76.5">
      <c r="A1365" s="7" t="s">
        <v>14</v>
      </c>
      <c r="B1365" s="39" t="s">
        <v>1049</v>
      </c>
      <c r="C1365" s="30"/>
      <c r="D1365" s="31"/>
      <c r="E1365" s="31"/>
      <c r="F1365" s="32"/>
      <c r="G1365" s="1082"/>
      <c r="H1365" s="28">
        <f t="shared" si="74"/>
        <v>0</v>
      </c>
      <c r="I1365" s="1082"/>
      <c r="J1365" s="28">
        <f t="shared" si="75"/>
        <v>0</v>
      </c>
      <c r="K1365" s="1024">
        <f t="shared" ref="K1365:K1428" si="76">D1365-G1365-I1365</f>
        <v>0</v>
      </c>
    </row>
    <row r="1366" spans="1:11" s="169" customFormat="1" ht="16.5">
      <c r="A1366" s="168"/>
      <c r="B1366" s="176" t="s">
        <v>1048</v>
      </c>
      <c r="C1366" s="12"/>
      <c r="D1366" s="13"/>
      <c r="E1366" s="13"/>
      <c r="F1366" s="28"/>
      <c r="G1366" s="1094"/>
      <c r="H1366" s="28">
        <f t="shared" si="74"/>
        <v>0</v>
      </c>
      <c r="I1366" s="1060"/>
      <c r="J1366" s="28">
        <f t="shared" si="75"/>
        <v>0</v>
      </c>
      <c r="K1366" s="1024">
        <f t="shared" si="76"/>
        <v>0</v>
      </c>
    </row>
    <row r="1367" spans="1:11" s="169" customFormat="1" ht="38.25">
      <c r="A1367" s="168"/>
      <c r="B1367" s="39" t="s">
        <v>453</v>
      </c>
      <c r="C1367" s="164"/>
      <c r="D1367" s="165"/>
      <c r="E1367" s="165"/>
      <c r="F1367" s="166"/>
      <c r="G1367" s="1012"/>
      <c r="H1367" s="28">
        <f t="shared" si="74"/>
        <v>0</v>
      </c>
      <c r="I1367" s="1060"/>
      <c r="J1367" s="28">
        <f t="shared" si="75"/>
        <v>0</v>
      </c>
      <c r="K1367" s="1024">
        <f t="shared" si="76"/>
        <v>0</v>
      </c>
    </row>
    <row r="1368" spans="1:11" s="157" customFormat="1" ht="147.75" customHeight="1">
      <c r="A1368" s="33"/>
      <c r="B1368" s="39" t="s">
        <v>1018</v>
      </c>
      <c r="C1368" s="30"/>
      <c r="D1368" s="31"/>
      <c r="E1368" s="31"/>
      <c r="F1368" s="32"/>
      <c r="G1368" s="1082"/>
      <c r="H1368" s="28">
        <f t="shared" si="74"/>
        <v>0</v>
      </c>
      <c r="I1368" s="1082"/>
      <c r="J1368" s="28">
        <f t="shared" si="75"/>
        <v>0</v>
      </c>
      <c r="K1368" s="1024">
        <f t="shared" si="76"/>
        <v>0</v>
      </c>
    </row>
    <row r="1369" spans="1:11" s="81" customFormat="1" ht="51">
      <c r="A1369" s="161"/>
      <c r="B1369" s="39" t="s">
        <v>452</v>
      </c>
      <c r="C1369" s="152"/>
      <c r="D1369" s="152"/>
      <c r="E1369" s="163"/>
      <c r="F1369" s="153"/>
      <c r="G1369" s="1085"/>
      <c r="H1369" s="28">
        <f t="shared" si="74"/>
        <v>0</v>
      </c>
      <c r="I1369" s="1085"/>
      <c r="J1369" s="28">
        <f t="shared" si="75"/>
        <v>0</v>
      </c>
      <c r="K1369" s="1024">
        <f t="shared" si="76"/>
        <v>0</v>
      </c>
    </row>
    <row r="1370" spans="1:11" s="81" customFormat="1" ht="38.25">
      <c r="A1370" s="161"/>
      <c r="B1370" s="65" t="s">
        <v>1035</v>
      </c>
      <c r="C1370" s="12" t="s">
        <v>1</v>
      </c>
      <c r="D1370" s="13">
        <v>1</v>
      </c>
      <c r="E1370" s="13"/>
      <c r="F1370" s="28">
        <f>D1370*E1370</f>
        <v>0</v>
      </c>
      <c r="G1370" s="995">
        <v>1</v>
      </c>
      <c r="H1370" s="28">
        <f t="shared" si="74"/>
        <v>0</v>
      </c>
      <c r="I1370" s="1067"/>
      <c r="J1370" s="28">
        <f t="shared" si="75"/>
        <v>0</v>
      </c>
      <c r="K1370" s="1024">
        <f t="shared" si="76"/>
        <v>0</v>
      </c>
    </row>
    <row r="1371" spans="1:11" s="81" customFormat="1" ht="16.5">
      <c r="A1371" s="161"/>
      <c r="B1371" s="65"/>
      <c r="C1371" s="12"/>
      <c r="D1371" s="13"/>
      <c r="E1371" s="13"/>
      <c r="F1371" s="28"/>
      <c r="G1371" s="1002"/>
      <c r="H1371" s="28">
        <f t="shared" si="74"/>
        <v>0</v>
      </c>
      <c r="I1371" s="1067"/>
      <c r="J1371" s="28">
        <f t="shared" si="75"/>
        <v>0</v>
      </c>
      <c r="K1371" s="1024">
        <f t="shared" si="76"/>
        <v>0</v>
      </c>
    </row>
    <row r="1372" spans="1:11" s="157" customFormat="1" ht="63.75">
      <c r="A1372" s="7" t="s">
        <v>15</v>
      </c>
      <c r="B1372" s="39" t="s">
        <v>1050</v>
      </c>
      <c r="C1372" s="30"/>
      <c r="D1372" s="31"/>
      <c r="E1372" s="31"/>
      <c r="F1372" s="32"/>
      <c r="G1372" s="1082"/>
      <c r="H1372" s="28">
        <f t="shared" si="74"/>
        <v>0</v>
      </c>
      <c r="I1372" s="1082"/>
      <c r="J1372" s="28">
        <f t="shared" si="75"/>
        <v>0</v>
      </c>
      <c r="K1372" s="1024">
        <f t="shared" si="76"/>
        <v>0</v>
      </c>
    </row>
    <row r="1373" spans="1:11" s="169" customFormat="1" ht="16.5">
      <c r="A1373" s="168"/>
      <c r="B1373" s="176" t="s">
        <v>458</v>
      </c>
      <c r="C1373" s="12"/>
      <c r="D1373" s="13"/>
      <c r="E1373" s="13"/>
      <c r="F1373" s="28"/>
      <c r="G1373" s="1094"/>
      <c r="H1373" s="28">
        <f t="shared" si="74"/>
        <v>0</v>
      </c>
      <c r="I1373" s="1060"/>
      <c r="J1373" s="28">
        <f t="shared" si="75"/>
        <v>0</v>
      </c>
      <c r="K1373" s="1024">
        <f t="shared" si="76"/>
        <v>0</v>
      </c>
    </row>
    <row r="1374" spans="1:11" s="169" customFormat="1" ht="38.25">
      <c r="A1374" s="168"/>
      <c r="B1374" s="39" t="s">
        <v>453</v>
      </c>
      <c r="C1374" s="164"/>
      <c r="D1374" s="165"/>
      <c r="E1374" s="165"/>
      <c r="F1374" s="166"/>
      <c r="G1374" s="1012"/>
      <c r="H1374" s="28">
        <f t="shared" si="74"/>
        <v>0</v>
      </c>
      <c r="I1374" s="1060"/>
      <c r="J1374" s="28">
        <f t="shared" si="75"/>
        <v>0</v>
      </c>
      <c r="K1374" s="1024">
        <f t="shared" si="76"/>
        <v>0</v>
      </c>
    </row>
    <row r="1375" spans="1:11" s="157" customFormat="1" ht="147" customHeight="1">
      <c r="A1375" s="33"/>
      <c r="B1375" s="39" t="s">
        <v>1029</v>
      </c>
      <c r="C1375" s="30"/>
      <c r="D1375" s="31"/>
      <c r="E1375" s="31"/>
      <c r="F1375" s="32"/>
      <c r="G1375" s="1082"/>
      <c r="H1375" s="28">
        <f t="shared" si="74"/>
        <v>0</v>
      </c>
      <c r="I1375" s="1082"/>
      <c r="J1375" s="28">
        <f t="shared" si="75"/>
        <v>0</v>
      </c>
      <c r="K1375" s="1024">
        <f t="shared" si="76"/>
        <v>0</v>
      </c>
    </row>
    <row r="1376" spans="1:11" s="81" customFormat="1" ht="51">
      <c r="A1376" s="161"/>
      <c r="B1376" s="39" t="s">
        <v>452</v>
      </c>
      <c r="C1376" s="152"/>
      <c r="D1376" s="152"/>
      <c r="E1376" s="163"/>
      <c r="F1376" s="153"/>
      <c r="G1376" s="1085"/>
      <c r="H1376" s="28">
        <f t="shared" si="74"/>
        <v>0</v>
      </c>
      <c r="I1376" s="1085"/>
      <c r="J1376" s="28">
        <f t="shared" si="75"/>
        <v>0</v>
      </c>
      <c r="K1376" s="1024">
        <f t="shared" si="76"/>
        <v>0</v>
      </c>
    </row>
    <row r="1377" spans="1:11" s="160" customFormat="1" ht="76.5">
      <c r="A1377" s="158"/>
      <c r="B1377" s="39" t="s">
        <v>451</v>
      </c>
      <c r="C1377" s="121"/>
      <c r="D1377" s="121"/>
      <c r="E1377" s="159"/>
      <c r="F1377" s="123"/>
      <c r="G1377" s="1064"/>
      <c r="H1377" s="28">
        <f t="shared" si="74"/>
        <v>0</v>
      </c>
      <c r="I1377" s="1064"/>
      <c r="J1377" s="28">
        <f t="shared" si="75"/>
        <v>0</v>
      </c>
      <c r="K1377" s="1024">
        <f t="shared" si="76"/>
        <v>0</v>
      </c>
    </row>
    <row r="1378" spans="1:11" s="81" customFormat="1" ht="38.25">
      <c r="A1378" s="161"/>
      <c r="B1378" s="65" t="s">
        <v>1051</v>
      </c>
      <c r="C1378" s="12" t="s">
        <v>1</v>
      </c>
      <c r="D1378" s="13">
        <v>1</v>
      </c>
      <c r="E1378" s="13"/>
      <c r="F1378" s="28">
        <f>D1378*E1378</f>
        <v>0</v>
      </c>
      <c r="G1378" s="995">
        <v>1</v>
      </c>
      <c r="H1378" s="28">
        <f t="shared" si="74"/>
        <v>0</v>
      </c>
      <c r="I1378" s="1067"/>
      <c r="J1378" s="28">
        <f t="shared" si="75"/>
        <v>0</v>
      </c>
      <c r="K1378" s="1024">
        <f t="shared" si="76"/>
        <v>0</v>
      </c>
    </row>
    <row r="1379" spans="1:11" s="81" customFormat="1" ht="16.5">
      <c r="A1379" s="161"/>
      <c r="B1379" s="65"/>
      <c r="C1379" s="12"/>
      <c r="D1379" s="13"/>
      <c r="E1379" s="13"/>
      <c r="F1379" s="28"/>
      <c r="G1379" s="1002"/>
      <c r="H1379" s="28">
        <f t="shared" si="74"/>
        <v>0</v>
      </c>
      <c r="I1379" s="1067"/>
      <c r="J1379" s="28">
        <f t="shared" si="75"/>
        <v>0</v>
      </c>
      <c r="K1379" s="1024">
        <f t="shared" si="76"/>
        <v>0</v>
      </c>
    </row>
    <row r="1380" spans="1:11" s="157" customFormat="1" ht="76.5">
      <c r="A1380" s="7" t="s">
        <v>16</v>
      </c>
      <c r="B1380" s="39" t="s">
        <v>1052</v>
      </c>
      <c r="C1380" s="30"/>
      <c r="D1380" s="31"/>
      <c r="E1380" s="31"/>
      <c r="F1380" s="32"/>
      <c r="G1380" s="1082"/>
      <c r="H1380" s="28">
        <f t="shared" si="74"/>
        <v>0</v>
      </c>
      <c r="I1380" s="1082"/>
      <c r="J1380" s="28">
        <f t="shared" si="75"/>
        <v>0</v>
      </c>
      <c r="K1380" s="1024">
        <f t="shared" si="76"/>
        <v>0</v>
      </c>
    </row>
    <row r="1381" spans="1:11" s="169" customFormat="1" ht="16.5">
      <c r="A1381" s="168"/>
      <c r="B1381" s="176" t="s">
        <v>458</v>
      </c>
      <c r="C1381" s="12"/>
      <c r="D1381" s="13"/>
      <c r="E1381" s="13"/>
      <c r="F1381" s="28"/>
      <c r="G1381" s="1094"/>
      <c r="H1381" s="28">
        <f t="shared" si="74"/>
        <v>0</v>
      </c>
      <c r="I1381" s="1060"/>
      <c r="J1381" s="28">
        <f t="shared" si="75"/>
        <v>0</v>
      </c>
      <c r="K1381" s="1024">
        <f t="shared" si="76"/>
        <v>0</v>
      </c>
    </row>
    <row r="1382" spans="1:11" s="169" customFormat="1" ht="38.25">
      <c r="A1382" s="168"/>
      <c r="B1382" s="39" t="s">
        <v>453</v>
      </c>
      <c r="C1382" s="164"/>
      <c r="D1382" s="165"/>
      <c r="E1382" s="165"/>
      <c r="F1382" s="166"/>
      <c r="G1382" s="1012"/>
      <c r="H1382" s="28">
        <f t="shared" si="74"/>
        <v>0</v>
      </c>
      <c r="I1382" s="1060"/>
      <c r="J1382" s="28">
        <f t="shared" si="75"/>
        <v>0</v>
      </c>
      <c r="K1382" s="1024">
        <f t="shared" si="76"/>
        <v>0</v>
      </c>
    </row>
    <row r="1383" spans="1:11" s="157" customFormat="1" ht="157.15" customHeight="1">
      <c r="A1383" s="33"/>
      <c r="B1383" s="39" t="s">
        <v>1053</v>
      </c>
      <c r="C1383" s="30"/>
      <c r="D1383" s="31"/>
      <c r="E1383" s="31"/>
      <c r="F1383" s="32"/>
      <c r="G1383" s="1082"/>
      <c r="H1383" s="28">
        <f t="shared" si="74"/>
        <v>0</v>
      </c>
      <c r="I1383" s="1082"/>
      <c r="J1383" s="28">
        <f t="shared" si="75"/>
        <v>0</v>
      </c>
      <c r="K1383" s="1024">
        <f t="shared" si="76"/>
        <v>0</v>
      </c>
    </row>
    <row r="1384" spans="1:11" s="81" customFormat="1" ht="51">
      <c r="A1384" s="161"/>
      <c r="B1384" s="39" t="s">
        <v>452</v>
      </c>
      <c r="C1384" s="152"/>
      <c r="D1384" s="152"/>
      <c r="E1384" s="163"/>
      <c r="F1384" s="153"/>
      <c r="G1384" s="1085"/>
      <c r="H1384" s="28">
        <f t="shared" si="74"/>
        <v>0</v>
      </c>
      <c r="I1384" s="1085"/>
      <c r="J1384" s="28">
        <f t="shared" si="75"/>
        <v>0</v>
      </c>
      <c r="K1384" s="1024">
        <f t="shared" si="76"/>
        <v>0</v>
      </c>
    </row>
    <row r="1385" spans="1:11" s="160" customFormat="1" ht="76.5">
      <c r="A1385" s="158"/>
      <c r="B1385" s="39" t="s">
        <v>451</v>
      </c>
      <c r="C1385" s="121"/>
      <c r="D1385" s="121"/>
      <c r="E1385" s="159"/>
      <c r="F1385" s="123"/>
      <c r="G1385" s="1064"/>
      <c r="H1385" s="28">
        <f t="shared" si="74"/>
        <v>0</v>
      </c>
      <c r="I1385" s="1064"/>
      <c r="J1385" s="28">
        <f t="shared" si="75"/>
        <v>0</v>
      </c>
      <c r="K1385" s="1024">
        <f t="shared" si="76"/>
        <v>0</v>
      </c>
    </row>
    <row r="1386" spans="1:11" s="81" customFormat="1" ht="38.25">
      <c r="A1386" s="161"/>
      <c r="B1386" s="65" t="s">
        <v>1023</v>
      </c>
      <c r="C1386" s="12" t="s">
        <v>1</v>
      </c>
      <c r="D1386" s="13">
        <v>3</v>
      </c>
      <c r="E1386" s="13"/>
      <c r="F1386" s="28">
        <f>D1386*E1386</f>
        <v>0</v>
      </c>
      <c r="G1386" s="995">
        <v>1</v>
      </c>
      <c r="H1386" s="28">
        <f t="shared" si="74"/>
        <v>0</v>
      </c>
      <c r="I1386" s="995">
        <v>2</v>
      </c>
      <c r="J1386" s="28">
        <f t="shared" si="75"/>
        <v>0</v>
      </c>
      <c r="K1386" s="1024">
        <f t="shared" si="76"/>
        <v>0</v>
      </c>
    </row>
    <row r="1387" spans="1:11" s="81" customFormat="1" ht="15" customHeight="1">
      <c r="A1387" s="161"/>
      <c r="B1387" s="162"/>
      <c r="C1387" s="12"/>
      <c r="D1387" s="13"/>
      <c r="E1387" s="13"/>
      <c r="F1387" s="28"/>
      <c r="G1387" s="1002"/>
      <c r="H1387" s="28">
        <f t="shared" si="74"/>
        <v>0</v>
      </c>
      <c r="I1387" s="1067"/>
      <c r="J1387" s="28">
        <f t="shared" si="75"/>
        <v>0</v>
      </c>
      <c r="K1387" s="1024">
        <f t="shared" si="76"/>
        <v>0</v>
      </c>
    </row>
    <row r="1388" spans="1:11" s="157" customFormat="1" ht="68.25" customHeight="1">
      <c r="A1388" s="7" t="s">
        <v>17</v>
      </c>
      <c r="B1388" s="39" t="s">
        <v>1057</v>
      </c>
      <c r="C1388" s="30"/>
      <c r="D1388" s="31"/>
      <c r="E1388" s="31"/>
      <c r="F1388" s="32"/>
      <c r="G1388" s="1082"/>
      <c r="H1388" s="28">
        <f t="shared" si="74"/>
        <v>0</v>
      </c>
      <c r="I1388" s="1082"/>
      <c r="J1388" s="28">
        <f t="shared" si="75"/>
        <v>0</v>
      </c>
      <c r="K1388" s="1024">
        <f t="shared" si="76"/>
        <v>0</v>
      </c>
    </row>
    <row r="1389" spans="1:11" s="169" customFormat="1" ht="16.5">
      <c r="A1389" s="168"/>
      <c r="B1389" s="176" t="s">
        <v>1054</v>
      </c>
      <c r="C1389" s="12"/>
      <c r="D1389" s="13"/>
      <c r="E1389" s="13"/>
      <c r="F1389" s="28"/>
      <c r="G1389" s="1094"/>
      <c r="H1389" s="28">
        <f t="shared" si="74"/>
        <v>0</v>
      </c>
      <c r="I1389" s="1060"/>
      <c r="J1389" s="28">
        <f t="shared" si="75"/>
        <v>0</v>
      </c>
      <c r="K1389" s="1024">
        <f t="shared" si="76"/>
        <v>0</v>
      </c>
    </row>
    <row r="1390" spans="1:11" s="169" customFormat="1" ht="38.25">
      <c r="A1390" s="168"/>
      <c r="B1390" s="39" t="s">
        <v>453</v>
      </c>
      <c r="C1390" s="164"/>
      <c r="D1390" s="165"/>
      <c r="E1390" s="165"/>
      <c r="F1390" s="166"/>
      <c r="G1390" s="1012"/>
      <c r="H1390" s="28">
        <f t="shared" si="74"/>
        <v>0</v>
      </c>
      <c r="I1390" s="1060"/>
      <c r="J1390" s="28">
        <f t="shared" si="75"/>
        <v>0</v>
      </c>
      <c r="K1390" s="1024">
        <f t="shared" si="76"/>
        <v>0</v>
      </c>
    </row>
    <row r="1391" spans="1:11" s="157" customFormat="1" ht="140.25">
      <c r="A1391" s="33"/>
      <c r="B1391" s="39" t="s">
        <v>1055</v>
      </c>
      <c r="C1391" s="30"/>
      <c r="D1391" s="31"/>
      <c r="E1391" s="31"/>
      <c r="F1391" s="32"/>
      <c r="G1391" s="1082"/>
      <c r="H1391" s="28">
        <f t="shared" si="74"/>
        <v>0</v>
      </c>
      <c r="I1391" s="1082"/>
      <c r="J1391" s="28">
        <f t="shared" si="75"/>
        <v>0</v>
      </c>
      <c r="K1391" s="1024">
        <f t="shared" si="76"/>
        <v>0</v>
      </c>
    </row>
    <row r="1392" spans="1:11" s="81" customFormat="1" ht="51">
      <c r="A1392" s="161"/>
      <c r="B1392" s="39" t="s">
        <v>452</v>
      </c>
      <c r="C1392" s="152"/>
      <c r="D1392" s="152"/>
      <c r="E1392" s="163"/>
      <c r="F1392" s="153"/>
      <c r="G1392" s="1085"/>
      <c r="H1392" s="28">
        <f t="shared" si="74"/>
        <v>0</v>
      </c>
      <c r="I1392" s="1085"/>
      <c r="J1392" s="28">
        <f t="shared" si="75"/>
        <v>0</v>
      </c>
      <c r="K1392" s="1024">
        <f t="shared" si="76"/>
        <v>0</v>
      </c>
    </row>
    <row r="1393" spans="1:11" s="160" customFormat="1" ht="76.5">
      <c r="A1393" s="158"/>
      <c r="B1393" s="39" t="s">
        <v>1061</v>
      </c>
      <c r="C1393" s="121"/>
      <c r="D1393" s="121"/>
      <c r="E1393" s="159"/>
      <c r="F1393" s="123"/>
      <c r="G1393" s="1064"/>
      <c r="H1393" s="28">
        <f t="shared" si="74"/>
        <v>0</v>
      </c>
      <c r="I1393" s="1064"/>
      <c r="J1393" s="28">
        <f t="shared" si="75"/>
        <v>0</v>
      </c>
      <c r="K1393" s="1024">
        <f t="shared" si="76"/>
        <v>0</v>
      </c>
    </row>
    <row r="1394" spans="1:11" s="81" customFormat="1" ht="38.25">
      <c r="A1394" s="161"/>
      <c r="B1394" s="65" t="s">
        <v>1056</v>
      </c>
      <c r="C1394" s="12" t="s">
        <v>1</v>
      </c>
      <c r="D1394" s="13">
        <v>4</v>
      </c>
      <c r="E1394" s="13"/>
      <c r="F1394" s="28">
        <f>D1394*E1394</f>
        <v>0</v>
      </c>
      <c r="G1394" s="995">
        <v>4</v>
      </c>
      <c r="H1394" s="28">
        <f t="shared" si="74"/>
        <v>0</v>
      </c>
      <c r="I1394" s="1067"/>
      <c r="J1394" s="28">
        <f t="shared" si="75"/>
        <v>0</v>
      </c>
      <c r="K1394" s="1024">
        <f t="shared" si="76"/>
        <v>0</v>
      </c>
    </row>
    <row r="1395" spans="1:11" s="81" customFormat="1" ht="16.5">
      <c r="A1395" s="161"/>
      <c r="B1395" s="162"/>
      <c r="C1395" s="12"/>
      <c r="D1395" s="13"/>
      <c r="E1395" s="13"/>
      <c r="F1395" s="28"/>
      <c r="G1395" s="1002"/>
      <c r="H1395" s="28">
        <f t="shared" si="74"/>
        <v>0</v>
      </c>
      <c r="I1395" s="1067"/>
      <c r="J1395" s="28">
        <f t="shared" si="75"/>
        <v>0</v>
      </c>
      <c r="K1395" s="1024">
        <f t="shared" si="76"/>
        <v>0</v>
      </c>
    </row>
    <row r="1396" spans="1:11" s="157" customFormat="1" ht="63.75">
      <c r="A1396" s="7" t="s">
        <v>18</v>
      </c>
      <c r="B1396" s="39" t="s">
        <v>1059</v>
      </c>
      <c r="C1396" s="30"/>
      <c r="D1396" s="31"/>
      <c r="E1396" s="31"/>
      <c r="F1396" s="32"/>
      <c r="G1396" s="1082"/>
      <c r="H1396" s="28">
        <f t="shared" si="74"/>
        <v>0</v>
      </c>
      <c r="I1396" s="1082"/>
      <c r="J1396" s="28">
        <f t="shared" si="75"/>
        <v>0</v>
      </c>
      <c r="K1396" s="1024">
        <f t="shared" si="76"/>
        <v>0</v>
      </c>
    </row>
    <row r="1397" spans="1:11" s="169" customFormat="1" ht="16.5">
      <c r="A1397" s="168"/>
      <c r="B1397" s="176" t="s">
        <v>1054</v>
      </c>
      <c r="C1397" s="12"/>
      <c r="D1397" s="13"/>
      <c r="E1397" s="13"/>
      <c r="F1397" s="28"/>
      <c r="G1397" s="1094"/>
      <c r="H1397" s="28">
        <f t="shared" si="74"/>
        <v>0</v>
      </c>
      <c r="I1397" s="1060"/>
      <c r="J1397" s="28">
        <f t="shared" si="75"/>
        <v>0</v>
      </c>
      <c r="K1397" s="1024">
        <f t="shared" si="76"/>
        <v>0</v>
      </c>
    </row>
    <row r="1398" spans="1:11" s="169" customFormat="1" ht="38.25">
      <c r="A1398" s="168"/>
      <c r="B1398" s="39" t="s">
        <v>453</v>
      </c>
      <c r="C1398" s="164"/>
      <c r="D1398" s="165"/>
      <c r="E1398" s="165"/>
      <c r="F1398" s="166"/>
      <c r="G1398" s="1012"/>
      <c r="H1398" s="28">
        <f t="shared" si="74"/>
        <v>0</v>
      </c>
      <c r="I1398" s="1060"/>
      <c r="J1398" s="28">
        <f t="shared" si="75"/>
        <v>0</v>
      </c>
      <c r="K1398" s="1024">
        <f t="shared" si="76"/>
        <v>0</v>
      </c>
    </row>
    <row r="1399" spans="1:11" s="157" customFormat="1" ht="156.6" customHeight="1">
      <c r="A1399" s="33"/>
      <c r="B1399" s="39" t="s">
        <v>1058</v>
      </c>
      <c r="C1399" s="30"/>
      <c r="D1399" s="31"/>
      <c r="E1399" s="31"/>
      <c r="F1399" s="32"/>
      <c r="G1399" s="1082"/>
      <c r="H1399" s="28">
        <f t="shared" si="74"/>
        <v>0</v>
      </c>
      <c r="I1399" s="1082"/>
      <c r="J1399" s="28">
        <f t="shared" si="75"/>
        <v>0</v>
      </c>
      <c r="K1399" s="1024">
        <f t="shared" si="76"/>
        <v>0</v>
      </c>
    </row>
    <row r="1400" spans="1:11" s="81" customFormat="1" ht="51">
      <c r="A1400" s="161"/>
      <c r="B1400" s="39" t="s">
        <v>452</v>
      </c>
      <c r="C1400" s="152"/>
      <c r="D1400" s="152"/>
      <c r="E1400" s="163"/>
      <c r="F1400" s="153"/>
      <c r="G1400" s="1085"/>
      <c r="H1400" s="28">
        <f t="shared" si="74"/>
        <v>0</v>
      </c>
      <c r="I1400" s="1085"/>
      <c r="J1400" s="28">
        <f t="shared" si="75"/>
        <v>0</v>
      </c>
      <c r="K1400" s="1024">
        <f t="shared" si="76"/>
        <v>0</v>
      </c>
    </row>
    <row r="1401" spans="1:11" s="160" customFormat="1" ht="76.5">
      <c r="A1401" s="158"/>
      <c r="B1401" s="39" t="s">
        <v>1061</v>
      </c>
      <c r="C1401" s="121"/>
      <c r="D1401" s="121"/>
      <c r="E1401" s="159"/>
      <c r="F1401" s="123"/>
      <c r="G1401" s="1064"/>
      <c r="H1401" s="28">
        <f t="shared" si="74"/>
        <v>0</v>
      </c>
      <c r="I1401" s="1064"/>
      <c r="J1401" s="28">
        <f t="shared" si="75"/>
        <v>0</v>
      </c>
      <c r="K1401" s="1024">
        <f t="shared" si="76"/>
        <v>0</v>
      </c>
    </row>
    <row r="1402" spans="1:11" s="81" customFormat="1" ht="38.25">
      <c r="A1402" s="161"/>
      <c r="B1402" s="65" t="s">
        <v>1046</v>
      </c>
      <c r="C1402" s="12" t="s">
        <v>1</v>
      </c>
      <c r="D1402" s="13">
        <v>6</v>
      </c>
      <c r="E1402" s="13"/>
      <c r="F1402" s="28">
        <f>D1402*E1402</f>
        <v>0</v>
      </c>
      <c r="G1402" s="995">
        <v>6</v>
      </c>
      <c r="H1402" s="28">
        <f t="shared" si="74"/>
        <v>0</v>
      </c>
      <c r="I1402" s="1067"/>
      <c r="J1402" s="28">
        <f t="shared" si="75"/>
        <v>0</v>
      </c>
      <c r="K1402" s="1024">
        <f t="shared" si="76"/>
        <v>0</v>
      </c>
    </row>
    <row r="1403" spans="1:11" s="81" customFormat="1" ht="16.5">
      <c r="A1403" s="161"/>
      <c r="B1403" s="162"/>
      <c r="C1403" s="12"/>
      <c r="D1403" s="13"/>
      <c r="E1403" s="13"/>
      <c r="F1403" s="28"/>
      <c r="G1403" s="1002"/>
      <c r="H1403" s="28">
        <f t="shared" si="74"/>
        <v>0</v>
      </c>
      <c r="I1403" s="1067"/>
      <c r="J1403" s="28">
        <f t="shared" si="75"/>
        <v>0</v>
      </c>
      <c r="K1403" s="1024">
        <f t="shared" si="76"/>
        <v>0</v>
      </c>
    </row>
    <row r="1404" spans="1:11" s="157" customFormat="1" ht="63.75">
      <c r="A1404" s="7" t="s">
        <v>19</v>
      </c>
      <c r="B1404" s="39" t="s">
        <v>3322</v>
      </c>
      <c r="C1404" s="30"/>
      <c r="D1404" s="31"/>
      <c r="E1404" s="31"/>
      <c r="F1404" s="32"/>
      <c r="G1404" s="1082"/>
      <c r="H1404" s="28">
        <f t="shared" si="74"/>
        <v>0</v>
      </c>
      <c r="I1404" s="1082"/>
      <c r="J1404" s="28">
        <f t="shared" si="75"/>
        <v>0</v>
      </c>
      <c r="K1404" s="1024">
        <f t="shared" si="76"/>
        <v>0</v>
      </c>
    </row>
    <row r="1405" spans="1:11" s="169" customFormat="1" ht="16.5">
      <c r="A1405" s="168"/>
      <c r="B1405" s="176" t="s">
        <v>1054</v>
      </c>
      <c r="C1405" s="12"/>
      <c r="D1405" s="13"/>
      <c r="E1405" s="13"/>
      <c r="F1405" s="28"/>
      <c r="G1405" s="1094"/>
      <c r="H1405" s="28">
        <f t="shared" si="74"/>
        <v>0</v>
      </c>
      <c r="I1405" s="1060"/>
      <c r="J1405" s="28">
        <f t="shared" si="75"/>
        <v>0</v>
      </c>
      <c r="K1405" s="1024">
        <f t="shared" si="76"/>
        <v>0</v>
      </c>
    </row>
    <row r="1406" spans="1:11" s="169" customFormat="1" ht="38.25">
      <c r="A1406" s="168"/>
      <c r="B1406" s="39" t="s">
        <v>453</v>
      </c>
      <c r="C1406" s="164"/>
      <c r="D1406" s="165"/>
      <c r="E1406" s="165"/>
      <c r="F1406" s="166"/>
      <c r="G1406" s="1012"/>
      <c r="H1406" s="28">
        <f t="shared" si="74"/>
        <v>0</v>
      </c>
      <c r="I1406" s="1060"/>
      <c r="J1406" s="28">
        <f t="shared" si="75"/>
        <v>0</v>
      </c>
      <c r="K1406" s="1024">
        <f t="shared" si="76"/>
        <v>0</v>
      </c>
    </row>
    <row r="1407" spans="1:11" s="157" customFormat="1" ht="149.25" customHeight="1">
      <c r="A1407" s="33"/>
      <c r="B1407" s="39" t="s">
        <v>1058</v>
      </c>
      <c r="C1407" s="30"/>
      <c r="D1407" s="31"/>
      <c r="E1407" s="31"/>
      <c r="F1407" s="32"/>
      <c r="G1407" s="1082"/>
      <c r="H1407" s="28">
        <f t="shared" si="74"/>
        <v>0</v>
      </c>
      <c r="I1407" s="1082"/>
      <c r="J1407" s="28">
        <f t="shared" si="75"/>
        <v>0</v>
      </c>
      <c r="K1407" s="1024">
        <f t="shared" si="76"/>
        <v>0</v>
      </c>
    </row>
    <row r="1408" spans="1:11" s="81" customFormat="1" ht="51">
      <c r="A1408" s="161"/>
      <c r="B1408" s="39" t="s">
        <v>452</v>
      </c>
      <c r="C1408" s="152"/>
      <c r="D1408" s="152"/>
      <c r="E1408" s="163"/>
      <c r="F1408" s="153"/>
      <c r="G1408" s="1085"/>
      <c r="H1408" s="28">
        <f t="shared" si="74"/>
        <v>0</v>
      </c>
      <c r="I1408" s="1085"/>
      <c r="J1408" s="28">
        <f t="shared" si="75"/>
        <v>0</v>
      </c>
      <c r="K1408" s="1024">
        <f t="shared" si="76"/>
        <v>0</v>
      </c>
    </row>
    <row r="1409" spans="1:11" s="160" customFormat="1" ht="76.5">
      <c r="A1409" s="158"/>
      <c r="B1409" s="39" t="s">
        <v>1061</v>
      </c>
      <c r="C1409" s="121"/>
      <c r="D1409" s="121"/>
      <c r="E1409" s="159"/>
      <c r="F1409" s="123"/>
      <c r="G1409" s="1064"/>
      <c r="H1409" s="28">
        <f t="shared" si="74"/>
        <v>0</v>
      </c>
      <c r="I1409" s="1064"/>
      <c r="J1409" s="28">
        <f t="shared" si="75"/>
        <v>0</v>
      </c>
      <c r="K1409" s="1024">
        <f t="shared" si="76"/>
        <v>0</v>
      </c>
    </row>
    <row r="1410" spans="1:11" s="81" customFormat="1" ht="38.25">
      <c r="A1410" s="161"/>
      <c r="B1410" s="65" t="s">
        <v>1060</v>
      </c>
      <c r="C1410" s="12" t="s">
        <v>1</v>
      </c>
      <c r="D1410" s="13">
        <v>3</v>
      </c>
      <c r="E1410" s="13"/>
      <c r="F1410" s="28">
        <f>D1410*E1410</f>
        <v>0</v>
      </c>
      <c r="G1410" s="995">
        <v>3</v>
      </c>
      <c r="H1410" s="28">
        <f t="shared" si="74"/>
        <v>0</v>
      </c>
      <c r="I1410" s="1067"/>
      <c r="J1410" s="28">
        <f t="shared" si="75"/>
        <v>0</v>
      </c>
      <c r="K1410" s="1024">
        <f t="shared" si="76"/>
        <v>0</v>
      </c>
    </row>
    <row r="1411" spans="1:11" s="81" customFormat="1" ht="16.5">
      <c r="A1411" s="161"/>
      <c r="B1411" s="162"/>
      <c r="C1411" s="12"/>
      <c r="D1411" s="13"/>
      <c r="E1411" s="13"/>
      <c r="F1411" s="28"/>
      <c r="G1411" s="1002"/>
      <c r="H1411" s="28">
        <f t="shared" si="74"/>
        <v>0</v>
      </c>
      <c r="I1411" s="1067"/>
      <c r="J1411" s="28">
        <f t="shared" si="75"/>
        <v>0</v>
      </c>
      <c r="K1411" s="1024">
        <f t="shared" si="76"/>
        <v>0</v>
      </c>
    </row>
    <row r="1412" spans="1:11" s="157" customFormat="1" ht="63.75">
      <c r="A1412" s="7" t="s">
        <v>19</v>
      </c>
      <c r="B1412" s="39" t="s">
        <v>1063</v>
      </c>
      <c r="C1412" s="30"/>
      <c r="D1412" s="31"/>
      <c r="E1412" s="31"/>
      <c r="F1412" s="32"/>
      <c r="G1412" s="1082"/>
      <c r="H1412" s="28">
        <f t="shared" si="74"/>
        <v>0</v>
      </c>
      <c r="I1412" s="1082"/>
      <c r="J1412" s="28">
        <f t="shared" si="75"/>
        <v>0</v>
      </c>
      <c r="K1412" s="1024">
        <f t="shared" si="76"/>
        <v>0</v>
      </c>
    </row>
    <row r="1413" spans="1:11" s="169" customFormat="1" ht="16.5">
      <c r="A1413" s="168"/>
      <c r="B1413" s="176" t="s">
        <v>1054</v>
      </c>
      <c r="C1413" s="12"/>
      <c r="D1413" s="13"/>
      <c r="E1413" s="13"/>
      <c r="F1413" s="28"/>
      <c r="G1413" s="1094"/>
      <c r="H1413" s="28">
        <f t="shared" si="74"/>
        <v>0</v>
      </c>
      <c r="I1413" s="1060"/>
      <c r="J1413" s="28">
        <f t="shared" si="75"/>
        <v>0</v>
      </c>
      <c r="K1413" s="1024">
        <f t="shared" si="76"/>
        <v>0</v>
      </c>
    </row>
    <row r="1414" spans="1:11" s="169" customFormat="1" ht="38.25">
      <c r="A1414" s="168"/>
      <c r="B1414" s="39" t="s">
        <v>453</v>
      </c>
      <c r="C1414" s="164"/>
      <c r="D1414" s="165"/>
      <c r="E1414" s="165"/>
      <c r="F1414" s="166"/>
      <c r="G1414" s="1012"/>
      <c r="H1414" s="28">
        <f t="shared" si="74"/>
        <v>0</v>
      </c>
      <c r="I1414" s="1060"/>
      <c r="J1414" s="28">
        <f t="shared" si="75"/>
        <v>0</v>
      </c>
      <c r="K1414" s="1024">
        <f t="shared" si="76"/>
        <v>0</v>
      </c>
    </row>
    <row r="1415" spans="1:11" s="157" customFormat="1" ht="153.6" customHeight="1">
      <c r="A1415" s="33"/>
      <c r="B1415" s="39" t="s">
        <v>1062</v>
      </c>
      <c r="C1415" s="30"/>
      <c r="D1415" s="31"/>
      <c r="E1415" s="31"/>
      <c r="F1415" s="32"/>
      <c r="G1415" s="1082"/>
      <c r="H1415" s="28">
        <f t="shared" si="74"/>
        <v>0</v>
      </c>
      <c r="I1415" s="1082"/>
      <c r="J1415" s="28">
        <f t="shared" si="75"/>
        <v>0</v>
      </c>
      <c r="K1415" s="1024">
        <f t="shared" si="76"/>
        <v>0</v>
      </c>
    </row>
    <row r="1416" spans="1:11" s="81" customFormat="1" ht="51">
      <c r="A1416" s="161"/>
      <c r="B1416" s="39" t="s">
        <v>452</v>
      </c>
      <c r="C1416" s="152"/>
      <c r="D1416" s="152"/>
      <c r="E1416" s="163"/>
      <c r="F1416" s="153"/>
      <c r="G1416" s="1085"/>
      <c r="H1416" s="28">
        <f t="shared" si="74"/>
        <v>0</v>
      </c>
      <c r="I1416" s="1085"/>
      <c r="J1416" s="28">
        <f t="shared" si="75"/>
        <v>0</v>
      </c>
      <c r="K1416" s="1024">
        <f t="shared" si="76"/>
        <v>0</v>
      </c>
    </row>
    <row r="1417" spans="1:11" s="160" customFormat="1" ht="76.5">
      <c r="A1417" s="158"/>
      <c r="B1417" s="39" t="s">
        <v>1061</v>
      </c>
      <c r="C1417" s="121"/>
      <c r="D1417" s="121"/>
      <c r="E1417" s="159"/>
      <c r="F1417" s="123"/>
      <c r="G1417" s="1064"/>
      <c r="H1417" s="28">
        <f t="shared" si="74"/>
        <v>0</v>
      </c>
      <c r="I1417" s="1064"/>
      <c r="J1417" s="28">
        <f t="shared" si="75"/>
        <v>0</v>
      </c>
      <c r="K1417" s="1024">
        <f t="shared" si="76"/>
        <v>0</v>
      </c>
    </row>
    <row r="1418" spans="1:11" s="81" customFormat="1" ht="38.25">
      <c r="A1418" s="161"/>
      <c r="B1418" s="65" t="s">
        <v>1035</v>
      </c>
      <c r="C1418" s="12" t="s">
        <v>1</v>
      </c>
      <c r="D1418" s="13">
        <v>2</v>
      </c>
      <c r="E1418" s="13"/>
      <c r="F1418" s="28">
        <f>D1418*E1418</f>
        <v>0</v>
      </c>
      <c r="G1418" s="995">
        <v>2</v>
      </c>
      <c r="H1418" s="28">
        <f t="shared" ref="H1418:H1444" si="77">ROUND(E1418*G1418,2)</f>
        <v>0</v>
      </c>
      <c r="I1418" s="1067"/>
      <c r="J1418" s="28">
        <f t="shared" ref="J1418:J1444" si="78">ROUND(E1418*I1418,2)</f>
        <v>0</v>
      </c>
      <c r="K1418" s="1024">
        <f t="shared" si="76"/>
        <v>0</v>
      </c>
    </row>
    <row r="1419" spans="1:11" s="81" customFormat="1" ht="14.25" customHeight="1">
      <c r="A1419" s="161"/>
      <c r="B1419" s="162"/>
      <c r="C1419" s="12"/>
      <c r="D1419" s="13"/>
      <c r="E1419" s="13"/>
      <c r="F1419" s="28"/>
      <c r="G1419" s="1002"/>
      <c r="H1419" s="28">
        <f t="shared" si="77"/>
        <v>0</v>
      </c>
      <c r="I1419" s="1067"/>
      <c r="J1419" s="28">
        <f t="shared" si="78"/>
        <v>0</v>
      </c>
      <c r="K1419" s="1024">
        <f t="shared" si="76"/>
        <v>0</v>
      </c>
    </row>
    <row r="1420" spans="1:11" s="157" customFormat="1" ht="63.75">
      <c r="A1420" s="7" t="s">
        <v>20</v>
      </c>
      <c r="B1420" s="39" t="s">
        <v>1064</v>
      </c>
      <c r="C1420" s="30"/>
      <c r="D1420" s="31"/>
      <c r="E1420" s="31"/>
      <c r="F1420" s="32"/>
      <c r="G1420" s="1082"/>
      <c r="H1420" s="28">
        <f t="shared" si="77"/>
        <v>0</v>
      </c>
      <c r="I1420" s="1082"/>
      <c r="J1420" s="28">
        <f t="shared" si="78"/>
        <v>0</v>
      </c>
      <c r="K1420" s="1024">
        <f t="shared" si="76"/>
        <v>0</v>
      </c>
    </row>
    <row r="1421" spans="1:11" s="169" customFormat="1" ht="16.5">
      <c r="A1421" s="168"/>
      <c r="B1421" s="176" t="s">
        <v>1054</v>
      </c>
      <c r="C1421" s="12"/>
      <c r="D1421" s="13"/>
      <c r="E1421" s="13"/>
      <c r="F1421" s="28"/>
      <c r="G1421" s="1094"/>
      <c r="H1421" s="28">
        <f t="shared" si="77"/>
        <v>0</v>
      </c>
      <c r="I1421" s="1060"/>
      <c r="J1421" s="28">
        <f t="shared" si="78"/>
        <v>0</v>
      </c>
      <c r="K1421" s="1024">
        <f t="shared" si="76"/>
        <v>0</v>
      </c>
    </row>
    <row r="1422" spans="1:11" s="169" customFormat="1" ht="38.25">
      <c r="A1422" s="168"/>
      <c r="B1422" s="39" t="s">
        <v>453</v>
      </c>
      <c r="C1422" s="164"/>
      <c r="D1422" s="165"/>
      <c r="E1422" s="165"/>
      <c r="F1422" s="166"/>
      <c r="G1422" s="1012"/>
      <c r="H1422" s="28">
        <f t="shared" si="77"/>
        <v>0</v>
      </c>
      <c r="I1422" s="1060"/>
      <c r="J1422" s="28">
        <f t="shared" si="78"/>
        <v>0</v>
      </c>
      <c r="K1422" s="1024">
        <f t="shared" si="76"/>
        <v>0</v>
      </c>
    </row>
    <row r="1423" spans="1:11" s="157" customFormat="1" ht="155.44999999999999" customHeight="1">
      <c r="A1423" s="33"/>
      <c r="B1423" s="39" t="s">
        <v>1062</v>
      </c>
      <c r="C1423" s="30"/>
      <c r="D1423" s="31"/>
      <c r="E1423" s="31"/>
      <c r="F1423" s="32"/>
      <c r="G1423" s="1082"/>
      <c r="H1423" s="28">
        <f t="shared" si="77"/>
        <v>0</v>
      </c>
      <c r="I1423" s="1082"/>
      <c r="J1423" s="28">
        <f t="shared" si="78"/>
        <v>0</v>
      </c>
      <c r="K1423" s="1024">
        <f t="shared" si="76"/>
        <v>0</v>
      </c>
    </row>
    <row r="1424" spans="1:11" s="160" customFormat="1" ht="76.5">
      <c r="A1424" s="158"/>
      <c r="B1424" s="39" t="s">
        <v>1061</v>
      </c>
      <c r="C1424" s="121"/>
      <c r="D1424" s="121"/>
      <c r="E1424" s="159"/>
      <c r="F1424" s="123"/>
      <c r="G1424" s="1064"/>
      <c r="H1424" s="28">
        <f t="shared" si="77"/>
        <v>0</v>
      </c>
      <c r="I1424" s="1064"/>
      <c r="J1424" s="28">
        <f t="shared" si="78"/>
        <v>0</v>
      </c>
      <c r="K1424" s="1024">
        <f t="shared" si="76"/>
        <v>0</v>
      </c>
    </row>
    <row r="1425" spans="1:11" s="81" customFormat="1" ht="51">
      <c r="A1425" s="161"/>
      <c r="B1425" s="39" t="s">
        <v>452</v>
      </c>
      <c r="C1425" s="152"/>
      <c r="D1425" s="152"/>
      <c r="E1425" s="163"/>
      <c r="F1425" s="153"/>
      <c r="G1425" s="1085"/>
      <c r="H1425" s="28">
        <f t="shared" si="77"/>
        <v>0</v>
      </c>
      <c r="I1425" s="1085"/>
      <c r="J1425" s="28">
        <f t="shared" si="78"/>
        <v>0</v>
      </c>
      <c r="K1425" s="1024">
        <f t="shared" si="76"/>
        <v>0</v>
      </c>
    </row>
    <row r="1426" spans="1:11" s="81" customFormat="1" ht="38.25">
      <c r="A1426" s="161"/>
      <c r="B1426" s="65" t="s">
        <v>1035</v>
      </c>
      <c r="C1426" s="12" t="s">
        <v>1</v>
      </c>
      <c r="D1426" s="13">
        <v>3</v>
      </c>
      <c r="E1426" s="13"/>
      <c r="F1426" s="28">
        <f>D1426*E1426</f>
        <v>0</v>
      </c>
      <c r="G1426" s="995">
        <v>3</v>
      </c>
      <c r="H1426" s="28">
        <f t="shared" si="77"/>
        <v>0</v>
      </c>
      <c r="I1426" s="1067"/>
      <c r="J1426" s="28">
        <f t="shared" si="78"/>
        <v>0</v>
      </c>
      <c r="K1426" s="1024">
        <f t="shared" si="76"/>
        <v>0</v>
      </c>
    </row>
    <row r="1427" spans="1:11" s="81" customFormat="1" ht="15" customHeight="1">
      <c r="A1427" s="161"/>
      <c r="B1427" s="162"/>
      <c r="C1427" s="12"/>
      <c r="D1427" s="13"/>
      <c r="E1427" s="13"/>
      <c r="F1427" s="28"/>
      <c r="G1427" s="1002"/>
      <c r="H1427" s="28">
        <f t="shared" si="77"/>
        <v>0</v>
      </c>
      <c r="I1427" s="1067"/>
      <c r="J1427" s="28">
        <f t="shared" si="78"/>
        <v>0</v>
      </c>
      <c r="K1427" s="1024">
        <f t="shared" si="76"/>
        <v>0</v>
      </c>
    </row>
    <row r="1428" spans="1:11" s="157" customFormat="1" ht="76.5">
      <c r="A1428" s="7" t="s">
        <v>21</v>
      </c>
      <c r="B1428" s="39" t="s">
        <v>1065</v>
      </c>
      <c r="C1428" s="30"/>
      <c r="D1428" s="31"/>
      <c r="E1428" s="31"/>
      <c r="F1428" s="32"/>
      <c r="G1428" s="1082"/>
      <c r="H1428" s="28">
        <f t="shared" si="77"/>
        <v>0</v>
      </c>
      <c r="I1428" s="1082"/>
      <c r="J1428" s="28">
        <f t="shared" si="78"/>
        <v>0</v>
      </c>
      <c r="K1428" s="1024">
        <f t="shared" si="76"/>
        <v>0</v>
      </c>
    </row>
    <row r="1429" spans="1:11" s="169" customFormat="1" ht="16.5">
      <c r="A1429" s="168"/>
      <c r="B1429" s="176" t="s">
        <v>1043</v>
      </c>
      <c r="C1429" s="12"/>
      <c r="D1429" s="13"/>
      <c r="E1429" s="13"/>
      <c r="F1429" s="28"/>
      <c r="G1429" s="1094"/>
      <c r="H1429" s="28">
        <f t="shared" si="77"/>
        <v>0</v>
      </c>
      <c r="I1429" s="1060"/>
      <c r="J1429" s="28">
        <f t="shared" si="78"/>
        <v>0</v>
      </c>
      <c r="K1429" s="1024">
        <f t="shared" ref="K1429:K1492" si="79">D1429-G1429-I1429</f>
        <v>0</v>
      </c>
    </row>
    <row r="1430" spans="1:11" s="169" customFormat="1" ht="38.25">
      <c r="A1430" s="168"/>
      <c r="B1430" s="39" t="s">
        <v>453</v>
      </c>
      <c r="C1430" s="164"/>
      <c r="D1430" s="165"/>
      <c r="E1430" s="165"/>
      <c r="F1430" s="166"/>
      <c r="G1430" s="1012"/>
      <c r="H1430" s="28">
        <f t="shared" si="77"/>
        <v>0</v>
      </c>
      <c r="I1430" s="1060"/>
      <c r="J1430" s="28">
        <f t="shared" si="78"/>
        <v>0</v>
      </c>
      <c r="K1430" s="1024">
        <f t="shared" si="79"/>
        <v>0</v>
      </c>
    </row>
    <row r="1431" spans="1:11" s="157" customFormat="1" ht="127.5">
      <c r="A1431" s="33"/>
      <c r="B1431" s="39" t="s">
        <v>1066</v>
      </c>
      <c r="C1431" s="30"/>
      <c r="D1431" s="31"/>
      <c r="E1431" s="31"/>
      <c r="F1431" s="32"/>
      <c r="G1431" s="1082"/>
      <c r="H1431" s="28">
        <f t="shared" si="77"/>
        <v>0</v>
      </c>
      <c r="I1431" s="1082"/>
      <c r="J1431" s="28">
        <f t="shared" si="78"/>
        <v>0</v>
      </c>
      <c r="K1431" s="1024">
        <f t="shared" si="79"/>
        <v>0</v>
      </c>
    </row>
    <row r="1432" spans="1:11" s="81" customFormat="1" ht="51">
      <c r="A1432" s="161"/>
      <c r="B1432" s="39" t="s">
        <v>452</v>
      </c>
      <c r="C1432" s="152"/>
      <c r="D1432" s="152"/>
      <c r="E1432" s="163"/>
      <c r="F1432" s="153"/>
      <c r="G1432" s="1085"/>
      <c r="H1432" s="28">
        <f t="shared" si="77"/>
        <v>0</v>
      </c>
      <c r="I1432" s="1085"/>
      <c r="J1432" s="28">
        <f t="shared" si="78"/>
        <v>0</v>
      </c>
      <c r="K1432" s="1024">
        <f t="shared" si="79"/>
        <v>0</v>
      </c>
    </row>
    <row r="1433" spans="1:11" s="160" customFormat="1" ht="76.5">
      <c r="A1433" s="158"/>
      <c r="B1433" s="39" t="s">
        <v>1061</v>
      </c>
      <c r="C1433" s="121"/>
      <c r="D1433" s="121"/>
      <c r="E1433" s="159"/>
      <c r="F1433" s="123"/>
      <c r="G1433" s="1064"/>
      <c r="H1433" s="28">
        <f t="shared" si="77"/>
        <v>0</v>
      </c>
      <c r="I1433" s="1064"/>
      <c r="J1433" s="28">
        <f t="shared" si="78"/>
        <v>0</v>
      </c>
      <c r="K1433" s="1024">
        <f t="shared" si="79"/>
        <v>0</v>
      </c>
    </row>
    <row r="1434" spans="1:11" s="81" customFormat="1" ht="38.25">
      <c r="A1434" s="161"/>
      <c r="B1434" s="65" t="s">
        <v>1023</v>
      </c>
      <c r="C1434" s="12" t="s">
        <v>1</v>
      </c>
      <c r="D1434" s="13">
        <v>1</v>
      </c>
      <c r="E1434" s="13"/>
      <c r="F1434" s="28">
        <f>D1434*E1434</f>
        <v>0</v>
      </c>
      <c r="G1434" s="995">
        <v>1</v>
      </c>
      <c r="H1434" s="28">
        <f t="shared" si="77"/>
        <v>0</v>
      </c>
      <c r="I1434" s="995"/>
      <c r="J1434" s="28">
        <f t="shared" si="78"/>
        <v>0</v>
      </c>
      <c r="K1434" s="1024">
        <f t="shared" si="79"/>
        <v>0</v>
      </c>
    </row>
    <row r="1435" spans="1:11" s="169" customFormat="1" ht="16.5">
      <c r="A1435" s="168"/>
      <c r="B1435" s="162"/>
      <c r="C1435" s="12"/>
      <c r="D1435" s="13"/>
      <c r="E1435" s="13"/>
      <c r="F1435" s="28"/>
      <c r="G1435" s="1094"/>
      <c r="H1435" s="28">
        <f t="shared" si="77"/>
        <v>0</v>
      </c>
      <c r="I1435" s="1060"/>
      <c r="J1435" s="28">
        <f t="shared" si="78"/>
        <v>0</v>
      </c>
      <c r="K1435" s="1024">
        <f t="shared" si="79"/>
        <v>0</v>
      </c>
    </row>
    <row r="1436" spans="1:11" s="157" customFormat="1" ht="63.75">
      <c r="A1436" s="7" t="s">
        <v>22</v>
      </c>
      <c r="B1436" s="39" t="s">
        <v>1067</v>
      </c>
      <c r="C1436" s="30" t="s">
        <v>1068</v>
      </c>
      <c r="D1436" s="31"/>
      <c r="E1436" s="31"/>
      <c r="F1436" s="32"/>
      <c r="G1436" s="1082"/>
      <c r="H1436" s="28">
        <f t="shared" si="77"/>
        <v>0</v>
      </c>
      <c r="I1436" s="1082"/>
      <c r="J1436" s="28">
        <f t="shared" si="78"/>
        <v>0</v>
      </c>
      <c r="K1436" s="1024">
        <f t="shared" si="79"/>
        <v>0</v>
      </c>
    </row>
    <row r="1437" spans="1:11" s="169" customFormat="1" ht="16.5">
      <c r="A1437" s="168"/>
      <c r="B1437" s="176" t="s">
        <v>1043</v>
      </c>
      <c r="C1437" s="12"/>
      <c r="D1437" s="13"/>
      <c r="E1437" s="13"/>
      <c r="F1437" s="28"/>
      <c r="G1437" s="1094"/>
      <c r="H1437" s="28">
        <f t="shared" si="77"/>
        <v>0</v>
      </c>
      <c r="I1437" s="1060"/>
      <c r="J1437" s="28">
        <f t="shared" si="78"/>
        <v>0</v>
      </c>
      <c r="K1437" s="1024">
        <f t="shared" si="79"/>
        <v>0</v>
      </c>
    </row>
    <row r="1438" spans="1:11" s="169" customFormat="1" ht="38.25">
      <c r="A1438" s="168"/>
      <c r="B1438" s="39" t="s">
        <v>453</v>
      </c>
      <c r="C1438" s="164"/>
      <c r="D1438" s="165"/>
      <c r="E1438" s="165"/>
      <c r="F1438" s="166"/>
      <c r="G1438" s="1012"/>
      <c r="H1438" s="28">
        <f t="shared" si="77"/>
        <v>0</v>
      </c>
      <c r="I1438" s="1060"/>
      <c r="J1438" s="28">
        <f t="shared" si="78"/>
        <v>0</v>
      </c>
      <c r="K1438" s="1024">
        <f t="shared" si="79"/>
        <v>0</v>
      </c>
    </row>
    <row r="1439" spans="1:11" s="157" customFormat="1" ht="143.44999999999999" customHeight="1">
      <c r="A1439" s="33"/>
      <c r="B1439" s="39" t="s">
        <v>1066</v>
      </c>
      <c r="C1439" s="30"/>
      <c r="D1439" s="31"/>
      <c r="E1439" s="31"/>
      <c r="F1439" s="32"/>
      <c r="G1439" s="1082"/>
      <c r="H1439" s="28">
        <f t="shared" si="77"/>
        <v>0</v>
      </c>
      <c r="I1439" s="1082"/>
      <c r="J1439" s="28">
        <f t="shared" si="78"/>
        <v>0</v>
      </c>
      <c r="K1439" s="1024">
        <f t="shared" si="79"/>
        <v>0</v>
      </c>
    </row>
    <row r="1440" spans="1:11" s="160" customFormat="1" ht="76.5">
      <c r="A1440" s="158"/>
      <c r="B1440" s="39" t="s">
        <v>1061</v>
      </c>
      <c r="C1440" s="121"/>
      <c r="D1440" s="121"/>
      <c r="E1440" s="159"/>
      <c r="F1440" s="123"/>
      <c r="G1440" s="1064"/>
      <c r="H1440" s="28">
        <f t="shared" si="77"/>
        <v>0</v>
      </c>
      <c r="I1440" s="1064"/>
      <c r="J1440" s="28">
        <f t="shared" si="78"/>
        <v>0</v>
      </c>
      <c r="K1440" s="1024">
        <f t="shared" si="79"/>
        <v>0</v>
      </c>
    </row>
    <row r="1441" spans="1:11" s="81" customFormat="1" ht="51">
      <c r="A1441" s="161"/>
      <c r="B1441" s="39" t="s">
        <v>452</v>
      </c>
      <c r="C1441" s="152"/>
      <c r="D1441" s="152"/>
      <c r="E1441" s="163"/>
      <c r="F1441" s="153"/>
      <c r="G1441" s="1085"/>
      <c r="H1441" s="28">
        <f t="shared" si="77"/>
        <v>0</v>
      </c>
      <c r="I1441" s="1085"/>
      <c r="J1441" s="28">
        <f t="shared" si="78"/>
        <v>0</v>
      </c>
      <c r="K1441" s="1024">
        <f t="shared" si="79"/>
        <v>0</v>
      </c>
    </row>
    <row r="1442" spans="1:11" s="81" customFormat="1" ht="38.25">
      <c r="A1442" s="161"/>
      <c r="B1442" s="65" t="s">
        <v>1023</v>
      </c>
      <c r="C1442" s="12" t="s">
        <v>1</v>
      </c>
      <c r="D1442" s="13">
        <v>1</v>
      </c>
      <c r="E1442" s="13"/>
      <c r="F1442" s="28">
        <f>D1442*E1442</f>
        <v>0</v>
      </c>
      <c r="G1442" s="995">
        <v>1</v>
      </c>
      <c r="H1442" s="28">
        <f t="shared" si="77"/>
        <v>0</v>
      </c>
      <c r="I1442" s="1067"/>
      <c r="J1442" s="28">
        <f t="shared" si="78"/>
        <v>0</v>
      </c>
      <c r="K1442" s="1024">
        <f t="shared" si="79"/>
        <v>0</v>
      </c>
    </row>
    <row r="1443" spans="1:11" s="169" customFormat="1" ht="16.5">
      <c r="A1443" s="168"/>
      <c r="B1443" s="162"/>
      <c r="C1443" s="12"/>
      <c r="D1443" s="13"/>
      <c r="E1443" s="13"/>
      <c r="F1443" s="28"/>
      <c r="G1443" s="1094"/>
      <c r="H1443" s="28">
        <f t="shared" si="77"/>
        <v>0</v>
      </c>
      <c r="I1443" s="1060"/>
      <c r="J1443" s="28">
        <f t="shared" si="78"/>
        <v>0</v>
      </c>
      <c r="K1443" s="1024">
        <f t="shared" si="79"/>
        <v>0</v>
      </c>
    </row>
    <row r="1444" spans="1:11" s="169" customFormat="1" ht="16.5">
      <c r="A1444" s="168"/>
      <c r="B1444" s="162"/>
      <c r="C1444" s="12"/>
      <c r="D1444" s="13"/>
      <c r="E1444" s="13"/>
      <c r="F1444" s="28"/>
      <c r="G1444" s="1094"/>
      <c r="H1444" s="28">
        <f t="shared" si="77"/>
        <v>0</v>
      </c>
      <c r="I1444" s="1060"/>
      <c r="J1444" s="28">
        <f t="shared" si="78"/>
        <v>0</v>
      </c>
      <c r="K1444" s="1024">
        <f t="shared" si="79"/>
        <v>0</v>
      </c>
    </row>
    <row r="1445" spans="1:11" s="4" customFormat="1">
      <c r="A1445" s="45" t="s">
        <v>465</v>
      </c>
      <c r="B1445" s="45" t="s">
        <v>464</v>
      </c>
      <c r="C1445" s="50"/>
      <c r="D1445" s="51"/>
      <c r="E1445" s="52"/>
      <c r="F1445" s="54">
        <f>SUM(F1286:F1442)</f>
        <v>0</v>
      </c>
      <c r="G1445" s="1028"/>
      <c r="H1445" s="54">
        <f>SUM(H1286:H1442)</f>
        <v>0</v>
      </c>
      <c r="I1445" s="1028"/>
      <c r="J1445" s="54">
        <f>SUM(J1286:J1442)</f>
        <v>0</v>
      </c>
      <c r="K1445" s="1024">
        <f t="shared" si="79"/>
        <v>0</v>
      </c>
    </row>
    <row r="1446" spans="1:11" s="4" customFormat="1" ht="15">
      <c r="A1446" s="11"/>
      <c r="B1446" s="11"/>
      <c r="C1446" s="1"/>
      <c r="D1446" s="2"/>
      <c r="E1446" s="3"/>
      <c r="F1446" s="13"/>
      <c r="G1446" s="1062"/>
      <c r="H1446" s="1063"/>
      <c r="I1446" s="1062"/>
      <c r="J1446" s="1038"/>
      <c r="K1446" s="1024">
        <f t="shared" si="79"/>
        <v>0</v>
      </c>
    </row>
    <row r="1447" spans="1:11" s="4" customFormat="1">
      <c r="A1447" s="45" t="s">
        <v>466</v>
      </c>
      <c r="B1447" s="45" t="s">
        <v>1070</v>
      </c>
      <c r="C1447" s="66" t="s">
        <v>248</v>
      </c>
      <c r="D1447" s="67" t="s">
        <v>245</v>
      </c>
      <c r="E1447" s="1021" t="s">
        <v>246</v>
      </c>
      <c r="F1447" s="1021" t="s">
        <v>247</v>
      </c>
      <c r="G1447" s="1026" t="s">
        <v>245</v>
      </c>
      <c r="H1447" s="1027" t="s">
        <v>247</v>
      </c>
      <c r="I1447" s="1026" t="s">
        <v>245</v>
      </c>
      <c r="J1447" s="1027" t="s">
        <v>247</v>
      </c>
      <c r="K1447" s="1024" t="e">
        <f t="shared" si="79"/>
        <v>#VALUE!</v>
      </c>
    </row>
    <row r="1448" spans="1:11" s="4" customFormat="1">
      <c r="A1448" s="11"/>
      <c r="B1448" s="156"/>
      <c r="C1448" s="1"/>
      <c r="D1448" s="2"/>
      <c r="E1448" s="3"/>
      <c r="F1448" s="2"/>
      <c r="G1448" s="1030"/>
      <c r="H1448" s="1029"/>
      <c r="I1448" s="1030"/>
      <c r="J1448" s="1029"/>
      <c r="K1448" s="1024">
        <f t="shared" si="79"/>
        <v>0</v>
      </c>
    </row>
    <row r="1449" spans="1:11" s="4" customFormat="1">
      <c r="A1449" s="11"/>
      <c r="B1449" s="156" t="s">
        <v>1103</v>
      </c>
      <c r="C1449" s="1"/>
      <c r="D1449" s="2"/>
      <c r="E1449" s="3"/>
      <c r="F1449" s="2"/>
      <c r="G1449" s="1030"/>
      <c r="H1449" s="1029"/>
      <c r="I1449" s="1030"/>
      <c r="J1449" s="1029"/>
      <c r="K1449" s="1024">
        <f t="shared" si="79"/>
        <v>0</v>
      </c>
    </row>
    <row r="1450" spans="1:11" s="4" customFormat="1" ht="25.5">
      <c r="A1450" s="11"/>
      <c r="B1450" s="373" t="s">
        <v>932</v>
      </c>
      <c r="C1450" s="372"/>
      <c r="D1450" s="2"/>
      <c r="E1450" s="3"/>
      <c r="F1450" s="2"/>
      <c r="G1450" s="1030"/>
      <c r="H1450" s="1029"/>
      <c r="I1450" s="1030"/>
      <c r="J1450" s="1029"/>
      <c r="K1450" s="1024">
        <f t="shared" si="79"/>
        <v>0</v>
      </c>
    </row>
    <row r="1451" spans="1:11">
      <c r="B1451" s="372" t="s">
        <v>1104</v>
      </c>
      <c r="G1451" s="1034"/>
      <c r="H1451" s="1035"/>
      <c r="I1451" s="1034"/>
      <c r="J1451" s="1035"/>
      <c r="K1451" s="1024">
        <f t="shared" si="79"/>
        <v>0</v>
      </c>
    </row>
    <row r="1452" spans="1:11">
      <c r="B1452" s="372"/>
      <c r="G1452" s="1034"/>
      <c r="H1452" s="1035"/>
      <c r="I1452" s="1034"/>
      <c r="J1452" s="1035"/>
      <c r="K1452" s="1024">
        <f t="shared" si="79"/>
        <v>0</v>
      </c>
    </row>
    <row r="1453" spans="1:11" s="137" customFormat="1" ht="141.6" customHeight="1">
      <c r="A1453" s="64" t="s">
        <v>0</v>
      </c>
      <c r="B1453" s="65" t="s">
        <v>926</v>
      </c>
      <c r="C1453" s="12"/>
      <c r="D1453" s="13"/>
      <c r="E1453" s="13"/>
      <c r="F1453" s="28"/>
      <c r="G1453" s="1072"/>
      <c r="H1453" s="1077"/>
      <c r="I1453" s="1072"/>
      <c r="J1453" s="1077"/>
      <c r="K1453" s="1024">
        <f t="shared" si="79"/>
        <v>0</v>
      </c>
    </row>
    <row r="1454" spans="1:11" ht="127.5">
      <c r="B1454" s="65" t="s">
        <v>1130</v>
      </c>
      <c r="C1454" s="12" t="s">
        <v>352</v>
      </c>
      <c r="D1454" s="13">
        <v>1</v>
      </c>
      <c r="E1454" s="13"/>
      <c r="F1454" s="28">
        <f>D1454*E1454</f>
        <v>0</v>
      </c>
      <c r="G1454" s="995">
        <v>1</v>
      </c>
      <c r="H1454" s="28">
        <f t="shared" ref="H1454:H1508" si="80">ROUND(E1454*G1454,2)</f>
        <v>0</v>
      </c>
      <c r="I1454" s="1034"/>
      <c r="J1454" s="28">
        <f t="shared" ref="J1454:J1508" si="81">ROUND(E1454*I1454,2)</f>
        <v>0</v>
      </c>
      <c r="K1454" s="1024">
        <f t="shared" si="79"/>
        <v>0</v>
      </c>
    </row>
    <row r="1455" spans="1:11">
      <c r="B1455" s="65"/>
      <c r="C1455" s="12"/>
      <c r="D1455" s="13"/>
      <c r="E1455" s="13"/>
      <c r="F1455" s="28"/>
      <c r="G1455" s="1034"/>
      <c r="H1455" s="28">
        <f t="shared" si="80"/>
        <v>0</v>
      </c>
      <c r="I1455" s="1034"/>
      <c r="J1455" s="28">
        <f t="shared" si="81"/>
        <v>0</v>
      </c>
      <c r="K1455" s="1024">
        <f t="shared" si="79"/>
        <v>0</v>
      </c>
    </row>
    <row r="1456" spans="1:11" s="137" customFormat="1" ht="127.5">
      <c r="A1456" s="64" t="s">
        <v>2</v>
      </c>
      <c r="B1456" s="65" t="s">
        <v>927</v>
      </c>
      <c r="C1456" s="12"/>
      <c r="D1456" s="13"/>
      <c r="E1456" s="13"/>
      <c r="F1456" s="28"/>
      <c r="G1456" s="1072"/>
      <c r="H1456" s="28">
        <f t="shared" si="80"/>
        <v>0</v>
      </c>
      <c r="I1456" s="1072"/>
      <c r="J1456" s="28">
        <f t="shared" si="81"/>
        <v>0</v>
      </c>
      <c r="K1456" s="1024">
        <f t="shared" si="79"/>
        <v>0</v>
      </c>
    </row>
    <row r="1457" spans="1:11" ht="114.75">
      <c r="B1457" s="65" t="s">
        <v>1131</v>
      </c>
      <c r="C1457" s="12" t="s">
        <v>352</v>
      </c>
      <c r="D1457" s="13">
        <v>1</v>
      </c>
      <c r="E1457" s="13"/>
      <c r="F1457" s="28">
        <f>D1457*E1457</f>
        <v>0</v>
      </c>
      <c r="G1457" s="995">
        <v>1</v>
      </c>
      <c r="H1457" s="28">
        <f t="shared" si="80"/>
        <v>0</v>
      </c>
      <c r="I1457" s="1034"/>
      <c r="J1457" s="28">
        <f t="shared" si="81"/>
        <v>0</v>
      </c>
      <c r="K1457" s="1024">
        <f t="shared" si="79"/>
        <v>0</v>
      </c>
    </row>
    <row r="1458" spans="1:11">
      <c r="B1458" s="65"/>
      <c r="C1458" s="12"/>
      <c r="D1458" s="13"/>
      <c r="E1458" s="13"/>
      <c r="F1458" s="28"/>
      <c r="G1458" s="1034"/>
      <c r="H1458" s="28">
        <f t="shared" si="80"/>
        <v>0</v>
      </c>
      <c r="I1458" s="1034"/>
      <c r="J1458" s="28">
        <f t="shared" si="81"/>
        <v>0</v>
      </c>
      <c r="K1458" s="1024">
        <f t="shared" si="79"/>
        <v>0</v>
      </c>
    </row>
    <row r="1459" spans="1:11" s="137" customFormat="1" ht="127.5">
      <c r="A1459" s="64" t="s">
        <v>3</v>
      </c>
      <c r="B1459" s="65" t="s">
        <v>928</v>
      </c>
      <c r="C1459" s="12"/>
      <c r="D1459" s="13"/>
      <c r="E1459" s="13"/>
      <c r="F1459" s="28"/>
      <c r="G1459" s="1072"/>
      <c r="H1459" s="28">
        <f t="shared" si="80"/>
        <v>0</v>
      </c>
      <c r="I1459" s="1072"/>
      <c r="J1459" s="28">
        <f t="shared" si="81"/>
        <v>0</v>
      </c>
      <c r="K1459" s="1024">
        <f t="shared" si="79"/>
        <v>0</v>
      </c>
    </row>
    <row r="1460" spans="1:11" ht="142.5" customHeight="1">
      <c r="B1460" s="65" t="s">
        <v>1132</v>
      </c>
      <c r="C1460" s="12" t="s">
        <v>352</v>
      </c>
      <c r="D1460" s="13">
        <v>1</v>
      </c>
      <c r="E1460" s="13"/>
      <c r="F1460" s="28">
        <f>D1460*E1460</f>
        <v>0</v>
      </c>
      <c r="G1460" s="995">
        <v>1</v>
      </c>
      <c r="H1460" s="28">
        <f t="shared" si="80"/>
        <v>0</v>
      </c>
      <c r="I1460" s="1034"/>
      <c r="J1460" s="28">
        <f t="shared" si="81"/>
        <v>0</v>
      </c>
      <c r="K1460" s="1024">
        <f t="shared" si="79"/>
        <v>0</v>
      </c>
    </row>
    <row r="1461" spans="1:11">
      <c r="B1461" s="65"/>
      <c r="C1461" s="12"/>
      <c r="D1461" s="13"/>
      <c r="E1461" s="13"/>
      <c r="F1461" s="28"/>
      <c r="G1461" s="1034"/>
      <c r="H1461" s="28">
        <f t="shared" si="80"/>
        <v>0</v>
      </c>
      <c r="I1461" s="1034"/>
      <c r="J1461" s="28">
        <f t="shared" si="81"/>
        <v>0</v>
      </c>
      <c r="K1461" s="1024">
        <f t="shared" si="79"/>
        <v>0</v>
      </c>
    </row>
    <row r="1462" spans="1:11" ht="79.5" customHeight="1">
      <c r="A1462" s="956" t="s">
        <v>4</v>
      </c>
      <c r="B1462" s="947" t="s">
        <v>3337</v>
      </c>
      <c r="C1462" s="12" t="s">
        <v>1</v>
      </c>
      <c r="D1462" s="13">
        <v>24</v>
      </c>
      <c r="E1462" s="13"/>
      <c r="F1462" s="28">
        <f>D1462*E1462</f>
        <v>0</v>
      </c>
      <c r="G1462" s="995">
        <v>24</v>
      </c>
      <c r="H1462" s="28">
        <f t="shared" si="80"/>
        <v>0</v>
      </c>
      <c r="I1462" s="1034"/>
      <c r="J1462" s="28">
        <f t="shared" si="81"/>
        <v>0</v>
      </c>
      <c r="K1462" s="1024">
        <f t="shared" si="79"/>
        <v>0</v>
      </c>
    </row>
    <row r="1463" spans="1:11">
      <c r="A1463" s="951"/>
      <c r="B1463" s="947"/>
      <c r="C1463" s="12"/>
      <c r="D1463" s="13"/>
      <c r="E1463" s="13"/>
      <c r="F1463" s="28"/>
      <c r="G1463" s="1034"/>
      <c r="H1463" s="28">
        <f t="shared" si="80"/>
        <v>0</v>
      </c>
      <c r="I1463" s="1034"/>
      <c r="J1463" s="28">
        <f t="shared" si="81"/>
        <v>0</v>
      </c>
      <c r="K1463" s="1024">
        <f t="shared" si="79"/>
        <v>0</v>
      </c>
    </row>
    <row r="1464" spans="1:11" ht="131.25">
      <c r="A1464" s="956" t="s">
        <v>5</v>
      </c>
      <c r="B1464" s="947" t="s">
        <v>3348</v>
      </c>
      <c r="C1464" s="948" t="s">
        <v>108</v>
      </c>
      <c r="D1464" s="949">
        <v>675</v>
      </c>
      <c r="E1464" s="949"/>
      <c r="F1464" s="950"/>
      <c r="G1464" s="1059">
        <v>547</v>
      </c>
      <c r="H1464" s="28">
        <f t="shared" si="80"/>
        <v>0</v>
      </c>
      <c r="I1464" s="1059">
        <v>128</v>
      </c>
      <c r="J1464" s="28">
        <f t="shared" si="81"/>
        <v>0</v>
      </c>
      <c r="K1464" s="1024">
        <f t="shared" si="79"/>
        <v>0</v>
      </c>
    </row>
    <row r="1465" spans="1:11">
      <c r="A1465" s="956"/>
      <c r="B1465" s="947"/>
      <c r="C1465" s="948"/>
      <c r="D1465" s="949"/>
      <c r="E1465" s="949"/>
      <c r="F1465" s="950"/>
      <c r="G1465" s="1059"/>
      <c r="H1465" s="28">
        <f t="shared" si="80"/>
        <v>0</v>
      </c>
      <c r="I1465" s="1059"/>
      <c r="J1465" s="28">
        <f t="shared" si="81"/>
        <v>0</v>
      </c>
      <c r="K1465" s="1024">
        <f t="shared" si="79"/>
        <v>0</v>
      </c>
    </row>
    <row r="1466" spans="1:11" ht="122.25" customHeight="1">
      <c r="A1466" s="956" t="s">
        <v>8</v>
      </c>
      <c r="B1466" s="947" t="s">
        <v>3338</v>
      </c>
      <c r="C1466" s="948" t="s">
        <v>6</v>
      </c>
      <c r="D1466" s="949">
        <v>376</v>
      </c>
      <c r="E1466" s="949"/>
      <c r="F1466" s="950"/>
      <c r="G1466" s="1059">
        <v>376</v>
      </c>
      <c r="H1466" s="28">
        <f t="shared" si="80"/>
        <v>0</v>
      </c>
      <c r="I1466" s="1059"/>
      <c r="J1466" s="28">
        <f t="shared" si="81"/>
        <v>0</v>
      </c>
      <c r="K1466" s="1024">
        <f t="shared" si="79"/>
        <v>0</v>
      </c>
    </row>
    <row r="1467" spans="1:11">
      <c r="A1467" s="951"/>
      <c r="B1467" s="947"/>
      <c r="C1467" s="948"/>
      <c r="D1467" s="949"/>
      <c r="E1467" s="949"/>
      <c r="F1467" s="950"/>
      <c r="G1467" s="1059"/>
      <c r="H1467" s="28">
        <f t="shared" si="80"/>
        <v>0</v>
      </c>
      <c r="I1467" s="1059"/>
      <c r="J1467" s="28">
        <f t="shared" si="81"/>
        <v>0</v>
      </c>
      <c r="K1467" s="1024">
        <f t="shared" si="79"/>
        <v>0</v>
      </c>
    </row>
    <row r="1468" spans="1:11" s="137" customFormat="1" ht="144.75" customHeight="1">
      <c r="A1468" s="956" t="s">
        <v>9</v>
      </c>
      <c r="B1468" s="947" t="s">
        <v>929</v>
      </c>
      <c r="C1468" s="948"/>
      <c r="D1468" s="949"/>
      <c r="E1468" s="949"/>
      <c r="F1468" s="950"/>
      <c r="G1468" s="1095"/>
      <c r="H1468" s="28">
        <f t="shared" si="80"/>
        <v>0</v>
      </c>
      <c r="I1468" s="1095"/>
      <c r="J1468" s="28">
        <f t="shared" si="81"/>
        <v>0</v>
      </c>
      <c r="K1468" s="1024">
        <f t="shared" si="79"/>
        <v>0</v>
      </c>
    </row>
    <row r="1469" spans="1:11" ht="114.75">
      <c r="A1469" s="951"/>
      <c r="B1469" s="947" t="s">
        <v>3339</v>
      </c>
      <c r="C1469" s="948" t="s">
        <v>352</v>
      </c>
      <c r="D1469" s="949">
        <v>1</v>
      </c>
      <c r="E1469" s="949"/>
      <c r="F1469" s="950">
        <f>D1469*E1469</f>
        <v>0</v>
      </c>
      <c r="G1469" s="996">
        <v>1</v>
      </c>
      <c r="H1469" s="28">
        <f t="shared" si="80"/>
        <v>0</v>
      </c>
      <c r="I1469" s="1059"/>
      <c r="J1469" s="28">
        <f t="shared" si="81"/>
        <v>0</v>
      </c>
      <c r="K1469" s="1024">
        <f t="shared" si="79"/>
        <v>0</v>
      </c>
    </row>
    <row r="1470" spans="1:11">
      <c r="A1470" s="951"/>
      <c r="B1470" s="947"/>
      <c r="C1470" s="948"/>
      <c r="D1470" s="949"/>
      <c r="E1470" s="949"/>
      <c r="F1470" s="950"/>
      <c r="G1470" s="1059"/>
      <c r="H1470" s="28">
        <f t="shared" si="80"/>
        <v>0</v>
      </c>
      <c r="I1470" s="1059"/>
      <c r="J1470" s="28">
        <f t="shared" si="81"/>
        <v>0</v>
      </c>
      <c r="K1470" s="1024">
        <f t="shared" si="79"/>
        <v>0</v>
      </c>
    </row>
    <row r="1471" spans="1:11" s="137" customFormat="1" ht="142.5" customHeight="1">
      <c r="A1471" s="956" t="s">
        <v>10</v>
      </c>
      <c r="B1471" s="947" t="s">
        <v>930</v>
      </c>
      <c r="C1471" s="948"/>
      <c r="D1471" s="949"/>
      <c r="E1471" s="949"/>
      <c r="F1471" s="950"/>
      <c r="G1471" s="1095"/>
      <c r="H1471" s="28">
        <f t="shared" si="80"/>
        <v>0</v>
      </c>
      <c r="I1471" s="1095"/>
      <c r="J1471" s="28">
        <f t="shared" si="81"/>
        <v>0</v>
      </c>
      <c r="K1471" s="1024">
        <f t="shared" si="79"/>
        <v>0</v>
      </c>
    </row>
    <row r="1472" spans="1:11" ht="114.75">
      <c r="A1472" s="951"/>
      <c r="B1472" s="947" t="s">
        <v>3340</v>
      </c>
      <c r="C1472" s="948" t="s">
        <v>352</v>
      </c>
      <c r="D1472" s="949">
        <v>1</v>
      </c>
      <c r="E1472" s="949"/>
      <c r="F1472" s="950">
        <f>D1472*E1472</f>
        <v>0</v>
      </c>
      <c r="G1472" s="1059"/>
      <c r="H1472" s="28">
        <f t="shared" si="80"/>
        <v>0</v>
      </c>
      <c r="I1472" s="996">
        <v>1</v>
      </c>
      <c r="J1472" s="28">
        <f t="shared" si="81"/>
        <v>0</v>
      </c>
      <c r="K1472" s="1024">
        <f t="shared" si="79"/>
        <v>0</v>
      </c>
    </row>
    <row r="1473" spans="1:11">
      <c r="A1473" s="951"/>
      <c r="B1473" s="947"/>
      <c r="C1473" s="948"/>
      <c r="D1473" s="949"/>
      <c r="E1473" s="949"/>
      <c r="F1473" s="950"/>
      <c r="G1473" s="1059"/>
      <c r="H1473" s="28">
        <f t="shared" si="80"/>
        <v>0</v>
      </c>
      <c r="I1473" s="1059"/>
      <c r="J1473" s="28">
        <f t="shared" si="81"/>
        <v>0</v>
      </c>
      <c r="K1473" s="1024">
        <f t="shared" si="79"/>
        <v>0</v>
      </c>
    </row>
    <row r="1474" spans="1:11" s="137" customFormat="1" ht="127.5">
      <c r="A1474" s="956" t="s">
        <v>11</v>
      </c>
      <c r="B1474" s="947" t="s">
        <v>931</v>
      </c>
      <c r="C1474" s="948"/>
      <c r="D1474" s="949"/>
      <c r="E1474" s="949"/>
      <c r="F1474" s="950"/>
      <c r="G1474" s="1095"/>
      <c r="H1474" s="28">
        <f t="shared" si="80"/>
        <v>0</v>
      </c>
      <c r="I1474" s="1095"/>
      <c r="J1474" s="28">
        <f t="shared" si="81"/>
        <v>0</v>
      </c>
      <c r="K1474" s="1024">
        <f t="shared" si="79"/>
        <v>0</v>
      </c>
    </row>
    <row r="1475" spans="1:11" ht="101.45" customHeight="1">
      <c r="A1475" s="951"/>
      <c r="B1475" s="947" t="s">
        <v>3341</v>
      </c>
      <c r="C1475" s="948" t="s">
        <v>352</v>
      </c>
      <c r="D1475" s="949">
        <v>1</v>
      </c>
      <c r="E1475" s="949"/>
      <c r="F1475" s="950">
        <f>D1475*E1475</f>
        <v>0</v>
      </c>
      <c r="G1475" s="1059"/>
      <c r="H1475" s="28">
        <f t="shared" si="80"/>
        <v>0</v>
      </c>
      <c r="I1475" s="996">
        <v>1</v>
      </c>
      <c r="J1475" s="28">
        <f t="shared" si="81"/>
        <v>0</v>
      </c>
      <c r="K1475" s="1024">
        <f t="shared" si="79"/>
        <v>0</v>
      </c>
    </row>
    <row r="1476" spans="1:11">
      <c r="A1476" s="951"/>
      <c r="B1476" s="947"/>
      <c r="C1476" s="948"/>
      <c r="D1476" s="949"/>
      <c r="E1476" s="949"/>
      <c r="F1476" s="950"/>
      <c r="G1476" s="1059"/>
      <c r="H1476" s="28">
        <f t="shared" si="80"/>
        <v>0</v>
      </c>
      <c r="I1476" s="1059"/>
      <c r="J1476" s="28">
        <f t="shared" si="81"/>
        <v>0</v>
      </c>
      <c r="K1476" s="1024">
        <f t="shared" si="79"/>
        <v>0</v>
      </c>
    </row>
    <row r="1477" spans="1:11" s="137" customFormat="1" ht="127.5">
      <c r="A1477" s="956" t="s">
        <v>12</v>
      </c>
      <c r="B1477" s="947" t="s">
        <v>1069</v>
      </c>
      <c r="C1477" s="948"/>
      <c r="D1477" s="949"/>
      <c r="E1477" s="949"/>
      <c r="F1477" s="950"/>
      <c r="G1477" s="1095"/>
      <c r="H1477" s="28">
        <f t="shared" si="80"/>
        <v>0</v>
      </c>
      <c r="I1477" s="1095"/>
      <c r="J1477" s="28">
        <f t="shared" si="81"/>
        <v>0</v>
      </c>
      <c r="K1477" s="1024">
        <f t="shared" si="79"/>
        <v>0</v>
      </c>
    </row>
    <row r="1478" spans="1:11" ht="63.75">
      <c r="A1478" s="951"/>
      <c r="B1478" s="947" t="s">
        <v>3342</v>
      </c>
      <c r="C1478" s="948"/>
      <c r="D1478" s="949"/>
      <c r="E1478" s="949"/>
      <c r="F1478" s="950"/>
      <c r="G1478" s="1059"/>
      <c r="H1478" s="28">
        <f t="shared" si="80"/>
        <v>0</v>
      </c>
      <c r="I1478" s="1059"/>
      <c r="J1478" s="28">
        <f t="shared" si="81"/>
        <v>0</v>
      </c>
      <c r="K1478" s="1024">
        <f t="shared" si="79"/>
        <v>0</v>
      </c>
    </row>
    <row r="1479" spans="1:11" ht="25.5">
      <c r="A1479" s="951"/>
      <c r="B1479" s="947" t="s">
        <v>1133</v>
      </c>
      <c r="C1479" s="948" t="s">
        <v>352</v>
      </c>
      <c r="D1479" s="949">
        <v>1</v>
      </c>
      <c r="E1479" s="949"/>
      <c r="F1479" s="950">
        <f>D1479*E1479</f>
        <v>0</v>
      </c>
      <c r="G1479" s="1059"/>
      <c r="H1479" s="28">
        <f t="shared" si="80"/>
        <v>0</v>
      </c>
      <c r="I1479" s="996">
        <v>1</v>
      </c>
      <c r="J1479" s="28">
        <f t="shared" si="81"/>
        <v>0</v>
      </c>
      <c r="K1479" s="1024">
        <f t="shared" si="79"/>
        <v>0</v>
      </c>
    </row>
    <row r="1480" spans="1:11">
      <c r="A1480" s="951"/>
      <c r="B1480" s="947"/>
      <c r="C1480" s="948"/>
      <c r="D1480" s="949"/>
      <c r="E1480" s="949"/>
      <c r="F1480" s="950"/>
      <c r="G1480" s="1059"/>
      <c r="H1480" s="28">
        <f t="shared" si="80"/>
        <v>0</v>
      </c>
      <c r="I1480" s="1059"/>
      <c r="J1480" s="28">
        <f t="shared" si="81"/>
        <v>0</v>
      </c>
      <c r="K1480" s="1024">
        <f t="shared" si="79"/>
        <v>0</v>
      </c>
    </row>
    <row r="1481" spans="1:11" s="137" customFormat="1" ht="130.9" customHeight="1">
      <c r="A1481" s="956" t="s">
        <v>13</v>
      </c>
      <c r="B1481" s="947" t="s">
        <v>1307</v>
      </c>
      <c r="C1481" s="948"/>
      <c r="D1481" s="949"/>
      <c r="E1481" s="949"/>
      <c r="F1481" s="950"/>
      <c r="G1481" s="1095"/>
      <c r="H1481" s="28">
        <f t="shared" si="80"/>
        <v>0</v>
      </c>
      <c r="I1481" s="1095"/>
      <c r="J1481" s="28">
        <f t="shared" si="81"/>
        <v>0</v>
      </c>
      <c r="K1481" s="1024">
        <f t="shared" si="79"/>
        <v>0</v>
      </c>
    </row>
    <row r="1482" spans="1:11" ht="92.25" customHeight="1">
      <c r="A1482" s="951"/>
      <c r="B1482" s="947" t="s">
        <v>3343</v>
      </c>
      <c r="C1482" s="948"/>
      <c r="D1482" s="949"/>
      <c r="E1482" s="949"/>
      <c r="F1482" s="950"/>
      <c r="G1482" s="1059"/>
      <c r="H1482" s="28">
        <f t="shared" si="80"/>
        <v>0</v>
      </c>
      <c r="I1482" s="1059"/>
      <c r="J1482" s="28">
        <f t="shared" si="81"/>
        <v>0</v>
      </c>
      <c r="K1482" s="1024">
        <f t="shared" si="79"/>
        <v>0</v>
      </c>
    </row>
    <row r="1483" spans="1:11">
      <c r="A1483" s="951"/>
      <c r="B1483" s="947" t="s">
        <v>1134</v>
      </c>
      <c r="C1483" s="948" t="s">
        <v>352</v>
      </c>
      <c r="D1483" s="949">
        <v>1</v>
      </c>
      <c r="E1483" s="949"/>
      <c r="F1483" s="950">
        <f>D1483*E1483</f>
        <v>0</v>
      </c>
      <c r="G1483" s="996">
        <v>1</v>
      </c>
      <c r="H1483" s="28">
        <f t="shared" si="80"/>
        <v>0</v>
      </c>
      <c r="I1483" s="1059"/>
      <c r="J1483" s="28">
        <f t="shared" si="81"/>
        <v>0</v>
      </c>
      <c r="K1483" s="1024">
        <f t="shared" si="79"/>
        <v>0</v>
      </c>
    </row>
    <row r="1484" spans="1:11">
      <c r="A1484" s="951"/>
      <c r="B1484" s="947"/>
      <c r="C1484" s="948"/>
      <c r="D1484" s="949"/>
      <c r="E1484" s="949"/>
      <c r="F1484" s="950"/>
      <c r="G1484" s="1059"/>
      <c r="H1484" s="28">
        <f t="shared" si="80"/>
        <v>0</v>
      </c>
      <c r="I1484" s="1059"/>
      <c r="J1484" s="28">
        <f t="shared" si="81"/>
        <v>0</v>
      </c>
      <c r="K1484" s="1024">
        <f t="shared" si="79"/>
        <v>0</v>
      </c>
    </row>
    <row r="1485" spans="1:11" s="137" customFormat="1" ht="254.25" customHeight="1">
      <c r="A1485" s="956" t="s">
        <v>14</v>
      </c>
      <c r="B1485" s="947" t="s">
        <v>1179</v>
      </c>
      <c r="C1485" s="948"/>
      <c r="D1485" s="949"/>
      <c r="E1485" s="949"/>
      <c r="F1485" s="950"/>
      <c r="G1485" s="1095"/>
      <c r="H1485" s="28">
        <f t="shared" si="80"/>
        <v>0</v>
      </c>
      <c r="I1485" s="1095"/>
      <c r="J1485" s="28">
        <f t="shared" si="81"/>
        <v>0</v>
      </c>
      <c r="K1485" s="1024">
        <f t="shared" si="79"/>
        <v>0</v>
      </c>
    </row>
    <row r="1486" spans="1:11">
      <c r="B1486" s="947" t="s">
        <v>3344</v>
      </c>
      <c r="C1486" s="948" t="s">
        <v>352</v>
      </c>
      <c r="D1486" s="949">
        <v>1</v>
      </c>
      <c r="E1486" s="949"/>
      <c r="F1486" s="950">
        <f>D1486*E1486</f>
        <v>0</v>
      </c>
      <c r="G1486" s="1059"/>
      <c r="H1486" s="28">
        <f t="shared" si="80"/>
        <v>0</v>
      </c>
      <c r="I1486" s="996">
        <v>1</v>
      </c>
      <c r="J1486" s="28">
        <f t="shared" si="81"/>
        <v>0</v>
      </c>
      <c r="K1486" s="1024">
        <f t="shared" si="79"/>
        <v>0</v>
      </c>
    </row>
    <row r="1487" spans="1:11">
      <c r="B1487" s="65"/>
      <c r="C1487" s="12"/>
      <c r="D1487" s="13"/>
      <c r="E1487" s="13"/>
      <c r="F1487" s="28"/>
      <c r="G1487" s="1034"/>
      <c r="H1487" s="28">
        <f t="shared" si="80"/>
        <v>0</v>
      </c>
      <c r="I1487" s="1034"/>
      <c r="J1487" s="28">
        <f t="shared" si="81"/>
        <v>0</v>
      </c>
      <c r="K1487" s="1024">
        <f t="shared" si="79"/>
        <v>0</v>
      </c>
    </row>
    <row r="1488" spans="1:11" s="137" customFormat="1" ht="237" customHeight="1">
      <c r="A1488" s="956" t="s">
        <v>15</v>
      </c>
      <c r="B1488" s="947" t="s">
        <v>1182</v>
      </c>
      <c r="C1488" s="12"/>
      <c r="D1488" s="13"/>
      <c r="E1488" s="13"/>
      <c r="F1488" s="28"/>
      <c r="G1488" s="1072"/>
      <c r="H1488" s="28">
        <f t="shared" si="80"/>
        <v>0</v>
      </c>
      <c r="I1488" s="1072"/>
      <c r="J1488" s="28">
        <f t="shared" si="81"/>
        <v>0</v>
      </c>
      <c r="K1488" s="1024">
        <f t="shared" si="79"/>
        <v>0</v>
      </c>
    </row>
    <row r="1489" spans="1:11">
      <c r="A1489" s="951"/>
      <c r="B1489" s="947" t="s">
        <v>3345</v>
      </c>
      <c r="C1489" s="12" t="s">
        <v>352</v>
      </c>
      <c r="D1489" s="13">
        <v>1</v>
      </c>
      <c r="E1489" s="13"/>
      <c r="F1489" s="28">
        <f>D1489*E1489</f>
        <v>0</v>
      </c>
      <c r="G1489" s="1407">
        <v>1</v>
      </c>
      <c r="H1489" s="28">
        <f t="shared" si="80"/>
        <v>0</v>
      </c>
      <c r="I1489" s="1034"/>
      <c r="J1489" s="28">
        <f t="shared" si="81"/>
        <v>0</v>
      </c>
      <c r="K1489" s="1024">
        <f t="shared" si="79"/>
        <v>0</v>
      </c>
    </row>
    <row r="1490" spans="1:11">
      <c r="A1490" s="951"/>
      <c r="B1490" s="947"/>
      <c r="C1490" s="12"/>
      <c r="D1490" s="13"/>
      <c r="E1490" s="13"/>
      <c r="F1490" s="28"/>
      <c r="G1490" s="1034"/>
      <c r="H1490" s="28">
        <f t="shared" si="80"/>
        <v>0</v>
      </c>
      <c r="I1490" s="1034"/>
      <c r="J1490" s="28">
        <f t="shared" si="81"/>
        <v>0</v>
      </c>
      <c r="K1490" s="1024">
        <f t="shared" si="79"/>
        <v>0</v>
      </c>
    </row>
    <row r="1491" spans="1:11" ht="38.25">
      <c r="A1491" s="956" t="s">
        <v>16</v>
      </c>
      <c r="B1491" s="947" t="s">
        <v>1180</v>
      </c>
      <c r="C1491" s="12"/>
      <c r="D1491" s="13"/>
      <c r="E1491" s="13"/>
      <c r="F1491" s="28"/>
      <c r="G1491" s="1034"/>
      <c r="H1491" s="28">
        <f t="shared" si="80"/>
        <v>0</v>
      </c>
      <c r="I1491" s="1034"/>
      <c r="J1491" s="28">
        <f t="shared" si="81"/>
        <v>0</v>
      </c>
      <c r="K1491" s="1024">
        <f t="shared" si="79"/>
        <v>0</v>
      </c>
    </row>
    <row r="1492" spans="1:11" ht="127.5">
      <c r="A1492" s="956"/>
      <c r="B1492" s="947" t="s">
        <v>1181</v>
      </c>
      <c r="C1492" s="12"/>
      <c r="D1492" s="13"/>
      <c r="E1492" s="13"/>
      <c r="F1492" s="28"/>
      <c r="G1492" s="1034"/>
      <c r="H1492" s="28">
        <f t="shared" si="80"/>
        <v>0</v>
      </c>
      <c r="I1492" s="1034"/>
      <c r="J1492" s="28">
        <f t="shared" si="81"/>
        <v>0</v>
      </c>
      <c r="K1492" s="1024">
        <f t="shared" si="79"/>
        <v>0</v>
      </c>
    </row>
    <row r="1493" spans="1:11" ht="84" customHeight="1">
      <c r="A1493" s="956"/>
      <c r="B1493" s="947" t="s">
        <v>1183</v>
      </c>
      <c r="C1493" s="12"/>
      <c r="D1493" s="13"/>
      <c r="E1493" s="13"/>
      <c r="F1493" s="28"/>
      <c r="G1493" s="1034"/>
      <c r="H1493" s="28">
        <f t="shared" si="80"/>
        <v>0</v>
      </c>
      <c r="I1493" s="1034"/>
      <c r="J1493" s="28">
        <f t="shared" si="81"/>
        <v>0</v>
      </c>
      <c r="K1493" s="1024">
        <f t="shared" ref="K1493:K1556" si="82">D1493-G1493-I1493</f>
        <v>0</v>
      </c>
    </row>
    <row r="1494" spans="1:11">
      <c r="A1494" s="951"/>
      <c r="B1494" s="947" t="s">
        <v>1186</v>
      </c>
      <c r="C1494" s="12" t="s">
        <v>352</v>
      </c>
      <c r="D1494" s="13">
        <v>1</v>
      </c>
      <c r="E1494" s="13"/>
      <c r="F1494" s="28">
        <f>D1494*E1494</f>
        <v>0</v>
      </c>
      <c r="G1494" s="995">
        <v>1</v>
      </c>
      <c r="H1494" s="28">
        <f t="shared" si="80"/>
        <v>0</v>
      </c>
      <c r="I1494" s="1034"/>
      <c r="J1494" s="28">
        <f t="shared" si="81"/>
        <v>0</v>
      </c>
      <c r="K1494" s="1024">
        <f t="shared" si="82"/>
        <v>0</v>
      </c>
    </row>
    <row r="1495" spans="1:11">
      <c r="A1495" s="956"/>
      <c r="B1495" s="947"/>
      <c r="C1495" s="12"/>
      <c r="D1495" s="13"/>
      <c r="E1495" s="13"/>
      <c r="F1495" s="28"/>
      <c r="G1495" s="1034"/>
      <c r="H1495" s="28">
        <f t="shared" si="80"/>
        <v>0</v>
      </c>
      <c r="I1495" s="1034"/>
      <c r="J1495" s="28">
        <f t="shared" si="81"/>
        <v>0</v>
      </c>
      <c r="K1495" s="1024">
        <f t="shared" si="82"/>
        <v>0</v>
      </c>
    </row>
    <row r="1496" spans="1:11" ht="38.25">
      <c r="A1496" s="956" t="s">
        <v>17</v>
      </c>
      <c r="B1496" s="947" t="s">
        <v>1184</v>
      </c>
      <c r="C1496" s="12"/>
      <c r="D1496" s="13"/>
      <c r="E1496" s="13"/>
      <c r="F1496" s="28"/>
      <c r="G1496" s="1034"/>
      <c r="H1496" s="28">
        <f t="shared" si="80"/>
        <v>0</v>
      </c>
      <c r="I1496" s="1034"/>
      <c r="J1496" s="28">
        <f t="shared" si="81"/>
        <v>0</v>
      </c>
      <c r="K1496" s="1024">
        <f t="shared" si="82"/>
        <v>0</v>
      </c>
    </row>
    <row r="1497" spans="1:11" ht="141.6" customHeight="1">
      <c r="A1497" s="956"/>
      <c r="B1497" s="947" t="s">
        <v>1185</v>
      </c>
      <c r="C1497" s="12"/>
      <c r="D1497" s="13"/>
      <c r="E1497" s="13"/>
      <c r="F1497" s="28"/>
      <c r="G1497" s="1034"/>
      <c r="H1497" s="28">
        <f t="shared" si="80"/>
        <v>0</v>
      </c>
      <c r="I1497" s="1034"/>
      <c r="J1497" s="28">
        <f t="shared" si="81"/>
        <v>0</v>
      </c>
      <c r="K1497" s="1024">
        <f t="shared" si="82"/>
        <v>0</v>
      </c>
    </row>
    <row r="1498" spans="1:11" ht="89.25">
      <c r="A1498" s="956"/>
      <c r="B1498" s="947" t="s">
        <v>1183</v>
      </c>
      <c r="C1498" s="12"/>
      <c r="D1498" s="13"/>
      <c r="E1498" s="13"/>
      <c r="F1498" s="28"/>
      <c r="G1498" s="1034"/>
      <c r="H1498" s="28">
        <f t="shared" si="80"/>
        <v>0</v>
      </c>
      <c r="I1498" s="1034"/>
      <c r="J1498" s="28">
        <f t="shared" si="81"/>
        <v>0</v>
      </c>
      <c r="K1498" s="1024">
        <f t="shared" si="82"/>
        <v>0</v>
      </c>
    </row>
    <row r="1499" spans="1:11">
      <c r="A1499" s="951"/>
      <c r="B1499" s="947" t="s">
        <v>1189</v>
      </c>
      <c r="C1499" s="12" t="s">
        <v>352</v>
      </c>
      <c r="D1499" s="13">
        <v>1</v>
      </c>
      <c r="E1499" s="13"/>
      <c r="F1499" s="28">
        <f>D1499*E1499</f>
        <v>0</v>
      </c>
      <c r="G1499" s="995">
        <v>1</v>
      </c>
      <c r="H1499" s="28">
        <f t="shared" si="80"/>
        <v>0</v>
      </c>
      <c r="I1499" s="1034"/>
      <c r="J1499" s="28">
        <f t="shared" si="81"/>
        <v>0</v>
      </c>
      <c r="K1499" s="1024">
        <f t="shared" si="82"/>
        <v>0</v>
      </c>
    </row>
    <row r="1500" spans="1:11">
      <c r="A1500" s="956"/>
      <c r="B1500" s="947"/>
      <c r="C1500" s="12"/>
      <c r="D1500" s="13"/>
      <c r="E1500" s="13"/>
      <c r="F1500" s="28"/>
      <c r="G1500" s="1034"/>
      <c r="H1500" s="28">
        <f t="shared" si="80"/>
        <v>0</v>
      </c>
      <c r="I1500" s="1034"/>
      <c r="J1500" s="28">
        <f t="shared" si="81"/>
        <v>0</v>
      </c>
      <c r="K1500" s="1024">
        <f t="shared" si="82"/>
        <v>0</v>
      </c>
    </row>
    <row r="1501" spans="1:11" ht="30.75" customHeight="1">
      <c r="A1501" s="956" t="s">
        <v>18</v>
      </c>
      <c r="B1501" s="947" t="s">
        <v>1187</v>
      </c>
      <c r="C1501" s="12"/>
      <c r="D1501" s="13"/>
      <c r="E1501" s="13"/>
      <c r="F1501" s="28"/>
      <c r="G1501" s="1034"/>
      <c r="H1501" s="28">
        <f t="shared" si="80"/>
        <v>0</v>
      </c>
      <c r="I1501" s="1034"/>
      <c r="J1501" s="28">
        <f t="shared" si="81"/>
        <v>0</v>
      </c>
      <c r="K1501" s="1024">
        <f t="shared" si="82"/>
        <v>0</v>
      </c>
    </row>
    <row r="1502" spans="1:11" ht="102">
      <c r="A1502" s="956"/>
      <c r="B1502" s="947" t="s">
        <v>1188</v>
      </c>
      <c r="C1502" s="12"/>
      <c r="D1502" s="13"/>
      <c r="E1502" s="13"/>
      <c r="F1502" s="28"/>
      <c r="G1502" s="1034"/>
      <c r="H1502" s="28">
        <f t="shared" si="80"/>
        <v>0</v>
      </c>
      <c r="I1502" s="1034"/>
      <c r="J1502" s="28">
        <f t="shared" si="81"/>
        <v>0</v>
      </c>
      <c r="K1502" s="1024">
        <f t="shared" si="82"/>
        <v>0</v>
      </c>
    </row>
    <row r="1503" spans="1:11" ht="80.25" customHeight="1">
      <c r="A1503" s="956"/>
      <c r="B1503" s="947" t="s">
        <v>1183</v>
      </c>
      <c r="C1503" s="12"/>
      <c r="D1503" s="13"/>
      <c r="E1503" s="13"/>
      <c r="F1503" s="28"/>
      <c r="G1503" s="1034"/>
      <c r="H1503" s="28">
        <f t="shared" si="80"/>
        <v>0</v>
      </c>
      <c r="I1503" s="1034"/>
      <c r="J1503" s="28">
        <f t="shared" si="81"/>
        <v>0</v>
      </c>
      <c r="K1503" s="1024">
        <f t="shared" si="82"/>
        <v>0</v>
      </c>
    </row>
    <row r="1504" spans="1:11">
      <c r="A1504" s="951"/>
      <c r="B1504" s="947" t="s">
        <v>3346</v>
      </c>
      <c r="C1504" s="12" t="s">
        <v>352</v>
      </c>
      <c r="D1504" s="13">
        <v>1</v>
      </c>
      <c r="E1504" s="13"/>
      <c r="F1504" s="28">
        <f>D1504*E1504</f>
        <v>0</v>
      </c>
      <c r="G1504" s="995">
        <v>1</v>
      </c>
      <c r="H1504" s="28">
        <f t="shared" si="80"/>
        <v>0</v>
      </c>
      <c r="I1504" s="1034"/>
      <c r="J1504" s="28">
        <f t="shared" si="81"/>
        <v>0</v>
      </c>
      <c r="K1504" s="1024">
        <f t="shared" si="82"/>
        <v>0</v>
      </c>
    </row>
    <row r="1505" spans="1:11">
      <c r="A1505" s="64"/>
      <c r="B1505" s="65"/>
      <c r="C1505" s="12"/>
      <c r="D1505" s="13"/>
      <c r="E1505" s="13"/>
      <c r="F1505" s="28"/>
      <c r="G1505" s="1034"/>
      <c r="H1505" s="28">
        <f t="shared" si="80"/>
        <v>0</v>
      </c>
      <c r="I1505" s="1034"/>
      <c r="J1505" s="28">
        <f t="shared" si="81"/>
        <v>0</v>
      </c>
      <c r="K1505" s="1024">
        <f t="shared" si="82"/>
        <v>0</v>
      </c>
    </row>
    <row r="1506" spans="1:11" ht="25.5">
      <c r="A1506" s="956" t="s">
        <v>19</v>
      </c>
      <c r="B1506" s="65" t="s">
        <v>3356</v>
      </c>
      <c r="C1506" s="12" t="s">
        <v>352</v>
      </c>
      <c r="D1506" s="13">
        <v>1</v>
      </c>
      <c r="E1506" s="13"/>
      <c r="F1506" s="28">
        <f>D1506*E1506</f>
        <v>0</v>
      </c>
      <c r="G1506" s="995">
        <v>1</v>
      </c>
      <c r="H1506" s="28">
        <f t="shared" si="80"/>
        <v>0</v>
      </c>
      <c r="I1506" s="1034"/>
      <c r="J1506" s="28">
        <f t="shared" si="81"/>
        <v>0</v>
      </c>
      <c r="K1506" s="1024">
        <f t="shared" si="82"/>
        <v>0</v>
      </c>
    </row>
    <row r="1507" spans="1:11">
      <c r="A1507" s="64"/>
      <c r="B1507" s="65"/>
      <c r="C1507" s="12"/>
      <c r="D1507" s="13"/>
      <c r="E1507" s="13"/>
      <c r="F1507" s="28"/>
      <c r="G1507" s="1034"/>
      <c r="H1507" s="28">
        <f t="shared" si="80"/>
        <v>0</v>
      </c>
      <c r="I1507" s="1034"/>
      <c r="J1507" s="28">
        <f t="shared" si="81"/>
        <v>0</v>
      </c>
      <c r="K1507" s="1024">
        <f t="shared" si="82"/>
        <v>0</v>
      </c>
    </row>
    <row r="1508" spans="1:11">
      <c r="A1508" s="64"/>
      <c r="B1508" s="65"/>
      <c r="C1508" s="12"/>
      <c r="D1508" s="13"/>
      <c r="E1508" s="13"/>
      <c r="F1508" s="28"/>
      <c r="G1508" s="1034"/>
      <c r="H1508" s="28">
        <f t="shared" si="80"/>
        <v>0</v>
      </c>
      <c r="I1508" s="1034"/>
      <c r="J1508" s="28">
        <f t="shared" si="81"/>
        <v>0</v>
      </c>
      <c r="K1508" s="1024">
        <f t="shared" si="82"/>
        <v>0</v>
      </c>
    </row>
    <row r="1509" spans="1:11" s="4" customFormat="1">
      <c r="A1509" s="45" t="s">
        <v>466</v>
      </c>
      <c r="B1509" s="45" t="s">
        <v>917</v>
      </c>
      <c r="C1509" s="50"/>
      <c r="D1509" s="51"/>
      <c r="E1509" s="52"/>
      <c r="F1509" s="54">
        <f>SUM(F1454:F1504)</f>
        <v>0</v>
      </c>
      <c r="G1509" s="1036"/>
      <c r="H1509" s="54">
        <f>SUM(H1454:H1504)</f>
        <v>0</v>
      </c>
      <c r="I1509" s="1036"/>
      <c r="J1509" s="54">
        <f>SUM(J1454:J1504)</f>
        <v>0</v>
      </c>
      <c r="K1509" s="1024">
        <f t="shared" si="82"/>
        <v>0</v>
      </c>
    </row>
    <row r="1510" spans="1:11">
      <c r="G1510" s="1034"/>
      <c r="H1510" s="1035"/>
      <c r="I1510" s="1034"/>
      <c r="J1510" s="1035"/>
      <c r="K1510" s="1024">
        <f t="shared" si="82"/>
        <v>0</v>
      </c>
    </row>
    <row r="1511" spans="1:11">
      <c r="G1511" s="1034"/>
      <c r="H1511" s="1035"/>
      <c r="I1511" s="1034"/>
      <c r="J1511" s="1035"/>
      <c r="K1511" s="1024">
        <f t="shared" si="82"/>
        <v>0</v>
      </c>
    </row>
    <row r="1512" spans="1:11" s="4" customFormat="1">
      <c r="A1512" s="45" t="s">
        <v>249</v>
      </c>
      <c r="B1512" s="45" t="s">
        <v>563</v>
      </c>
      <c r="C1512" s="68"/>
      <c r="D1512" s="69"/>
      <c r="E1512" s="70"/>
      <c r="F1512" s="427">
        <f>SUM(F1509,F1445)</f>
        <v>0</v>
      </c>
      <c r="G1512" s="1028"/>
      <c r="H1512" s="427">
        <f>SUM(H1509,H1445)</f>
        <v>0</v>
      </c>
      <c r="I1512" s="1028"/>
      <c r="J1512" s="427">
        <f>SUM(J1509,J1445)</f>
        <v>0</v>
      </c>
      <c r="K1512" s="1024">
        <f t="shared" si="82"/>
        <v>0</v>
      </c>
    </row>
    <row r="1513" spans="1:11" ht="15">
      <c r="G1513" s="1062"/>
      <c r="H1513" s="1063"/>
      <c r="I1513" s="1062"/>
      <c r="J1513" s="1038"/>
      <c r="K1513" s="1024">
        <f t="shared" si="82"/>
        <v>0</v>
      </c>
    </row>
    <row r="1514" spans="1:11" s="4" customFormat="1">
      <c r="A1514" s="45" t="s">
        <v>269</v>
      </c>
      <c r="B1514" s="45" t="s">
        <v>437</v>
      </c>
      <c r="C1514" s="66" t="s">
        <v>248</v>
      </c>
      <c r="D1514" s="67" t="s">
        <v>245</v>
      </c>
      <c r="E1514" s="1021" t="s">
        <v>246</v>
      </c>
      <c r="F1514" s="1021" t="s">
        <v>247</v>
      </c>
      <c r="G1514" s="1026" t="s">
        <v>245</v>
      </c>
      <c r="H1514" s="1027" t="s">
        <v>247</v>
      </c>
      <c r="I1514" s="1026" t="s">
        <v>245</v>
      </c>
      <c r="J1514" s="1027" t="s">
        <v>247</v>
      </c>
      <c r="K1514" s="1024" t="e">
        <f t="shared" si="82"/>
        <v>#VALUE!</v>
      </c>
    </row>
    <row r="1515" spans="1:11" s="4" customFormat="1">
      <c r="A1515" s="11"/>
      <c r="B1515" s="11"/>
      <c r="C1515" s="1"/>
      <c r="D1515" s="2"/>
      <c r="E1515" s="3"/>
      <c r="F1515" s="2"/>
      <c r="G1515" s="1030"/>
      <c r="H1515" s="1029"/>
      <c r="I1515" s="1030"/>
      <c r="J1515" s="1029"/>
      <c r="K1515" s="1024">
        <f t="shared" si="82"/>
        <v>0</v>
      </c>
    </row>
    <row r="1516" spans="1:11" s="81" customFormat="1" ht="66">
      <c r="A1516" s="7" t="s">
        <v>0</v>
      </c>
      <c r="B1516" s="39" t="s">
        <v>447</v>
      </c>
      <c r="C1516" s="101"/>
      <c r="D1516" s="101"/>
      <c r="E1516" s="155"/>
      <c r="F1516" s="102"/>
      <c r="G1516" s="1064"/>
      <c r="H1516" s="1066"/>
      <c r="I1516" s="1064"/>
      <c r="J1516" s="1066"/>
      <c r="K1516" s="1024">
        <f t="shared" si="82"/>
        <v>0</v>
      </c>
    </row>
    <row r="1517" spans="1:11" s="81" customFormat="1" ht="102">
      <c r="A1517" s="154"/>
      <c r="B1517" s="39" t="s">
        <v>448</v>
      </c>
      <c r="C1517" s="12" t="s">
        <v>6</v>
      </c>
      <c r="D1517" s="13">
        <v>470</v>
      </c>
      <c r="E1517" s="13"/>
      <c r="F1517" s="28">
        <f>ROUND(D1517*E1517,2)</f>
        <v>0</v>
      </c>
      <c r="G1517" s="995">
        <v>322</v>
      </c>
      <c r="H1517" s="28">
        <f t="shared" ref="H1517:H1518" si="83">ROUND(E1517*G1517,2)</f>
        <v>0</v>
      </c>
      <c r="I1517" s="995">
        <v>148</v>
      </c>
      <c r="J1517" s="28">
        <f t="shared" ref="J1517:J1519" si="84">ROUND(E1517*I1517,2)</f>
        <v>0</v>
      </c>
      <c r="K1517" s="1024">
        <f t="shared" si="82"/>
        <v>0</v>
      </c>
    </row>
    <row r="1518" spans="1:11" ht="12" customHeight="1">
      <c r="G1518" s="1034"/>
      <c r="H1518" s="28">
        <f t="shared" si="83"/>
        <v>0</v>
      </c>
      <c r="I1518" s="1034"/>
      <c r="J1518" s="28">
        <f t="shared" si="84"/>
        <v>0</v>
      </c>
      <c r="K1518" s="1024">
        <f t="shared" si="82"/>
        <v>0</v>
      </c>
    </row>
    <row r="1519" spans="1:11">
      <c r="G1519" s="1034"/>
      <c r="H1519" s="1035"/>
      <c r="I1519" s="1034"/>
      <c r="J1519" s="28">
        <f t="shared" si="84"/>
        <v>0</v>
      </c>
      <c r="K1519" s="1024">
        <f t="shared" si="82"/>
        <v>0</v>
      </c>
    </row>
    <row r="1520" spans="1:11" s="4" customFormat="1">
      <c r="A1520" s="45" t="s">
        <v>269</v>
      </c>
      <c r="B1520" s="45" t="s">
        <v>438</v>
      </c>
      <c r="C1520" s="50"/>
      <c r="D1520" s="51"/>
      <c r="E1520" s="52"/>
      <c r="F1520" s="714">
        <f>SUM(F1517)</f>
        <v>0</v>
      </c>
      <c r="G1520" s="1036"/>
      <c r="H1520" s="714">
        <f>SUM(H1517)</f>
        <v>0</v>
      </c>
      <c r="I1520" s="1036"/>
      <c r="J1520" s="714">
        <f>SUM(J1517)</f>
        <v>0</v>
      </c>
      <c r="K1520" s="1024">
        <f t="shared" si="82"/>
        <v>0</v>
      </c>
    </row>
    <row r="1521" spans="1:11">
      <c r="G1521" s="1034"/>
      <c r="H1521" s="1035"/>
      <c r="I1521" s="1034"/>
      <c r="J1521" s="1035"/>
      <c r="K1521" s="1024">
        <f t="shared" si="82"/>
        <v>0</v>
      </c>
    </row>
    <row r="1522" spans="1:11" ht="15">
      <c r="G1522" s="1062"/>
      <c r="H1522" s="1063"/>
      <c r="I1522" s="1062"/>
      <c r="J1522" s="1038"/>
      <c r="K1522" s="1024">
        <f t="shared" si="82"/>
        <v>0</v>
      </c>
    </row>
    <row r="1523" spans="1:11" s="4" customFormat="1">
      <c r="A1523" s="45" t="s">
        <v>315</v>
      </c>
      <c r="B1523" s="45" t="s">
        <v>921</v>
      </c>
      <c r="C1523" s="66" t="s">
        <v>248</v>
      </c>
      <c r="D1523" s="67" t="s">
        <v>245</v>
      </c>
      <c r="E1523" s="1021" t="s">
        <v>246</v>
      </c>
      <c r="F1523" s="1021" t="s">
        <v>247</v>
      </c>
      <c r="G1523" s="1026" t="s">
        <v>245</v>
      </c>
      <c r="H1523" s="1027" t="s">
        <v>247</v>
      </c>
      <c r="I1523" s="1026" t="s">
        <v>245</v>
      </c>
      <c r="J1523" s="1027" t="s">
        <v>247</v>
      </c>
      <c r="K1523" s="1024" t="e">
        <f t="shared" si="82"/>
        <v>#VALUE!</v>
      </c>
    </row>
    <row r="1524" spans="1:11" s="4" customFormat="1">
      <c r="A1524" s="11"/>
      <c r="B1524" s="11"/>
      <c r="C1524" s="1"/>
      <c r="D1524" s="2"/>
      <c r="E1524" s="3"/>
      <c r="F1524" s="2"/>
      <c r="G1524" s="1030"/>
      <c r="H1524" s="1029"/>
      <c r="I1524" s="1030"/>
      <c r="J1524" s="1029"/>
      <c r="K1524" s="1024">
        <f t="shared" si="82"/>
        <v>0</v>
      </c>
    </row>
    <row r="1525" spans="1:11" s="81" customFormat="1" ht="89.25">
      <c r="A1525" s="7" t="s">
        <v>0</v>
      </c>
      <c r="B1525" s="39" t="s">
        <v>920</v>
      </c>
      <c r="C1525" s="12" t="s">
        <v>108</v>
      </c>
      <c r="D1525" s="13">
        <v>440</v>
      </c>
      <c r="E1525" s="13"/>
      <c r="F1525" s="28">
        <f>D1525*E1525</f>
        <v>0</v>
      </c>
      <c r="G1525" s="995">
        <v>400</v>
      </c>
      <c r="H1525" s="28">
        <f t="shared" ref="H1525" si="85">ROUND(E1525*G1525,2)</f>
        <v>0</v>
      </c>
      <c r="I1525" s="995">
        <v>40</v>
      </c>
      <c r="J1525" s="28">
        <f t="shared" ref="J1525" si="86">ROUND(E1525*I1525,2)</f>
        <v>0</v>
      </c>
      <c r="K1525" s="1024">
        <f t="shared" si="82"/>
        <v>0</v>
      </c>
    </row>
    <row r="1526" spans="1:11" ht="12" customHeight="1">
      <c r="G1526" s="1034"/>
      <c r="H1526" s="1035"/>
      <c r="I1526" s="1034"/>
      <c r="J1526" s="1035"/>
      <c r="K1526" s="1024">
        <f t="shared" si="82"/>
        <v>0</v>
      </c>
    </row>
    <row r="1527" spans="1:11">
      <c r="G1527" s="1034"/>
      <c r="H1527" s="1035"/>
      <c r="I1527" s="1034"/>
      <c r="J1527" s="1035"/>
      <c r="K1527" s="1024">
        <f t="shared" si="82"/>
        <v>0</v>
      </c>
    </row>
    <row r="1528" spans="1:11" s="4" customFormat="1">
      <c r="A1528" s="45" t="s">
        <v>315</v>
      </c>
      <c r="B1528" s="45" t="s">
        <v>3094</v>
      </c>
      <c r="C1528" s="50"/>
      <c r="D1528" s="51"/>
      <c r="E1528" s="52"/>
      <c r="F1528" s="714">
        <f>SUM(F1525)</f>
        <v>0</v>
      </c>
      <c r="G1528" s="1028"/>
      <c r="H1528" s="1022">
        <f>SUM(H1525)</f>
        <v>0</v>
      </c>
      <c r="I1528" s="1028"/>
      <c r="J1528" s="1022">
        <f>SUM(J1525)</f>
        <v>0</v>
      </c>
      <c r="K1528" s="1024">
        <f t="shared" si="82"/>
        <v>0</v>
      </c>
    </row>
    <row r="1529" spans="1:11" ht="15">
      <c r="G1529" s="1062"/>
      <c r="H1529" s="1063"/>
      <c r="I1529" s="1062"/>
      <c r="J1529" s="1038"/>
      <c r="K1529" s="1024">
        <f t="shared" si="82"/>
        <v>0</v>
      </c>
    </row>
    <row r="1530" spans="1:11" s="4" customFormat="1">
      <c r="A1530" s="45" t="s">
        <v>353</v>
      </c>
      <c r="B1530" s="45" t="s">
        <v>441</v>
      </c>
      <c r="C1530" s="66" t="s">
        <v>248</v>
      </c>
      <c r="D1530" s="67" t="s">
        <v>245</v>
      </c>
      <c r="E1530" s="1021" t="s">
        <v>246</v>
      </c>
      <c r="F1530" s="1021" t="s">
        <v>247</v>
      </c>
      <c r="G1530" s="1026" t="s">
        <v>245</v>
      </c>
      <c r="H1530" s="1027" t="s">
        <v>247</v>
      </c>
      <c r="I1530" s="1026" t="s">
        <v>245</v>
      </c>
      <c r="J1530" s="1027" t="s">
        <v>247</v>
      </c>
      <c r="K1530" s="1024" t="e">
        <f t="shared" si="82"/>
        <v>#VALUE!</v>
      </c>
    </row>
    <row r="1531" spans="1:11" s="4" customFormat="1">
      <c r="A1531" s="11"/>
      <c r="B1531" s="11"/>
      <c r="C1531" s="1"/>
      <c r="D1531" s="2"/>
      <c r="E1531" s="3"/>
      <c r="F1531" s="2"/>
      <c r="G1531" s="1030"/>
      <c r="H1531" s="1029"/>
      <c r="I1531" s="1030"/>
      <c r="J1531" s="1029"/>
      <c r="K1531" s="1024">
        <f t="shared" si="82"/>
        <v>0</v>
      </c>
    </row>
    <row r="1532" spans="1:11" s="151" customFormat="1" ht="185.25" customHeight="1">
      <c r="A1532" s="7" t="s">
        <v>0</v>
      </c>
      <c r="B1532" s="39" t="s">
        <v>445</v>
      </c>
      <c r="C1532" s="30"/>
      <c r="D1532" s="31"/>
      <c r="E1532" s="31"/>
      <c r="F1532" s="32"/>
      <c r="G1532" s="1096"/>
      <c r="H1532" s="1097"/>
      <c r="I1532" s="1096"/>
      <c r="J1532" s="1097"/>
      <c r="K1532" s="1024">
        <f t="shared" si="82"/>
        <v>0</v>
      </c>
    </row>
    <row r="1533" spans="1:11" s="151" customFormat="1" ht="178.5">
      <c r="A1533" s="7"/>
      <c r="B1533" s="39" t="s">
        <v>443</v>
      </c>
      <c r="C1533" s="30"/>
      <c r="D1533" s="31"/>
      <c r="E1533" s="31"/>
      <c r="F1533" s="32"/>
      <c r="G1533" s="1096"/>
      <c r="H1533" s="1097"/>
      <c r="I1533" s="1096"/>
      <c r="J1533" s="1097"/>
      <c r="K1533" s="1024">
        <f t="shared" si="82"/>
        <v>0</v>
      </c>
    </row>
    <row r="1534" spans="1:11" s="151" customFormat="1">
      <c r="A1534" s="33"/>
      <c r="B1534" s="39" t="s">
        <v>439</v>
      </c>
      <c r="C1534" s="12" t="s">
        <v>6</v>
      </c>
      <c r="D1534" s="13">
        <v>2820</v>
      </c>
      <c r="E1534" s="13"/>
      <c r="F1534" s="28">
        <f>(D1534*E1534)</f>
        <v>0</v>
      </c>
      <c r="G1534" s="996">
        <v>2353</v>
      </c>
      <c r="H1534" s="28">
        <f t="shared" ref="H1534:H1546" si="87">ROUND(E1534*G1534,2)</f>
        <v>0</v>
      </c>
      <c r="I1534" s="995">
        <v>467</v>
      </c>
      <c r="J1534" s="28">
        <f t="shared" ref="J1534:J1546" si="88">ROUND(E1534*I1534,2)</f>
        <v>0</v>
      </c>
      <c r="K1534" s="1024">
        <f t="shared" si="82"/>
        <v>0</v>
      </c>
    </row>
    <row r="1535" spans="1:11" s="151" customFormat="1">
      <c r="A1535" s="33"/>
      <c r="B1535" s="39" t="s">
        <v>440</v>
      </c>
      <c r="C1535" s="12" t="s">
        <v>230</v>
      </c>
      <c r="D1535" s="13">
        <v>1800</v>
      </c>
      <c r="E1535" s="13"/>
      <c r="F1535" s="28">
        <f>(D1535*E1535)</f>
        <v>0</v>
      </c>
      <c r="G1535" s="996">
        <v>1515</v>
      </c>
      <c r="H1535" s="28">
        <f t="shared" si="87"/>
        <v>0</v>
      </c>
      <c r="I1535" s="995">
        <v>285</v>
      </c>
      <c r="J1535" s="28">
        <f t="shared" si="88"/>
        <v>0</v>
      </c>
      <c r="K1535" s="1024">
        <f t="shared" si="82"/>
        <v>0</v>
      </c>
    </row>
    <row r="1536" spans="1:11" s="151" customFormat="1">
      <c r="A1536" s="33"/>
      <c r="B1536" s="39"/>
      <c r="C1536" s="30"/>
      <c r="D1536" s="31"/>
      <c r="E1536" s="31"/>
      <c r="F1536" s="32"/>
      <c r="G1536" s="1096"/>
      <c r="H1536" s="28">
        <f t="shared" si="87"/>
        <v>0</v>
      </c>
      <c r="I1536" s="1096"/>
      <c r="J1536" s="28">
        <f t="shared" si="88"/>
        <v>0</v>
      </c>
      <c r="K1536" s="1024">
        <f t="shared" si="82"/>
        <v>0</v>
      </c>
    </row>
    <row r="1537" spans="1:11" s="151" customFormat="1" ht="25.5">
      <c r="A1537" s="7" t="s">
        <v>2</v>
      </c>
      <c r="B1537" s="39" t="s">
        <v>444</v>
      </c>
      <c r="C1537" s="30"/>
      <c r="D1537" s="31"/>
      <c r="E1537" s="31"/>
      <c r="F1537" s="32"/>
      <c r="G1537" s="1096"/>
      <c r="H1537" s="28">
        <f t="shared" si="87"/>
        <v>0</v>
      </c>
      <c r="I1537" s="1096"/>
      <c r="J1537" s="28">
        <f t="shared" si="88"/>
        <v>0</v>
      </c>
      <c r="K1537" s="1024">
        <f t="shared" si="82"/>
        <v>0</v>
      </c>
    </row>
    <row r="1538" spans="1:11" s="151" customFormat="1">
      <c r="A1538" s="150"/>
      <c r="B1538" s="39" t="s">
        <v>439</v>
      </c>
      <c r="C1538" s="12" t="s">
        <v>6</v>
      </c>
      <c r="D1538" s="13">
        <v>130</v>
      </c>
      <c r="E1538" s="13"/>
      <c r="F1538" s="28">
        <f>(D1538*E1538)</f>
        <v>0</v>
      </c>
      <c r="G1538" s="995">
        <v>113</v>
      </c>
      <c r="H1538" s="28">
        <f t="shared" si="87"/>
        <v>0</v>
      </c>
      <c r="I1538" s="995">
        <v>17</v>
      </c>
      <c r="J1538" s="28">
        <f t="shared" si="88"/>
        <v>0</v>
      </c>
      <c r="K1538" s="1024">
        <f t="shared" si="82"/>
        <v>0</v>
      </c>
    </row>
    <row r="1539" spans="1:11" s="151" customFormat="1">
      <c r="A1539" s="150"/>
      <c r="B1539" s="39" t="s">
        <v>440</v>
      </c>
      <c r="C1539" s="12" t="s">
        <v>230</v>
      </c>
      <c r="D1539" s="13">
        <v>260</v>
      </c>
      <c r="E1539" s="13"/>
      <c r="F1539" s="28">
        <f>(D1539*E1539)</f>
        <v>0</v>
      </c>
      <c r="G1539" s="995">
        <v>224</v>
      </c>
      <c r="H1539" s="28">
        <f t="shared" si="87"/>
        <v>0</v>
      </c>
      <c r="I1539" s="995">
        <v>36</v>
      </c>
      <c r="J1539" s="28">
        <f t="shared" si="88"/>
        <v>0</v>
      </c>
      <c r="K1539" s="1024">
        <f t="shared" si="82"/>
        <v>0</v>
      </c>
    </row>
    <row r="1540" spans="1:11" ht="12" customHeight="1">
      <c r="G1540" s="1034"/>
      <c r="H1540" s="28">
        <f t="shared" si="87"/>
        <v>0</v>
      </c>
      <c r="I1540" s="1034"/>
      <c r="J1540" s="28">
        <f t="shared" si="88"/>
        <v>0</v>
      </c>
      <c r="K1540" s="1024">
        <f t="shared" si="82"/>
        <v>0</v>
      </c>
    </row>
    <row r="1541" spans="1:11" s="151" customFormat="1" ht="180" customHeight="1">
      <c r="A1541" s="7" t="s">
        <v>3</v>
      </c>
      <c r="B1541" s="39" t="s">
        <v>446</v>
      </c>
      <c r="C1541" s="30"/>
      <c r="D1541" s="31"/>
      <c r="E1541" s="31"/>
      <c r="F1541" s="32"/>
      <c r="G1541" s="1096"/>
      <c r="H1541" s="28">
        <f t="shared" si="87"/>
        <v>0</v>
      </c>
      <c r="I1541" s="1096"/>
      <c r="J1541" s="28">
        <f t="shared" si="88"/>
        <v>0</v>
      </c>
      <c r="K1541" s="1024">
        <f t="shared" si="82"/>
        <v>0</v>
      </c>
    </row>
    <row r="1542" spans="1:11" s="151" customFormat="1">
      <c r="A1542" s="150"/>
      <c r="B1542" s="39" t="s">
        <v>439</v>
      </c>
      <c r="C1542" s="12" t="s">
        <v>6</v>
      </c>
      <c r="D1542" s="13">
        <v>4</v>
      </c>
      <c r="E1542" s="13"/>
      <c r="F1542" s="28">
        <f>(D1542*E1542)</f>
        <v>0</v>
      </c>
      <c r="G1542" s="995">
        <v>4</v>
      </c>
      <c r="H1542" s="28">
        <f t="shared" si="87"/>
        <v>0</v>
      </c>
      <c r="I1542" s="1096"/>
      <c r="J1542" s="28">
        <f t="shared" si="88"/>
        <v>0</v>
      </c>
      <c r="K1542" s="1024">
        <f t="shared" si="82"/>
        <v>0</v>
      </c>
    </row>
    <row r="1543" spans="1:11" ht="12" customHeight="1">
      <c r="G1543" s="1034"/>
      <c r="H1543" s="28">
        <f t="shared" si="87"/>
        <v>0</v>
      </c>
      <c r="I1543" s="1034"/>
      <c r="J1543" s="28">
        <f t="shared" si="88"/>
        <v>0</v>
      </c>
      <c r="K1543" s="1024">
        <f t="shared" si="82"/>
        <v>0</v>
      </c>
    </row>
    <row r="1544" spans="1:11" ht="63.75">
      <c r="A1544" s="7" t="s">
        <v>4</v>
      </c>
      <c r="B1544" s="39" t="s">
        <v>1135</v>
      </c>
      <c r="C1544" s="12" t="s">
        <v>6</v>
      </c>
      <c r="D1544" s="13">
        <v>130</v>
      </c>
      <c r="E1544" s="13"/>
      <c r="F1544" s="28">
        <f>(D1544*E1544)</f>
        <v>0</v>
      </c>
      <c r="G1544" s="995">
        <v>130</v>
      </c>
      <c r="H1544" s="28">
        <f t="shared" si="87"/>
        <v>0</v>
      </c>
      <c r="I1544" s="1034"/>
      <c r="J1544" s="28">
        <f t="shared" si="88"/>
        <v>0</v>
      </c>
      <c r="K1544" s="1024">
        <f t="shared" si="82"/>
        <v>0</v>
      </c>
    </row>
    <row r="1545" spans="1:11" ht="12" customHeight="1">
      <c r="G1545" s="1034"/>
      <c r="H1545" s="28">
        <f t="shared" si="87"/>
        <v>0</v>
      </c>
      <c r="I1545" s="1034"/>
      <c r="J1545" s="28">
        <f t="shared" si="88"/>
        <v>0</v>
      </c>
      <c r="K1545" s="1024">
        <f t="shared" si="82"/>
        <v>0</v>
      </c>
    </row>
    <row r="1546" spans="1:11" ht="12" customHeight="1">
      <c r="G1546" s="1034"/>
      <c r="H1546" s="28">
        <f t="shared" si="87"/>
        <v>0</v>
      </c>
      <c r="I1546" s="1034"/>
      <c r="J1546" s="28">
        <f t="shared" si="88"/>
        <v>0</v>
      </c>
      <c r="K1546" s="1024">
        <f t="shared" si="82"/>
        <v>0</v>
      </c>
    </row>
    <row r="1547" spans="1:11" s="4" customFormat="1">
      <c r="A1547" s="45" t="s">
        <v>353</v>
      </c>
      <c r="B1547" s="45" t="s">
        <v>442</v>
      </c>
      <c r="C1547" s="50"/>
      <c r="D1547" s="51"/>
      <c r="E1547" s="52"/>
      <c r="F1547" s="714">
        <f>SUM(F1532:F1544)</f>
        <v>0</v>
      </c>
      <c r="G1547" s="1028"/>
      <c r="H1547" s="714">
        <f>SUM(H1532:H1544)</f>
        <v>0</v>
      </c>
      <c r="I1547" s="1028"/>
      <c r="J1547" s="714">
        <f>SUM(J1532:J1544)</f>
        <v>0</v>
      </c>
      <c r="K1547" s="1024">
        <f t="shared" si="82"/>
        <v>0</v>
      </c>
    </row>
    <row r="1548" spans="1:11" ht="15">
      <c r="G1548" s="1062"/>
      <c r="H1548" s="1063"/>
      <c r="I1548" s="1062"/>
      <c r="J1548" s="1038"/>
      <c r="K1548" s="1024">
        <f t="shared" si="82"/>
        <v>0</v>
      </c>
    </row>
    <row r="1549" spans="1:11" s="4" customFormat="1">
      <c r="A1549" s="45" t="s">
        <v>357</v>
      </c>
      <c r="B1549" s="45" t="s">
        <v>498</v>
      </c>
      <c r="C1549" s="66" t="s">
        <v>248</v>
      </c>
      <c r="D1549" s="67" t="s">
        <v>245</v>
      </c>
      <c r="E1549" s="1021" t="s">
        <v>246</v>
      </c>
      <c r="F1549" s="1021" t="s">
        <v>247</v>
      </c>
      <c r="G1549" s="1026" t="s">
        <v>245</v>
      </c>
      <c r="H1549" s="1027" t="s">
        <v>247</v>
      </c>
      <c r="I1549" s="1026" t="s">
        <v>245</v>
      </c>
      <c r="J1549" s="1027" t="s">
        <v>247</v>
      </c>
      <c r="K1549" s="1024" t="e">
        <f t="shared" si="82"/>
        <v>#VALUE!</v>
      </c>
    </row>
    <row r="1550" spans="1:11" s="4" customFormat="1">
      <c r="A1550" s="11"/>
      <c r="B1550" s="11"/>
      <c r="C1550" s="1"/>
      <c r="D1550" s="2"/>
      <c r="E1550" s="3"/>
      <c r="F1550" s="2"/>
      <c r="G1550" s="1030"/>
      <c r="H1550" s="1029"/>
      <c r="I1550" s="1030"/>
      <c r="J1550" s="1029"/>
      <c r="K1550" s="1024">
        <f t="shared" si="82"/>
        <v>0</v>
      </c>
    </row>
    <row r="1551" spans="1:11" s="4" customFormat="1">
      <c r="A1551" s="11"/>
      <c r="B1551" s="156" t="s">
        <v>525</v>
      </c>
      <c r="C1551" s="1"/>
      <c r="D1551" s="2"/>
      <c r="E1551" s="3"/>
      <c r="F1551" s="2"/>
      <c r="G1551" s="1030"/>
      <c r="H1551" s="1029"/>
      <c r="I1551" s="1030"/>
      <c r="J1551" s="1029"/>
      <c r="K1551" s="1024">
        <f t="shared" si="82"/>
        <v>0</v>
      </c>
    </row>
    <row r="1552" spans="1:11" s="4" customFormat="1">
      <c r="A1552" s="11"/>
      <c r="B1552" s="39"/>
      <c r="C1552" s="1"/>
      <c r="D1552" s="49"/>
      <c r="E1552" s="3"/>
      <c r="F1552" s="2"/>
      <c r="G1552" s="1030"/>
      <c r="H1552" s="1029"/>
      <c r="I1552" s="1030"/>
      <c r="J1552" s="1029"/>
      <c r="K1552" s="1024">
        <f t="shared" si="82"/>
        <v>0</v>
      </c>
    </row>
    <row r="1553" spans="1:11" s="146" customFormat="1" ht="186" customHeight="1">
      <c r="A1553" s="7" t="s">
        <v>0</v>
      </c>
      <c r="B1553" s="39" t="s">
        <v>505</v>
      </c>
      <c r="C1553" s="12"/>
      <c r="D1553" s="13"/>
      <c r="E1553" s="13"/>
      <c r="F1553" s="28"/>
      <c r="G1553" s="1075"/>
      <c r="H1553" s="1076"/>
      <c r="I1553" s="1075"/>
      <c r="J1553" s="1076"/>
      <c r="K1553" s="1024">
        <f t="shared" si="82"/>
        <v>0</v>
      </c>
    </row>
    <row r="1554" spans="1:11" s="146" customFormat="1">
      <c r="A1554" s="7"/>
      <c r="B1554" s="39" t="s">
        <v>500</v>
      </c>
      <c r="C1554" s="12" t="s">
        <v>6</v>
      </c>
      <c r="D1554" s="13">
        <v>740</v>
      </c>
      <c r="E1554" s="13"/>
      <c r="F1554" s="28">
        <f>D1554*E1554</f>
        <v>0</v>
      </c>
      <c r="G1554" s="995">
        <v>685</v>
      </c>
      <c r="H1554" s="28">
        <f t="shared" ref="H1554:H1617" si="89">ROUND(E1554*G1554,2)</f>
        <v>0</v>
      </c>
      <c r="I1554" s="995">
        <v>55</v>
      </c>
      <c r="J1554" s="28">
        <f t="shared" ref="J1554:J1617" si="90">ROUND(E1554*I1554,2)</f>
        <v>0</v>
      </c>
      <c r="K1554" s="1024">
        <f t="shared" si="82"/>
        <v>0</v>
      </c>
    </row>
    <row r="1555" spans="1:11" s="146" customFormat="1">
      <c r="A1555" s="7"/>
      <c r="B1555" s="39"/>
      <c r="C1555" s="12"/>
      <c r="D1555" s="31"/>
      <c r="E1555" s="13"/>
      <c r="F1555" s="28"/>
      <c r="G1555" s="1075"/>
      <c r="H1555" s="28">
        <f t="shared" si="89"/>
        <v>0</v>
      </c>
      <c r="I1555" s="1075"/>
      <c r="J1555" s="28">
        <f t="shared" si="90"/>
        <v>0</v>
      </c>
      <c r="K1555" s="1024">
        <f t="shared" si="82"/>
        <v>0</v>
      </c>
    </row>
    <row r="1556" spans="1:11" s="146" customFormat="1" ht="237.75" customHeight="1">
      <c r="A1556" s="7" t="s">
        <v>2</v>
      </c>
      <c r="B1556" s="39" t="s">
        <v>905</v>
      </c>
      <c r="C1556" s="12"/>
      <c r="D1556" s="13"/>
      <c r="E1556" s="13"/>
      <c r="F1556" s="28"/>
      <c r="G1556" s="1075"/>
      <c r="H1556" s="28">
        <f t="shared" si="89"/>
        <v>0</v>
      </c>
      <c r="I1556" s="1075"/>
      <c r="J1556" s="28">
        <f t="shared" si="90"/>
        <v>0</v>
      </c>
      <c r="K1556" s="1024">
        <f t="shared" si="82"/>
        <v>0</v>
      </c>
    </row>
    <row r="1557" spans="1:11" s="146" customFormat="1">
      <c r="A1557" s="7"/>
      <c r="B1557" s="39" t="s">
        <v>500</v>
      </c>
      <c r="C1557" s="12" t="s">
        <v>6</v>
      </c>
      <c r="D1557" s="13">
        <v>60</v>
      </c>
      <c r="E1557" s="13"/>
      <c r="F1557" s="28">
        <f>D1557*E1557</f>
        <v>0</v>
      </c>
      <c r="G1557" s="995"/>
      <c r="H1557" s="28">
        <f t="shared" si="89"/>
        <v>0</v>
      </c>
      <c r="I1557" s="995">
        <v>60</v>
      </c>
      <c r="J1557" s="28">
        <f t="shared" si="90"/>
        <v>0</v>
      </c>
      <c r="K1557" s="1024">
        <f t="shared" ref="K1557:K1620" si="91">D1557-G1557-I1557</f>
        <v>0</v>
      </c>
    </row>
    <row r="1558" spans="1:11" s="146" customFormat="1">
      <c r="A1558" s="7"/>
      <c r="B1558" s="39"/>
      <c r="C1558" s="12"/>
      <c r="D1558" s="31"/>
      <c r="E1558" s="13"/>
      <c r="F1558" s="28"/>
      <c r="G1558" s="1075"/>
      <c r="H1558" s="28">
        <f t="shared" si="89"/>
        <v>0</v>
      </c>
      <c r="I1558" s="1075"/>
      <c r="J1558" s="28">
        <f t="shared" si="90"/>
        <v>0</v>
      </c>
      <c r="K1558" s="1024">
        <f t="shared" si="91"/>
        <v>0</v>
      </c>
    </row>
    <row r="1559" spans="1:11" s="146" customFormat="1" ht="235.5" customHeight="1">
      <c r="A1559" s="7" t="s">
        <v>3</v>
      </c>
      <c r="B1559" s="39" t="s">
        <v>906</v>
      </c>
      <c r="C1559" s="12"/>
      <c r="D1559" s="13"/>
      <c r="E1559" s="13"/>
      <c r="F1559" s="28" t="s">
        <v>34</v>
      </c>
      <c r="G1559" s="1075"/>
      <c r="H1559" s="28">
        <f t="shared" si="89"/>
        <v>0</v>
      </c>
      <c r="I1559" s="1075"/>
      <c r="J1559" s="28">
        <f t="shared" si="90"/>
        <v>0</v>
      </c>
      <c r="K1559" s="1024">
        <f t="shared" si="91"/>
        <v>0</v>
      </c>
    </row>
    <row r="1560" spans="1:11" s="146" customFormat="1">
      <c r="A1560" s="7"/>
      <c r="B1560" s="39" t="s">
        <v>500</v>
      </c>
      <c r="C1560" s="12" t="s">
        <v>6</v>
      </c>
      <c r="D1560" s="13">
        <v>275</v>
      </c>
      <c r="E1560" s="13"/>
      <c r="F1560" s="28">
        <f>D1560*E1560</f>
        <v>0</v>
      </c>
      <c r="G1560" s="995">
        <v>254</v>
      </c>
      <c r="H1560" s="28">
        <f t="shared" si="89"/>
        <v>0</v>
      </c>
      <c r="I1560" s="995">
        <v>21</v>
      </c>
      <c r="J1560" s="28">
        <f t="shared" si="90"/>
        <v>0</v>
      </c>
      <c r="K1560" s="1024">
        <f t="shared" si="91"/>
        <v>0</v>
      </c>
    </row>
    <row r="1561" spans="1:11" s="146" customFormat="1">
      <c r="A1561" s="7"/>
      <c r="B1561" s="39"/>
      <c r="C1561" s="12"/>
      <c r="D1561" s="31"/>
      <c r="E1561" s="13"/>
      <c r="F1561" s="28"/>
      <c r="G1561" s="1075"/>
      <c r="H1561" s="28">
        <f t="shared" si="89"/>
        <v>0</v>
      </c>
      <c r="I1561" s="1075"/>
      <c r="J1561" s="28">
        <f t="shared" si="90"/>
        <v>0</v>
      </c>
      <c r="K1561" s="1024">
        <f t="shared" si="91"/>
        <v>0</v>
      </c>
    </row>
    <row r="1562" spans="1:11" s="146" customFormat="1" ht="38.25">
      <c r="A1562" s="7" t="s">
        <v>4</v>
      </c>
      <c r="B1562" s="39" t="s">
        <v>515</v>
      </c>
      <c r="C1562" s="12"/>
      <c r="D1562" s="13"/>
      <c r="E1562" s="13"/>
      <c r="F1562" s="28"/>
      <c r="G1562" s="1075"/>
      <c r="H1562" s="28">
        <f t="shared" si="89"/>
        <v>0</v>
      </c>
      <c r="I1562" s="1075"/>
      <c r="J1562" s="28">
        <f t="shared" si="90"/>
        <v>0</v>
      </c>
      <c r="K1562" s="1024">
        <f t="shared" si="91"/>
        <v>0</v>
      </c>
    </row>
    <row r="1563" spans="1:11" s="146" customFormat="1">
      <c r="A1563" s="7"/>
      <c r="B1563" s="39" t="s">
        <v>501</v>
      </c>
      <c r="C1563" s="12"/>
      <c r="D1563" s="13"/>
      <c r="E1563" s="13"/>
      <c r="F1563" s="28"/>
      <c r="G1563" s="1075"/>
      <c r="H1563" s="28">
        <f t="shared" si="89"/>
        <v>0</v>
      </c>
      <c r="I1563" s="1075"/>
      <c r="J1563" s="28">
        <f t="shared" si="90"/>
        <v>0</v>
      </c>
      <c r="K1563" s="1024">
        <f t="shared" si="91"/>
        <v>0</v>
      </c>
    </row>
    <row r="1564" spans="1:11" s="146" customFormat="1">
      <c r="A1564" s="7"/>
      <c r="B1564" s="39" t="s">
        <v>502</v>
      </c>
      <c r="C1564" s="12"/>
      <c r="D1564" s="13"/>
      <c r="E1564" s="13"/>
      <c r="F1564" s="28"/>
      <c r="G1564" s="1075"/>
      <c r="H1564" s="28">
        <f t="shared" si="89"/>
        <v>0</v>
      </c>
      <c r="I1564" s="1075"/>
      <c r="J1564" s="28">
        <f t="shared" si="90"/>
        <v>0</v>
      </c>
      <c r="K1564" s="1024">
        <f t="shared" si="91"/>
        <v>0</v>
      </c>
    </row>
    <row r="1565" spans="1:11" s="146" customFormat="1" ht="25.5">
      <c r="A1565" s="7"/>
      <c r="B1565" s="39" t="s">
        <v>506</v>
      </c>
      <c r="C1565" s="12"/>
      <c r="D1565" s="13"/>
      <c r="E1565" s="13"/>
      <c r="F1565" s="28"/>
      <c r="G1565" s="1075"/>
      <c r="H1565" s="28">
        <f t="shared" si="89"/>
        <v>0</v>
      </c>
      <c r="I1565" s="1075"/>
      <c r="J1565" s="28">
        <f t="shared" si="90"/>
        <v>0</v>
      </c>
      <c r="K1565" s="1024">
        <f t="shared" si="91"/>
        <v>0</v>
      </c>
    </row>
    <row r="1566" spans="1:11" s="146" customFormat="1" ht="25.5">
      <c r="A1566" s="7"/>
      <c r="B1566" s="39" t="s">
        <v>503</v>
      </c>
      <c r="C1566" s="12"/>
      <c r="D1566" s="13"/>
      <c r="E1566" s="13"/>
      <c r="F1566" s="28"/>
      <c r="G1566" s="1075"/>
      <c r="H1566" s="28">
        <f t="shared" si="89"/>
        <v>0</v>
      </c>
      <c r="I1566" s="1075"/>
      <c r="J1566" s="28">
        <f t="shared" si="90"/>
        <v>0</v>
      </c>
      <c r="K1566" s="1024">
        <f t="shared" si="91"/>
        <v>0</v>
      </c>
    </row>
    <row r="1567" spans="1:11" s="146" customFormat="1">
      <c r="A1567" s="7"/>
      <c r="B1567" s="39" t="s">
        <v>504</v>
      </c>
      <c r="C1567" s="12"/>
      <c r="D1567" s="13"/>
      <c r="E1567" s="13"/>
      <c r="F1567" s="28"/>
      <c r="G1567" s="1075"/>
      <c r="H1567" s="28">
        <f t="shared" si="89"/>
        <v>0</v>
      </c>
      <c r="I1567" s="1075"/>
      <c r="J1567" s="28">
        <f t="shared" si="90"/>
        <v>0</v>
      </c>
      <c r="K1567" s="1024">
        <f t="shared" si="91"/>
        <v>0</v>
      </c>
    </row>
    <row r="1568" spans="1:11" s="146" customFormat="1" ht="25.5">
      <c r="A1568" s="7"/>
      <c r="B1568" s="39" t="s">
        <v>507</v>
      </c>
      <c r="C1568" s="12"/>
      <c r="D1568" s="13"/>
      <c r="E1568" s="13"/>
      <c r="F1568" s="28"/>
      <c r="G1568" s="1075"/>
      <c r="H1568" s="28">
        <f t="shared" si="89"/>
        <v>0</v>
      </c>
      <c r="I1568" s="1075"/>
      <c r="J1568" s="28">
        <f t="shared" si="90"/>
        <v>0</v>
      </c>
      <c r="K1568" s="1024">
        <f t="shared" si="91"/>
        <v>0</v>
      </c>
    </row>
    <row r="1569" spans="1:11" s="146" customFormat="1">
      <c r="A1569" s="7"/>
      <c r="B1569" s="39" t="s">
        <v>508</v>
      </c>
      <c r="C1569" s="12"/>
      <c r="D1569" s="13"/>
      <c r="E1569" s="13"/>
      <c r="F1569" s="28"/>
      <c r="G1569" s="1075"/>
      <c r="H1569" s="28">
        <f t="shared" si="89"/>
        <v>0</v>
      </c>
      <c r="I1569" s="1075"/>
      <c r="J1569" s="28">
        <f t="shared" si="90"/>
        <v>0</v>
      </c>
      <c r="K1569" s="1024">
        <f t="shared" si="91"/>
        <v>0</v>
      </c>
    </row>
    <row r="1570" spans="1:11" s="146" customFormat="1" ht="25.5">
      <c r="A1570" s="7"/>
      <c r="B1570" s="39" t="s">
        <v>509</v>
      </c>
      <c r="C1570" s="12"/>
      <c r="D1570" s="13"/>
      <c r="E1570" s="13"/>
      <c r="F1570" s="28"/>
      <c r="G1570" s="1075"/>
      <c r="H1570" s="28">
        <f t="shared" si="89"/>
        <v>0</v>
      </c>
      <c r="I1570" s="1075"/>
      <c r="J1570" s="28">
        <f t="shared" si="90"/>
        <v>0</v>
      </c>
      <c r="K1570" s="1024">
        <f t="shared" si="91"/>
        <v>0</v>
      </c>
    </row>
    <row r="1571" spans="1:11" s="146" customFormat="1" ht="25.5">
      <c r="A1571" s="7"/>
      <c r="B1571" s="39" t="s">
        <v>510</v>
      </c>
      <c r="C1571" s="12"/>
      <c r="D1571" s="13"/>
      <c r="E1571" s="13"/>
      <c r="F1571" s="28"/>
      <c r="G1571" s="1075"/>
      <c r="H1571" s="28">
        <f t="shared" si="89"/>
        <v>0</v>
      </c>
      <c r="I1571" s="1075"/>
      <c r="J1571" s="28">
        <f t="shared" si="90"/>
        <v>0</v>
      </c>
      <c r="K1571" s="1024">
        <f t="shared" si="91"/>
        <v>0</v>
      </c>
    </row>
    <row r="1572" spans="1:11" s="146" customFormat="1">
      <c r="A1572" s="7"/>
      <c r="B1572" s="39" t="s">
        <v>511</v>
      </c>
      <c r="C1572" s="12"/>
      <c r="D1572" s="13"/>
      <c r="E1572" s="13"/>
      <c r="F1572" s="28"/>
      <c r="G1572" s="1075"/>
      <c r="H1572" s="28">
        <f t="shared" si="89"/>
        <v>0</v>
      </c>
      <c r="I1572" s="1075"/>
      <c r="J1572" s="28">
        <f t="shared" si="90"/>
        <v>0</v>
      </c>
      <c r="K1572" s="1024">
        <f t="shared" si="91"/>
        <v>0</v>
      </c>
    </row>
    <row r="1573" spans="1:11" s="146" customFormat="1">
      <c r="A1573" s="7"/>
      <c r="B1573" s="39"/>
      <c r="C1573" s="12"/>
      <c r="D1573" s="13"/>
      <c r="E1573" s="13"/>
      <c r="F1573" s="28"/>
      <c r="G1573" s="1075"/>
      <c r="H1573" s="28">
        <f t="shared" si="89"/>
        <v>0</v>
      </c>
      <c r="I1573" s="1075"/>
      <c r="J1573" s="28">
        <f t="shared" si="90"/>
        <v>0</v>
      </c>
      <c r="K1573" s="1024">
        <f t="shared" si="91"/>
        <v>0</v>
      </c>
    </row>
    <row r="1574" spans="1:11" s="146" customFormat="1" ht="38.25">
      <c r="A1574" s="7"/>
      <c r="B1574" s="39" t="s">
        <v>512</v>
      </c>
      <c r="C1574" s="12"/>
      <c r="D1574" s="13"/>
      <c r="E1574" s="13"/>
      <c r="F1574" s="28"/>
      <c r="G1574" s="1075"/>
      <c r="H1574" s="28">
        <f t="shared" si="89"/>
        <v>0</v>
      </c>
      <c r="I1574" s="1075"/>
      <c r="J1574" s="28">
        <f t="shared" si="90"/>
        <v>0</v>
      </c>
      <c r="K1574" s="1024">
        <f t="shared" si="91"/>
        <v>0</v>
      </c>
    </row>
    <row r="1575" spans="1:11" s="146" customFormat="1" ht="63.75">
      <c r="A1575" s="7"/>
      <c r="B1575" s="39" t="s">
        <v>513</v>
      </c>
      <c r="C1575" s="12"/>
      <c r="D1575" s="13"/>
      <c r="E1575" s="13"/>
      <c r="F1575" s="28"/>
      <c r="G1575" s="1075"/>
      <c r="H1575" s="28">
        <f t="shared" si="89"/>
        <v>0</v>
      </c>
      <c r="I1575" s="1075"/>
      <c r="J1575" s="28">
        <f t="shared" si="90"/>
        <v>0</v>
      </c>
      <c r="K1575" s="1024">
        <f t="shared" si="91"/>
        <v>0</v>
      </c>
    </row>
    <row r="1576" spans="1:11" s="146" customFormat="1">
      <c r="A1576" s="7"/>
      <c r="B1576" s="39" t="s">
        <v>500</v>
      </c>
      <c r="C1576" s="12" t="s">
        <v>6</v>
      </c>
      <c r="D1576" s="13">
        <v>12</v>
      </c>
      <c r="E1576" s="13"/>
      <c r="F1576" s="28">
        <f>D1576*E1576</f>
        <v>0</v>
      </c>
      <c r="G1576" s="1075"/>
      <c r="H1576" s="28">
        <f t="shared" si="89"/>
        <v>0</v>
      </c>
      <c r="I1576" s="995">
        <v>12</v>
      </c>
      <c r="J1576" s="28">
        <f t="shared" si="90"/>
        <v>0</v>
      </c>
      <c r="K1576" s="1024">
        <f t="shared" si="91"/>
        <v>0</v>
      </c>
    </row>
    <row r="1577" spans="1:11" ht="12" customHeight="1">
      <c r="G1577" s="1034"/>
      <c r="H1577" s="28">
        <f t="shared" si="89"/>
        <v>0</v>
      </c>
      <c r="I1577" s="1034"/>
      <c r="J1577" s="28">
        <f t="shared" si="90"/>
        <v>0</v>
      </c>
      <c r="K1577" s="1024">
        <f t="shared" si="91"/>
        <v>0</v>
      </c>
    </row>
    <row r="1578" spans="1:11" s="146" customFormat="1" ht="195.75">
      <c r="A1578" s="7" t="s">
        <v>5</v>
      </c>
      <c r="B1578" s="39" t="s">
        <v>514</v>
      </c>
      <c r="C1578" s="12"/>
      <c r="D1578" s="13"/>
      <c r="E1578" s="13"/>
      <c r="F1578" s="28"/>
      <c r="G1578" s="1075"/>
      <c r="H1578" s="28">
        <f t="shared" si="89"/>
        <v>0</v>
      </c>
      <c r="I1578" s="1075"/>
      <c r="J1578" s="28">
        <f t="shared" si="90"/>
        <v>0</v>
      </c>
      <c r="K1578" s="1024">
        <f t="shared" si="91"/>
        <v>0</v>
      </c>
    </row>
    <row r="1579" spans="1:11" s="146" customFormat="1">
      <c r="A1579" s="7"/>
      <c r="B1579" s="39" t="s">
        <v>500</v>
      </c>
      <c r="C1579" s="12" t="s">
        <v>6</v>
      </c>
      <c r="D1579" s="13">
        <v>140</v>
      </c>
      <c r="E1579" s="13"/>
      <c r="F1579" s="28">
        <f>D1579*E1579</f>
        <v>0</v>
      </c>
      <c r="G1579" s="995">
        <v>140</v>
      </c>
      <c r="H1579" s="28">
        <f t="shared" si="89"/>
        <v>0</v>
      </c>
      <c r="I1579" s="1075"/>
      <c r="J1579" s="28">
        <f t="shared" si="90"/>
        <v>0</v>
      </c>
      <c r="K1579" s="1024">
        <f t="shared" si="91"/>
        <v>0</v>
      </c>
    </row>
    <row r="1580" spans="1:11" s="146" customFormat="1">
      <c r="A1580" s="7"/>
      <c r="B1580" s="39"/>
      <c r="C1580" s="12"/>
      <c r="D1580" s="31"/>
      <c r="E1580" s="13"/>
      <c r="F1580" s="28"/>
      <c r="G1580" s="1075"/>
      <c r="H1580" s="28">
        <f t="shared" si="89"/>
        <v>0</v>
      </c>
      <c r="I1580" s="1075"/>
      <c r="J1580" s="28">
        <f t="shared" si="90"/>
        <v>0</v>
      </c>
      <c r="K1580" s="1024">
        <f t="shared" si="91"/>
        <v>0</v>
      </c>
    </row>
    <row r="1581" spans="1:11" s="146" customFormat="1" ht="51">
      <c r="A1581" s="7" t="s">
        <v>8</v>
      </c>
      <c r="B1581" s="39" t="s">
        <v>516</v>
      </c>
      <c r="C1581" s="12"/>
      <c r="D1581" s="13"/>
      <c r="E1581" s="13"/>
      <c r="F1581" s="28"/>
      <c r="G1581" s="1075"/>
      <c r="H1581" s="28">
        <f t="shared" si="89"/>
        <v>0</v>
      </c>
      <c r="I1581" s="1075"/>
      <c r="J1581" s="28">
        <f t="shared" si="90"/>
        <v>0</v>
      </c>
      <c r="K1581" s="1024">
        <f t="shared" si="91"/>
        <v>0</v>
      </c>
    </row>
    <row r="1582" spans="1:11" s="146" customFormat="1">
      <c r="A1582" s="7"/>
      <c r="B1582" s="39" t="s">
        <v>501</v>
      </c>
      <c r="C1582" s="12"/>
      <c r="D1582" s="13"/>
      <c r="E1582" s="13"/>
      <c r="F1582" s="28"/>
      <c r="G1582" s="1075"/>
      <c r="H1582" s="28">
        <f t="shared" si="89"/>
        <v>0</v>
      </c>
      <c r="I1582" s="1075"/>
      <c r="J1582" s="28">
        <f t="shared" si="90"/>
        <v>0</v>
      </c>
      <c r="K1582" s="1024">
        <f t="shared" si="91"/>
        <v>0</v>
      </c>
    </row>
    <row r="1583" spans="1:11" s="146" customFormat="1" ht="25.5">
      <c r="A1583" s="7"/>
      <c r="B1583" s="39" t="s">
        <v>517</v>
      </c>
      <c r="C1583" s="12"/>
      <c r="D1583" s="13"/>
      <c r="E1583" s="13"/>
      <c r="F1583" s="28"/>
      <c r="G1583" s="1075"/>
      <c r="H1583" s="28">
        <f t="shared" si="89"/>
        <v>0</v>
      </c>
      <c r="I1583" s="1075"/>
      <c r="J1583" s="28">
        <f t="shared" si="90"/>
        <v>0</v>
      </c>
      <c r="K1583" s="1024">
        <f t="shared" si="91"/>
        <v>0</v>
      </c>
    </row>
    <row r="1584" spans="1:11" s="146" customFormat="1" ht="25.5">
      <c r="A1584" s="7"/>
      <c r="B1584" s="39" t="s">
        <v>521</v>
      </c>
      <c r="C1584" s="12"/>
      <c r="D1584" s="13"/>
      <c r="E1584" s="13"/>
      <c r="F1584" s="28"/>
      <c r="G1584" s="1075"/>
      <c r="H1584" s="28">
        <f t="shared" si="89"/>
        <v>0</v>
      </c>
      <c r="I1584" s="1075"/>
      <c r="J1584" s="28">
        <f t="shared" si="90"/>
        <v>0</v>
      </c>
      <c r="K1584" s="1024">
        <f t="shared" si="91"/>
        <v>0</v>
      </c>
    </row>
    <row r="1585" spans="1:11" s="146" customFormat="1" ht="38.25">
      <c r="A1585" s="7"/>
      <c r="B1585" s="39" t="s">
        <v>520</v>
      </c>
      <c r="C1585" s="12"/>
      <c r="D1585" s="13"/>
      <c r="E1585" s="13"/>
      <c r="F1585" s="28"/>
      <c r="G1585" s="1075"/>
      <c r="H1585" s="28">
        <f t="shared" si="89"/>
        <v>0</v>
      </c>
      <c r="I1585" s="1075"/>
      <c r="J1585" s="28">
        <f t="shared" si="90"/>
        <v>0</v>
      </c>
      <c r="K1585" s="1024">
        <f t="shared" si="91"/>
        <v>0</v>
      </c>
    </row>
    <row r="1586" spans="1:11" s="146" customFormat="1">
      <c r="A1586" s="7"/>
      <c r="B1586" s="39" t="s">
        <v>519</v>
      </c>
      <c r="C1586" s="12"/>
      <c r="D1586" s="13"/>
      <c r="E1586" s="13"/>
      <c r="F1586" s="28"/>
      <c r="G1586" s="1075"/>
      <c r="H1586" s="28">
        <f t="shared" si="89"/>
        <v>0</v>
      </c>
      <c r="I1586" s="1075"/>
      <c r="J1586" s="28">
        <f t="shared" si="90"/>
        <v>0</v>
      </c>
      <c r="K1586" s="1024">
        <f t="shared" si="91"/>
        <v>0</v>
      </c>
    </row>
    <row r="1587" spans="1:11" s="146" customFormat="1" ht="25.5">
      <c r="A1587" s="7"/>
      <c r="B1587" s="39" t="s">
        <v>522</v>
      </c>
      <c r="C1587" s="12"/>
      <c r="D1587" s="13"/>
      <c r="E1587" s="13"/>
      <c r="F1587" s="28"/>
      <c r="G1587" s="1075"/>
      <c r="H1587" s="28">
        <f t="shared" si="89"/>
        <v>0</v>
      </c>
      <c r="I1587" s="1075"/>
      <c r="J1587" s="28">
        <f t="shared" si="90"/>
        <v>0</v>
      </c>
      <c r="K1587" s="1024">
        <f t="shared" si="91"/>
        <v>0</v>
      </c>
    </row>
    <row r="1588" spans="1:11" s="146" customFormat="1" ht="25.5">
      <c r="A1588" s="7"/>
      <c r="B1588" s="39" t="s">
        <v>523</v>
      </c>
      <c r="C1588" s="12"/>
      <c r="D1588" s="13"/>
      <c r="E1588" s="13"/>
      <c r="F1588" s="28"/>
      <c r="G1588" s="1075"/>
      <c r="H1588" s="28">
        <f t="shared" si="89"/>
        <v>0</v>
      </c>
      <c r="I1588" s="1075"/>
      <c r="J1588" s="28">
        <f t="shared" si="90"/>
        <v>0</v>
      </c>
      <c r="K1588" s="1024">
        <f t="shared" si="91"/>
        <v>0</v>
      </c>
    </row>
    <row r="1589" spans="1:11" s="146" customFormat="1">
      <c r="A1589" s="7"/>
      <c r="B1589" s="39"/>
      <c r="C1589" s="12"/>
      <c r="D1589" s="13"/>
      <c r="E1589" s="13"/>
      <c r="F1589" s="28"/>
      <c r="G1589" s="1075"/>
      <c r="H1589" s="28">
        <f t="shared" si="89"/>
        <v>0</v>
      </c>
      <c r="I1589" s="1075"/>
      <c r="J1589" s="28">
        <f t="shared" si="90"/>
        <v>0</v>
      </c>
      <c r="K1589" s="1024">
        <f t="shared" si="91"/>
        <v>0</v>
      </c>
    </row>
    <row r="1590" spans="1:11" s="146" customFormat="1" ht="25.5">
      <c r="A1590" s="7"/>
      <c r="B1590" s="39" t="s">
        <v>531</v>
      </c>
      <c r="C1590" s="12"/>
      <c r="D1590" s="13"/>
      <c r="E1590" s="13"/>
      <c r="F1590" s="28"/>
      <c r="G1590" s="1075"/>
      <c r="H1590" s="28">
        <f t="shared" si="89"/>
        <v>0</v>
      </c>
      <c r="I1590" s="1075"/>
      <c r="J1590" s="28">
        <f t="shared" si="90"/>
        <v>0</v>
      </c>
      <c r="K1590" s="1024">
        <f t="shared" si="91"/>
        <v>0</v>
      </c>
    </row>
    <row r="1591" spans="1:11" s="146" customFormat="1" ht="25.5">
      <c r="A1591" s="7"/>
      <c r="B1591" s="39" t="s">
        <v>524</v>
      </c>
      <c r="C1591" s="12"/>
      <c r="D1591" s="13"/>
      <c r="E1591" s="13"/>
      <c r="F1591" s="28"/>
      <c r="G1591" s="1075"/>
      <c r="H1591" s="28">
        <f t="shared" si="89"/>
        <v>0</v>
      </c>
      <c r="I1591" s="1075"/>
      <c r="J1591" s="28">
        <f t="shared" si="90"/>
        <v>0</v>
      </c>
      <c r="K1591" s="1024">
        <f t="shared" si="91"/>
        <v>0</v>
      </c>
    </row>
    <row r="1592" spans="1:11" s="146" customFormat="1">
      <c r="A1592" s="7"/>
      <c r="B1592" s="39" t="s">
        <v>500</v>
      </c>
      <c r="C1592" s="12" t="s">
        <v>6</v>
      </c>
      <c r="D1592" s="13">
        <v>369</v>
      </c>
      <c r="E1592" s="13"/>
      <c r="F1592" s="28">
        <f>D1592*E1592</f>
        <v>0</v>
      </c>
      <c r="G1592" s="995">
        <v>369</v>
      </c>
      <c r="H1592" s="28">
        <f t="shared" si="89"/>
        <v>0</v>
      </c>
      <c r="I1592" s="1075"/>
      <c r="J1592" s="28">
        <f t="shared" si="90"/>
        <v>0</v>
      </c>
      <c r="K1592" s="1024">
        <f t="shared" si="91"/>
        <v>0</v>
      </c>
    </row>
    <row r="1593" spans="1:11" s="146" customFormat="1">
      <c r="A1593" s="7"/>
      <c r="B1593" s="39"/>
      <c r="C1593" s="12"/>
      <c r="D1593" s="31"/>
      <c r="E1593" s="13"/>
      <c r="F1593" s="28"/>
      <c r="G1593" s="1075"/>
      <c r="H1593" s="28">
        <f t="shared" si="89"/>
        <v>0</v>
      </c>
      <c r="I1593" s="1075"/>
      <c r="J1593" s="28">
        <f t="shared" si="90"/>
        <v>0</v>
      </c>
      <c r="K1593" s="1024">
        <f t="shared" si="91"/>
        <v>0</v>
      </c>
    </row>
    <row r="1594" spans="1:11" s="146" customFormat="1" ht="153">
      <c r="A1594" s="7" t="s">
        <v>9</v>
      </c>
      <c r="B1594" s="39" t="s">
        <v>907</v>
      </c>
      <c r="C1594" s="12"/>
      <c r="D1594" s="13"/>
      <c r="E1594" s="13"/>
      <c r="F1594" s="28"/>
      <c r="G1594" s="1075"/>
      <c r="H1594" s="28">
        <f t="shared" si="89"/>
        <v>0</v>
      </c>
      <c r="I1594" s="1075"/>
      <c r="J1594" s="28">
        <f t="shared" si="90"/>
        <v>0</v>
      </c>
      <c r="K1594" s="1024">
        <f t="shared" si="91"/>
        <v>0</v>
      </c>
    </row>
    <row r="1595" spans="1:11" s="146" customFormat="1">
      <c r="A1595" s="7"/>
      <c r="B1595" s="39" t="s">
        <v>500</v>
      </c>
      <c r="C1595" s="12" t="s">
        <v>6</v>
      </c>
      <c r="D1595" s="13">
        <v>70</v>
      </c>
      <c r="E1595" s="13"/>
      <c r="F1595" s="28">
        <f>D1595*E1595</f>
        <v>0</v>
      </c>
      <c r="G1595" s="995">
        <v>70</v>
      </c>
      <c r="H1595" s="28">
        <f t="shared" si="89"/>
        <v>0</v>
      </c>
      <c r="I1595" s="1075"/>
      <c r="J1595" s="28">
        <f t="shared" si="90"/>
        <v>0</v>
      </c>
      <c r="K1595" s="1024">
        <f t="shared" si="91"/>
        <v>0</v>
      </c>
    </row>
    <row r="1596" spans="1:11" s="146" customFormat="1">
      <c r="A1596" s="7"/>
      <c r="B1596" s="39"/>
      <c r="C1596" s="12"/>
      <c r="D1596" s="31"/>
      <c r="E1596" s="13"/>
      <c r="F1596" s="28"/>
      <c r="G1596" s="1075"/>
      <c r="H1596" s="28">
        <f t="shared" si="89"/>
        <v>0</v>
      </c>
      <c r="I1596" s="1075"/>
      <c r="J1596" s="28">
        <f t="shared" si="90"/>
        <v>0</v>
      </c>
      <c r="K1596" s="1024">
        <f t="shared" si="91"/>
        <v>0</v>
      </c>
    </row>
    <row r="1597" spans="1:11" s="146" customFormat="1" ht="51">
      <c r="A1597" s="7" t="s">
        <v>10</v>
      </c>
      <c r="B1597" s="39" t="s">
        <v>529</v>
      </c>
      <c r="C1597" s="12"/>
      <c r="D1597" s="13"/>
      <c r="E1597" s="13"/>
      <c r="F1597" s="28"/>
      <c r="G1597" s="1075"/>
      <c r="H1597" s="28">
        <f t="shared" si="89"/>
        <v>0</v>
      </c>
      <c r="I1597" s="1075"/>
      <c r="J1597" s="28">
        <f t="shared" si="90"/>
        <v>0</v>
      </c>
      <c r="K1597" s="1024">
        <f t="shared" si="91"/>
        <v>0</v>
      </c>
    </row>
    <row r="1598" spans="1:11" s="146" customFormat="1">
      <c r="A1598" s="7"/>
      <c r="B1598" s="39" t="s">
        <v>501</v>
      </c>
      <c r="C1598" s="12"/>
      <c r="D1598" s="13"/>
      <c r="E1598" s="13"/>
      <c r="F1598" s="28"/>
      <c r="G1598" s="1075"/>
      <c r="H1598" s="28">
        <f t="shared" si="89"/>
        <v>0</v>
      </c>
      <c r="I1598" s="1075"/>
      <c r="J1598" s="28">
        <f t="shared" si="90"/>
        <v>0</v>
      </c>
      <c r="K1598" s="1024">
        <f t="shared" si="91"/>
        <v>0</v>
      </c>
    </row>
    <row r="1599" spans="1:11" s="146" customFormat="1" ht="25.5">
      <c r="A1599" s="7"/>
      <c r="B1599" s="39" t="s">
        <v>517</v>
      </c>
      <c r="C1599" s="12"/>
      <c r="D1599" s="13"/>
      <c r="E1599" s="13"/>
      <c r="F1599" s="28"/>
      <c r="G1599" s="1075"/>
      <c r="H1599" s="28">
        <f t="shared" si="89"/>
        <v>0</v>
      </c>
      <c r="I1599" s="1075"/>
      <c r="J1599" s="28">
        <f t="shared" si="90"/>
        <v>0</v>
      </c>
      <c r="K1599" s="1024">
        <f t="shared" si="91"/>
        <v>0</v>
      </c>
    </row>
    <row r="1600" spans="1:11" s="146" customFormat="1" ht="25.5">
      <c r="A1600" s="7"/>
      <c r="B1600" s="39" t="s">
        <v>518</v>
      </c>
      <c r="C1600" s="12"/>
      <c r="D1600" s="13"/>
      <c r="E1600" s="13"/>
      <c r="F1600" s="28"/>
      <c r="G1600" s="1075"/>
      <c r="H1600" s="28">
        <f t="shared" si="89"/>
        <v>0</v>
      </c>
      <c r="I1600" s="1075"/>
      <c r="J1600" s="28">
        <f t="shared" si="90"/>
        <v>0</v>
      </c>
      <c r="K1600" s="1024">
        <f t="shared" si="91"/>
        <v>0</v>
      </c>
    </row>
    <row r="1601" spans="1:11" s="146" customFormat="1" ht="38.25">
      <c r="A1601" s="7"/>
      <c r="B1601" s="39" t="s">
        <v>520</v>
      </c>
      <c r="C1601" s="12"/>
      <c r="D1601" s="13"/>
      <c r="E1601" s="13"/>
      <c r="F1601" s="28"/>
      <c r="G1601" s="1075"/>
      <c r="H1601" s="28">
        <f t="shared" si="89"/>
        <v>0</v>
      </c>
      <c r="I1601" s="1075"/>
      <c r="J1601" s="28">
        <f t="shared" si="90"/>
        <v>0</v>
      </c>
      <c r="K1601" s="1024">
        <f t="shared" si="91"/>
        <v>0</v>
      </c>
    </row>
    <row r="1602" spans="1:11" s="146" customFormat="1">
      <c r="A1602" s="7"/>
      <c r="B1602" s="39" t="s">
        <v>519</v>
      </c>
      <c r="C1602" s="12"/>
      <c r="D1602" s="13"/>
      <c r="E1602" s="13"/>
      <c r="F1602" s="28"/>
      <c r="G1602" s="1075"/>
      <c r="H1602" s="28">
        <f t="shared" si="89"/>
        <v>0</v>
      </c>
      <c r="I1602" s="1075"/>
      <c r="J1602" s="28">
        <f t="shared" si="90"/>
        <v>0</v>
      </c>
      <c r="K1602" s="1024">
        <f t="shared" si="91"/>
        <v>0</v>
      </c>
    </row>
    <row r="1603" spans="1:11" s="146" customFormat="1" ht="25.5">
      <c r="A1603" s="7"/>
      <c r="B1603" s="39" t="s">
        <v>522</v>
      </c>
      <c r="C1603" s="12"/>
      <c r="D1603" s="13"/>
      <c r="E1603" s="13"/>
      <c r="F1603" s="28"/>
      <c r="G1603" s="1075"/>
      <c r="H1603" s="28">
        <f t="shared" si="89"/>
        <v>0</v>
      </c>
      <c r="I1603" s="1075"/>
      <c r="J1603" s="28">
        <f t="shared" si="90"/>
        <v>0</v>
      </c>
      <c r="K1603" s="1024">
        <f t="shared" si="91"/>
        <v>0</v>
      </c>
    </row>
    <row r="1604" spans="1:11" s="146" customFormat="1" ht="25.5">
      <c r="A1604" s="7"/>
      <c r="B1604" s="39" t="s">
        <v>523</v>
      </c>
      <c r="C1604" s="12"/>
      <c r="D1604" s="13"/>
      <c r="E1604" s="13"/>
      <c r="F1604" s="28"/>
      <c r="G1604" s="1075"/>
      <c r="H1604" s="28">
        <f t="shared" si="89"/>
        <v>0</v>
      </c>
      <c r="I1604" s="1075"/>
      <c r="J1604" s="28">
        <f t="shared" si="90"/>
        <v>0</v>
      </c>
      <c r="K1604" s="1024">
        <f t="shared" si="91"/>
        <v>0</v>
      </c>
    </row>
    <row r="1605" spans="1:11" s="146" customFormat="1">
      <c r="A1605" s="7"/>
      <c r="B1605" s="39"/>
      <c r="C1605" s="12"/>
      <c r="D1605" s="13"/>
      <c r="E1605" s="13"/>
      <c r="F1605" s="28"/>
      <c r="G1605" s="1075"/>
      <c r="H1605" s="28">
        <f t="shared" si="89"/>
        <v>0</v>
      </c>
      <c r="I1605" s="1075"/>
      <c r="J1605" s="28">
        <f t="shared" si="90"/>
        <v>0</v>
      </c>
      <c r="K1605" s="1024">
        <f t="shared" si="91"/>
        <v>0</v>
      </c>
    </row>
    <row r="1606" spans="1:11" s="146" customFormat="1" ht="25.5">
      <c r="A1606" s="7"/>
      <c r="B1606" s="39" t="s">
        <v>531</v>
      </c>
      <c r="C1606" s="12"/>
      <c r="D1606" s="13"/>
      <c r="E1606" s="13"/>
      <c r="F1606" s="28"/>
      <c r="G1606" s="1075"/>
      <c r="H1606" s="28">
        <f t="shared" si="89"/>
        <v>0</v>
      </c>
      <c r="I1606" s="1075"/>
      <c r="J1606" s="28">
        <f t="shared" si="90"/>
        <v>0</v>
      </c>
      <c r="K1606" s="1024">
        <f t="shared" si="91"/>
        <v>0</v>
      </c>
    </row>
    <row r="1607" spans="1:11" s="146" customFormat="1" ht="25.5">
      <c r="A1607" s="7"/>
      <c r="B1607" s="39" t="s">
        <v>526</v>
      </c>
      <c r="C1607" s="12"/>
      <c r="D1607" s="13"/>
      <c r="E1607" s="13"/>
      <c r="F1607" s="28"/>
      <c r="G1607" s="1075"/>
      <c r="H1607" s="28">
        <f t="shared" si="89"/>
        <v>0</v>
      </c>
      <c r="I1607" s="1075"/>
      <c r="J1607" s="28">
        <f t="shared" si="90"/>
        <v>0</v>
      </c>
      <c r="K1607" s="1024">
        <f t="shared" si="91"/>
        <v>0</v>
      </c>
    </row>
    <row r="1608" spans="1:11" s="146" customFormat="1">
      <c r="A1608" s="7"/>
      <c r="B1608" s="39" t="s">
        <v>500</v>
      </c>
      <c r="C1608" s="12" t="s">
        <v>6</v>
      </c>
      <c r="D1608" s="13">
        <v>50</v>
      </c>
      <c r="E1608" s="13"/>
      <c r="F1608" s="28">
        <f>D1608*E1608</f>
        <v>0</v>
      </c>
      <c r="G1608" s="995">
        <v>50</v>
      </c>
      <c r="H1608" s="28">
        <f t="shared" si="89"/>
        <v>0</v>
      </c>
      <c r="I1608" s="1075"/>
      <c r="J1608" s="28">
        <f t="shared" si="90"/>
        <v>0</v>
      </c>
      <c r="K1608" s="1024">
        <f t="shared" si="91"/>
        <v>0</v>
      </c>
    </row>
    <row r="1609" spans="1:11" s="146" customFormat="1">
      <c r="A1609" s="7"/>
      <c r="B1609" s="39"/>
      <c r="C1609" s="12"/>
      <c r="D1609" s="31"/>
      <c r="E1609" s="13"/>
      <c r="F1609" s="28"/>
      <c r="G1609" s="1075"/>
      <c r="H1609" s="28">
        <f t="shared" si="89"/>
        <v>0</v>
      </c>
      <c r="I1609" s="1075"/>
      <c r="J1609" s="28">
        <f t="shared" si="90"/>
        <v>0</v>
      </c>
      <c r="K1609" s="1024">
        <f t="shared" si="91"/>
        <v>0</v>
      </c>
    </row>
    <row r="1610" spans="1:11" s="146" customFormat="1" ht="38.25">
      <c r="A1610" s="7" t="s">
        <v>11</v>
      </c>
      <c r="B1610" s="39" t="s">
        <v>528</v>
      </c>
      <c r="C1610" s="12"/>
      <c r="D1610" s="13"/>
      <c r="E1610" s="13"/>
      <c r="F1610" s="28"/>
      <c r="G1610" s="1075"/>
      <c r="H1610" s="28">
        <f t="shared" si="89"/>
        <v>0</v>
      </c>
      <c r="I1610" s="1075"/>
      <c r="J1610" s="28">
        <f t="shared" si="90"/>
        <v>0</v>
      </c>
      <c r="K1610" s="1024">
        <f t="shared" si="91"/>
        <v>0</v>
      </c>
    </row>
    <row r="1611" spans="1:11" s="146" customFormat="1">
      <c r="A1611" s="7"/>
      <c r="B1611" s="39" t="s">
        <v>501</v>
      </c>
      <c r="C1611" s="12"/>
      <c r="D1611" s="13"/>
      <c r="E1611" s="13"/>
      <c r="F1611" s="28"/>
      <c r="G1611" s="1075"/>
      <c r="H1611" s="28">
        <f t="shared" si="89"/>
        <v>0</v>
      </c>
      <c r="I1611" s="1075"/>
      <c r="J1611" s="28">
        <f t="shared" si="90"/>
        <v>0</v>
      </c>
      <c r="K1611" s="1024">
        <f t="shared" si="91"/>
        <v>0</v>
      </c>
    </row>
    <row r="1612" spans="1:11" s="146" customFormat="1" ht="25.5">
      <c r="A1612" s="7"/>
      <c r="B1612" s="39" t="s">
        <v>517</v>
      </c>
      <c r="C1612" s="12"/>
      <c r="D1612" s="13"/>
      <c r="E1612" s="13"/>
      <c r="F1612" s="28"/>
      <c r="G1612" s="1075"/>
      <c r="H1612" s="28">
        <f t="shared" si="89"/>
        <v>0</v>
      </c>
      <c r="I1612" s="1075"/>
      <c r="J1612" s="28">
        <f t="shared" si="90"/>
        <v>0</v>
      </c>
      <c r="K1612" s="1024">
        <f t="shared" si="91"/>
        <v>0</v>
      </c>
    </row>
    <row r="1613" spans="1:11" s="146" customFormat="1" ht="25.5">
      <c r="A1613" s="7"/>
      <c r="B1613" s="39" t="s">
        <v>518</v>
      </c>
      <c r="C1613" s="12"/>
      <c r="D1613" s="13"/>
      <c r="E1613" s="13"/>
      <c r="F1613" s="28"/>
      <c r="G1613" s="1075"/>
      <c r="H1613" s="28">
        <f t="shared" si="89"/>
        <v>0</v>
      </c>
      <c r="I1613" s="1075"/>
      <c r="J1613" s="28">
        <f t="shared" si="90"/>
        <v>0</v>
      </c>
      <c r="K1613" s="1024">
        <f t="shared" si="91"/>
        <v>0</v>
      </c>
    </row>
    <row r="1614" spans="1:11" s="146" customFormat="1" ht="38.25">
      <c r="A1614" s="7"/>
      <c r="B1614" s="39" t="s">
        <v>520</v>
      </c>
      <c r="C1614" s="12"/>
      <c r="D1614" s="13"/>
      <c r="E1614" s="13"/>
      <c r="F1614" s="28"/>
      <c r="G1614" s="1075"/>
      <c r="H1614" s="28">
        <f t="shared" si="89"/>
        <v>0</v>
      </c>
      <c r="I1614" s="1075"/>
      <c r="J1614" s="28">
        <f t="shared" si="90"/>
        <v>0</v>
      </c>
      <c r="K1614" s="1024">
        <f t="shared" si="91"/>
        <v>0</v>
      </c>
    </row>
    <row r="1615" spans="1:11" s="146" customFormat="1">
      <c r="A1615" s="7"/>
      <c r="B1615" s="39" t="s">
        <v>519</v>
      </c>
      <c r="C1615" s="12"/>
      <c r="D1615" s="13"/>
      <c r="E1615" s="13"/>
      <c r="F1615" s="28"/>
      <c r="G1615" s="1075"/>
      <c r="H1615" s="28">
        <f t="shared" si="89"/>
        <v>0</v>
      </c>
      <c r="I1615" s="1075"/>
      <c r="J1615" s="28">
        <f t="shared" si="90"/>
        <v>0</v>
      </c>
      <c r="K1615" s="1024">
        <f t="shared" si="91"/>
        <v>0</v>
      </c>
    </row>
    <row r="1616" spans="1:11" s="146" customFormat="1" ht="25.5">
      <c r="A1616" s="7"/>
      <c r="B1616" s="39" t="s">
        <v>522</v>
      </c>
      <c r="C1616" s="12"/>
      <c r="D1616" s="13"/>
      <c r="E1616" s="13"/>
      <c r="F1616" s="28"/>
      <c r="G1616" s="1075"/>
      <c r="H1616" s="28">
        <f t="shared" si="89"/>
        <v>0</v>
      </c>
      <c r="I1616" s="1075"/>
      <c r="J1616" s="28">
        <f t="shared" si="90"/>
        <v>0</v>
      </c>
      <c r="K1616" s="1024">
        <f t="shared" si="91"/>
        <v>0</v>
      </c>
    </row>
    <row r="1617" spans="1:11" s="146" customFormat="1" ht="25.5">
      <c r="A1617" s="7"/>
      <c r="B1617" s="39" t="s">
        <v>523</v>
      </c>
      <c r="C1617" s="12"/>
      <c r="D1617" s="13"/>
      <c r="E1617" s="13"/>
      <c r="F1617" s="28"/>
      <c r="G1617" s="1075"/>
      <c r="H1617" s="28">
        <f t="shared" si="89"/>
        <v>0</v>
      </c>
      <c r="I1617" s="1075"/>
      <c r="J1617" s="28">
        <f t="shared" si="90"/>
        <v>0</v>
      </c>
      <c r="K1617" s="1024">
        <f t="shared" si="91"/>
        <v>0</v>
      </c>
    </row>
    <row r="1618" spans="1:11" s="146" customFormat="1">
      <c r="A1618" s="7"/>
      <c r="B1618" s="39"/>
      <c r="C1618" s="12"/>
      <c r="D1618" s="13"/>
      <c r="E1618" s="13"/>
      <c r="F1618" s="28"/>
      <c r="G1618" s="1075"/>
      <c r="H1618" s="28">
        <f t="shared" ref="H1618:H1681" si="92">ROUND(E1618*G1618,2)</f>
        <v>0</v>
      </c>
      <c r="I1618" s="1075"/>
      <c r="J1618" s="28">
        <f t="shared" ref="J1618:J1681" si="93">ROUND(E1618*I1618,2)</f>
        <v>0</v>
      </c>
      <c r="K1618" s="1024">
        <f t="shared" si="91"/>
        <v>0</v>
      </c>
    </row>
    <row r="1619" spans="1:11" s="146" customFormat="1" ht="25.5">
      <c r="A1619" s="7"/>
      <c r="B1619" s="39" t="s">
        <v>531</v>
      </c>
      <c r="C1619" s="12"/>
      <c r="D1619" s="13"/>
      <c r="E1619" s="13"/>
      <c r="F1619" s="28"/>
      <c r="G1619" s="1075"/>
      <c r="H1619" s="28">
        <f t="shared" si="92"/>
        <v>0</v>
      </c>
      <c r="I1619" s="1075"/>
      <c r="J1619" s="28">
        <f t="shared" si="93"/>
        <v>0</v>
      </c>
      <c r="K1619" s="1024">
        <f t="shared" si="91"/>
        <v>0</v>
      </c>
    </row>
    <row r="1620" spans="1:11" s="146" customFormat="1" ht="25.5">
      <c r="A1620" s="7"/>
      <c r="B1620" s="39" t="s">
        <v>527</v>
      </c>
      <c r="C1620" s="12"/>
      <c r="D1620" s="13"/>
      <c r="E1620" s="13"/>
      <c r="F1620" s="28"/>
      <c r="G1620" s="1075"/>
      <c r="H1620" s="28">
        <f t="shared" si="92"/>
        <v>0</v>
      </c>
      <c r="I1620" s="1075"/>
      <c r="J1620" s="28">
        <f t="shared" si="93"/>
        <v>0</v>
      </c>
      <c r="K1620" s="1024">
        <f t="shared" si="91"/>
        <v>0</v>
      </c>
    </row>
    <row r="1621" spans="1:11" s="146" customFormat="1">
      <c r="A1621" s="7"/>
      <c r="B1621" s="39" t="s">
        <v>500</v>
      </c>
      <c r="C1621" s="12" t="s">
        <v>6</v>
      </c>
      <c r="D1621" s="13">
        <v>65</v>
      </c>
      <c r="E1621" s="13"/>
      <c r="F1621" s="28">
        <f>D1621*E1621</f>
        <v>0</v>
      </c>
      <c r="G1621" s="995">
        <v>65</v>
      </c>
      <c r="H1621" s="28">
        <f t="shared" si="92"/>
        <v>0</v>
      </c>
      <c r="I1621" s="1075"/>
      <c r="J1621" s="28">
        <f t="shared" si="93"/>
        <v>0</v>
      </c>
      <c r="K1621" s="1024">
        <f t="shared" ref="K1621:K1684" si="94">D1621-G1621-I1621</f>
        <v>0</v>
      </c>
    </row>
    <row r="1622" spans="1:11" s="146" customFormat="1">
      <c r="A1622" s="7"/>
      <c r="B1622" s="39"/>
      <c r="C1622" s="12"/>
      <c r="D1622" s="31"/>
      <c r="E1622" s="13"/>
      <c r="F1622" s="28"/>
      <c r="G1622" s="1075"/>
      <c r="H1622" s="28">
        <f t="shared" si="92"/>
        <v>0</v>
      </c>
      <c r="I1622" s="1075"/>
      <c r="J1622" s="28">
        <f t="shared" si="93"/>
        <v>0</v>
      </c>
      <c r="K1622" s="1024">
        <f t="shared" si="94"/>
        <v>0</v>
      </c>
    </row>
    <row r="1623" spans="1:11" s="203" customFormat="1" ht="38.25">
      <c r="A1623" s="7" t="s">
        <v>23</v>
      </c>
      <c r="B1623" s="1562" t="s">
        <v>3488</v>
      </c>
      <c r="C1623" s="199"/>
      <c r="D1623" s="200"/>
      <c r="E1623" s="201"/>
      <c r="F1623" s="28"/>
      <c r="G1623" s="1073"/>
      <c r="H1623" s="28">
        <f t="shared" si="92"/>
        <v>0</v>
      </c>
      <c r="I1623" s="1073"/>
      <c r="J1623" s="28">
        <f t="shared" si="93"/>
        <v>0</v>
      </c>
      <c r="K1623" s="1024">
        <f t="shared" si="94"/>
        <v>0</v>
      </c>
    </row>
    <row r="1624" spans="1:11" s="203" customFormat="1">
      <c r="A1624" s="198" t="s">
        <v>551</v>
      </c>
      <c r="B1624" s="1561" t="s">
        <v>3489</v>
      </c>
      <c r="C1624" s="30" t="s">
        <v>352</v>
      </c>
      <c r="D1624" s="13">
        <v>40</v>
      </c>
      <c r="E1624" s="196"/>
      <c r="F1624" s="28">
        <f>D1624*E1624</f>
        <v>0</v>
      </c>
      <c r="G1624" s="995">
        <v>30</v>
      </c>
      <c r="H1624" s="28">
        <f t="shared" si="92"/>
        <v>0</v>
      </c>
      <c r="I1624" s="995">
        <v>10</v>
      </c>
      <c r="J1624" s="28">
        <f t="shared" si="93"/>
        <v>0</v>
      </c>
      <c r="K1624" s="1024">
        <f t="shared" si="94"/>
        <v>0</v>
      </c>
    </row>
    <row r="1625" spans="1:11" s="203" customFormat="1">
      <c r="A1625" s="198" t="s">
        <v>552</v>
      </c>
      <c r="B1625" s="1561" t="s">
        <v>3490</v>
      </c>
      <c r="C1625" s="30" t="s">
        <v>352</v>
      </c>
      <c r="D1625" s="13">
        <v>20</v>
      </c>
      <c r="E1625" s="196"/>
      <c r="F1625" s="28">
        <f>D1625*E1625</f>
        <v>0</v>
      </c>
      <c r="G1625" s="995">
        <v>14</v>
      </c>
      <c r="H1625" s="28">
        <f t="shared" si="92"/>
        <v>0</v>
      </c>
      <c r="I1625" s="995">
        <v>6</v>
      </c>
      <c r="J1625" s="28">
        <f t="shared" si="93"/>
        <v>0</v>
      </c>
      <c r="K1625" s="1024">
        <f t="shared" si="94"/>
        <v>0</v>
      </c>
    </row>
    <row r="1626" spans="1:11" s="203" customFormat="1">
      <c r="A1626" s="198" t="s">
        <v>553</v>
      </c>
      <c r="B1626" s="1561" t="s">
        <v>3491</v>
      </c>
      <c r="C1626" s="30" t="s">
        <v>352</v>
      </c>
      <c r="D1626" s="13">
        <v>40</v>
      </c>
      <c r="E1626" s="196"/>
      <c r="F1626" s="28">
        <f>D1626*E1626</f>
        <v>0</v>
      </c>
      <c r="G1626" s="995">
        <v>30</v>
      </c>
      <c r="H1626" s="28">
        <f t="shared" si="92"/>
        <v>0</v>
      </c>
      <c r="I1626" s="995">
        <v>10</v>
      </c>
      <c r="J1626" s="28">
        <f t="shared" si="93"/>
        <v>0</v>
      </c>
      <c r="K1626" s="1024">
        <f t="shared" si="94"/>
        <v>0</v>
      </c>
    </row>
    <row r="1627" spans="1:11" s="203" customFormat="1">
      <c r="A1627" s="1560"/>
      <c r="B1627" s="194"/>
      <c r="C1627" s="12"/>
      <c r="D1627" s="31"/>
      <c r="E1627" s="201"/>
      <c r="F1627" s="28"/>
      <c r="G1627" s="1073"/>
      <c r="H1627" s="28"/>
      <c r="I1627" s="1073"/>
      <c r="J1627" s="28"/>
      <c r="K1627" s="1024"/>
    </row>
    <row r="1628" spans="1:11" s="203" customFormat="1" ht="63.75">
      <c r="A1628" s="7" t="s">
        <v>24</v>
      </c>
      <c r="B1628" s="194" t="s">
        <v>554</v>
      </c>
      <c r="C1628" s="12" t="s">
        <v>230</v>
      </c>
      <c r="D1628" s="13">
        <v>80</v>
      </c>
      <c r="E1628" s="13"/>
      <c r="F1628" s="28">
        <f>D1628*E1628</f>
        <v>0</v>
      </c>
      <c r="G1628" s="995">
        <v>60</v>
      </c>
      <c r="H1628" s="28">
        <f t="shared" si="92"/>
        <v>0</v>
      </c>
      <c r="I1628" s="995">
        <v>20</v>
      </c>
      <c r="J1628" s="28">
        <f t="shared" si="93"/>
        <v>0</v>
      </c>
      <c r="K1628" s="1024">
        <f t="shared" si="94"/>
        <v>0</v>
      </c>
    </row>
    <row r="1629" spans="1:11" s="203" customFormat="1">
      <c r="A1629" s="194"/>
      <c r="B1629" s="194"/>
      <c r="C1629" s="12"/>
      <c r="D1629" s="31"/>
      <c r="E1629" s="201"/>
      <c r="F1629" s="28"/>
      <c r="G1629" s="1073"/>
      <c r="H1629" s="28">
        <f t="shared" si="92"/>
        <v>0</v>
      </c>
      <c r="I1629" s="1073"/>
      <c r="J1629" s="28">
        <f t="shared" si="93"/>
        <v>0</v>
      </c>
      <c r="K1629" s="1024">
        <f t="shared" si="94"/>
        <v>0</v>
      </c>
    </row>
    <row r="1630" spans="1:11" s="203" customFormat="1" ht="89.25">
      <c r="A1630" s="7" t="s">
        <v>25</v>
      </c>
      <c r="B1630" s="194" t="s">
        <v>555</v>
      </c>
      <c r="C1630" s="12"/>
      <c r="D1630" s="31"/>
      <c r="E1630" s="201"/>
      <c r="F1630" s="28"/>
      <c r="G1630" s="1073"/>
      <c r="H1630" s="28">
        <f t="shared" si="92"/>
        <v>0</v>
      </c>
      <c r="I1630" s="1073"/>
      <c r="J1630" s="28">
        <f t="shared" si="93"/>
        <v>0</v>
      </c>
      <c r="K1630" s="1024">
        <f t="shared" si="94"/>
        <v>0</v>
      </c>
    </row>
    <row r="1631" spans="1:11" s="203" customFormat="1">
      <c r="A1631" s="198" t="s">
        <v>551</v>
      </c>
      <c r="B1631" s="194" t="s">
        <v>556</v>
      </c>
      <c r="C1631" s="12" t="s">
        <v>230</v>
      </c>
      <c r="D1631" s="13">
        <v>20</v>
      </c>
      <c r="E1631" s="196"/>
      <c r="F1631" s="28">
        <f>D1631*E1631</f>
        <v>0</v>
      </c>
      <c r="G1631" s="995">
        <v>20</v>
      </c>
      <c r="H1631" s="28">
        <f t="shared" si="92"/>
        <v>0</v>
      </c>
      <c r="I1631" s="1073"/>
      <c r="J1631" s="28">
        <f t="shared" si="93"/>
        <v>0</v>
      </c>
      <c r="K1631" s="1024">
        <f t="shared" si="94"/>
        <v>0</v>
      </c>
    </row>
    <row r="1632" spans="1:11" s="203" customFormat="1">
      <c r="A1632" s="198" t="s">
        <v>552</v>
      </c>
      <c r="B1632" s="194" t="s">
        <v>557</v>
      </c>
      <c r="C1632" s="12" t="s">
        <v>230</v>
      </c>
      <c r="D1632" s="13">
        <v>12</v>
      </c>
      <c r="E1632" s="196"/>
      <c r="F1632" s="28">
        <f>D1632*E1632</f>
        <v>0</v>
      </c>
      <c r="G1632" s="995">
        <v>12</v>
      </c>
      <c r="H1632" s="28">
        <f t="shared" si="92"/>
        <v>0</v>
      </c>
      <c r="I1632" s="1073"/>
      <c r="J1632" s="28">
        <f t="shared" si="93"/>
        <v>0</v>
      </c>
      <c r="K1632" s="1024">
        <f t="shared" si="94"/>
        <v>0</v>
      </c>
    </row>
    <row r="1633" spans="1:11" s="203" customFormat="1">
      <c r="A1633" s="198" t="s">
        <v>553</v>
      </c>
      <c r="B1633" s="194" t="s">
        <v>558</v>
      </c>
      <c r="C1633" s="12" t="s">
        <v>230</v>
      </c>
      <c r="D1633" s="13">
        <v>10</v>
      </c>
      <c r="E1633" s="196"/>
      <c r="F1633" s="28">
        <f>D1633*E1633</f>
        <v>0</v>
      </c>
      <c r="G1633" s="995">
        <v>10</v>
      </c>
      <c r="H1633" s="28">
        <f t="shared" si="92"/>
        <v>0</v>
      </c>
      <c r="I1633" s="1073"/>
      <c r="J1633" s="28">
        <f t="shared" si="93"/>
        <v>0</v>
      </c>
      <c r="K1633" s="1024">
        <f t="shared" si="94"/>
        <v>0</v>
      </c>
    </row>
    <row r="1634" spans="1:11" s="203" customFormat="1">
      <c r="A1634" s="194"/>
      <c r="B1634" s="194"/>
      <c r="C1634" s="12"/>
      <c r="D1634" s="31"/>
      <c r="E1634" s="201"/>
      <c r="F1634" s="28"/>
      <c r="G1634" s="1073"/>
      <c r="H1634" s="28">
        <f t="shared" si="92"/>
        <v>0</v>
      </c>
      <c r="I1634" s="1073"/>
      <c r="J1634" s="28">
        <f t="shared" si="93"/>
        <v>0</v>
      </c>
      <c r="K1634" s="1024">
        <f t="shared" si="94"/>
        <v>0</v>
      </c>
    </row>
    <row r="1635" spans="1:11" s="203" customFormat="1" ht="89.25">
      <c r="A1635" s="7" t="s">
        <v>26</v>
      </c>
      <c r="B1635" s="194" t="s">
        <v>559</v>
      </c>
      <c r="C1635" s="12"/>
      <c r="D1635" s="31"/>
      <c r="E1635" s="201"/>
      <c r="F1635" s="28"/>
      <c r="G1635" s="1073"/>
      <c r="H1635" s="28">
        <f t="shared" si="92"/>
        <v>0</v>
      </c>
      <c r="I1635" s="1073"/>
      <c r="J1635" s="28">
        <f t="shared" si="93"/>
        <v>0</v>
      </c>
      <c r="K1635" s="1024">
        <f t="shared" si="94"/>
        <v>0</v>
      </c>
    </row>
    <row r="1636" spans="1:11" s="203" customFormat="1">
      <c r="A1636" s="198" t="s">
        <v>551</v>
      </c>
      <c r="B1636" s="194" t="s">
        <v>556</v>
      </c>
      <c r="C1636" s="12" t="s">
        <v>230</v>
      </c>
      <c r="D1636" s="13">
        <v>40</v>
      </c>
      <c r="E1636" s="196"/>
      <c r="F1636" s="28">
        <f>D1636*E1636</f>
        <v>0</v>
      </c>
      <c r="G1636" s="995">
        <v>30</v>
      </c>
      <c r="H1636" s="28">
        <f t="shared" si="92"/>
        <v>0</v>
      </c>
      <c r="I1636" s="995">
        <v>10</v>
      </c>
      <c r="J1636" s="28">
        <f t="shared" si="93"/>
        <v>0</v>
      </c>
      <c r="K1636" s="1024">
        <f t="shared" si="94"/>
        <v>0</v>
      </c>
    </row>
    <row r="1637" spans="1:11" s="203" customFormat="1">
      <c r="A1637" s="198" t="s">
        <v>552</v>
      </c>
      <c r="B1637" s="194" t="s">
        <v>557</v>
      </c>
      <c r="C1637" s="12" t="s">
        <v>230</v>
      </c>
      <c r="D1637" s="13">
        <v>70</v>
      </c>
      <c r="E1637" s="196"/>
      <c r="F1637" s="28">
        <f>D1637*E1637</f>
        <v>0</v>
      </c>
      <c r="G1637" s="995">
        <v>50</v>
      </c>
      <c r="H1637" s="28">
        <f t="shared" si="92"/>
        <v>0</v>
      </c>
      <c r="I1637" s="995">
        <v>20</v>
      </c>
      <c r="J1637" s="28">
        <f t="shared" si="93"/>
        <v>0</v>
      </c>
      <c r="K1637" s="1024">
        <f t="shared" si="94"/>
        <v>0</v>
      </c>
    </row>
    <row r="1638" spans="1:11" s="203" customFormat="1">
      <c r="A1638" s="198" t="s">
        <v>553</v>
      </c>
      <c r="B1638" s="194" t="s">
        <v>558</v>
      </c>
      <c r="C1638" s="12" t="s">
        <v>230</v>
      </c>
      <c r="D1638" s="13">
        <v>20</v>
      </c>
      <c r="E1638" s="196"/>
      <c r="F1638" s="28">
        <f>D1638*E1638</f>
        <v>0</v>
      </c>
      <c r="G1638" s="995">
        <v>14</v>
      </c>
      <c r="H1638" s="28">
        <f t="shared" si="92"/>
        <v>0</v>
      </c>
      <c r="I1638" s="995">
        <v>6</v>
      </c>
      <c r="J1638" s="28">
        <f t="shared" si="93"/>
        <v>0</v>
      </c>
      <c r="K1638" s="1024">
        <f t="shared" si="94"/>
        <v>0</v>
      </c>
    </row>
    <row r="1639" spans="1:11" s="203" customFormat="1">
      <c r="A1639" s="198"/>
      <c r="B1639" s="194"/>
      <c r="C1639" s="12"/>
      <c r="D1639" s="13"/>
      <c r="E1639" s="201"/>
      <c r="F1639" s="28"/>
      <c r="G1639" s="1073"/>
      <c r="H1639" s="28">
        <f t="shared" si="92"/>
        <v>0</v>
      </c>
      <c r="I1639" s="1073"/>
      <c r="J1639" s="28">
        <f t="shared" si="93"/>
        <v>0</v>
      </c>
      <c r="K1639" s="1024">
        <f t="shared" si="94"/>
        <v>0</v>
      </c>
    </row>
    <row r="1640" spans="1:11" s="203" customFormat="1" ht="87.6" customHeight="1">
      <c r="A1640" s="7" t="s">
        <v>27</v>
      </c>
      <c r="B1640" s="938" t="s">
        <v>918</v>
      </c>
      <c r="C1640" s="12" t="s">
        <v>6</v>
      </c>
      <c r="D1640" s="13">
        <v>50</v>
      </c>
      <c r="E1640" s="13"/>
      <c r="F1640" s="28">
        <f>D1640*E1640</f>
        <v>0</v>
      </c>
      <c r="G1640" s="995">
        <v>50</v>
      </c>
      <c r="H1640" s="28">
        <f t="shared" si="92"/>
        <v>0</v>
      </c>
      <c r="I1640" s="1073"/>
      <c r="J1640" s="28">
        <f t="shared" si="93"/>
        <v>0</v>
      </c>
      <c r="K1640" s="1024">
        <f t="shared" si="94"/>
        <v>0</v>
      </c>
    </row>
    <row r="1641" spans="1:11" s="203" customFormat="1">
      <c r="A1641" s="198"/>
      <c r="B1641" s="194"/>
      <c r="C1641" s="12"/>
      <c r="D1641" s="13"/>
      <c r="E1641" s="201"/>
      <c r="F1641" s="28"/>
      <c r="G1641" s="1073"/>
      <c r="H1641" s="28">
        <f t="shared" si="92"/>
        <v>0</v>
      </c>
      <c r="I1641" s="1073"/>
      <c r="J1641" s="28">
        <f t="shared" si="93"/>
        <v>0</v>
      </c>
      <c r="K1641" s="1024">
        <f t="shared" si="94"/>
        <v>0</v>
      </c>
    </row>
    <row r="1642" spans="1:11" s="203" customFormat="1">
      <c r="A1642" s="199"/>
      <c r="B1642" s="199"/>
      <c r="C1642" s="12"/>
      <c r="D1642" s="31"/>
      <c r="E1642" s="201"/>
      <c r="F1642" s="202"/>
      <c r="G1642" s="1073"/>
      <c r="H1642" s="28">
        <f t="shared" si="92"/>
        <v>0</v>
      </c>
      <c r="I1642" s="1073"/>
      <c r="J1642" s="28">
        <f t="shared" si="93"/>
        <v>0</v>
      </c>
      <c r="K1642" s="1024">
        <f t="shared" si="94"/>
        <v>0</v>
      </c>
    </row>
    <row r="1643" spans="1:11" s="4" customFormat="1">
      <c r="A1643" s="11"/>
      <c r="B1643" s="156" t="s">
        <v>530</v>
      </c>
      <c r="C1643" s="12"/>
      <c r="D1643" s="31"/>
      <c r="E1643" s="3"/>
      <c r="F1643" s="2"/>
      <c r="G1643" s="1030"/>
      <c r="H1643" s="28">
        <f t="shared" si="92"/>
        <v>0</v>
      </c>
      <c r="I1643" s="1030"/>
      <c r="J1643" s="28">
        <f t="shared" si="93"/>
        <v>0</v>
      </c>
      <c r="K1643" s="1024">
        <f t="shared" si="94"/>
        <v>0</v>
      </c>
    </row>
    <row r="1644" spans="1:11" s="146" customFormat="1">
      <c r="A1644" s="7"/>
      <c r="B1644" s="39"/>
      <c r="C1644" s="12"/>
      <c r="D1644" s="31"/>
      <c r="E1644" s="13"/>
      <c r="F1644" s="28"/>
      <c r="G1644" s="1075"/>
      <c r="H1644" s="28">
        <f t="shared" si="92"/>
        <v>0</v>
      </c>
      <c r="I1644" s="1075"/>
      <c r="J1644" s="28">
        <f t="shared" si="93"/>
        <v>0</v>
      </c>
      <c r="K1644" s="1024">
        <f t="shared" si="94"/>
        <v>0</v>
      </c>
    </row>
    <row r="1645" spans="1:11" s="146" customFormat="1" ht="89.25">
      <c r="A1645" s="7" t="s">
        <v>12</v>
      </c>
      <c r="B1645" s="39" t="s">
        <v>534</v>
      </c>
      <c r="C1645" s="12"/>
      <c r="D1645" s="31"/>
      <c r="E1645" s="13"/>
      <c r="F1645" s="28"/>
      <c r="G1645" s="1075"/>
      <c r="H1645" s="28">
        <f t="shared" si="92"/>
        <v>0</v>
      </c>
      <c r="I1645" s="1075"/>
      <c r="J1645" s="28">
        <f t="shared" si="93"/>
        <v>0</v>
      </c>
      <c r="K1645" s="1024">
        <f t="shared" si="94"/>
        <v>0</v>
      </c>
    </row>
    <row r="1646" spans="1:11" s="146" customFormat="1">
      <c r="A1646" s="7"/>
      <c r="B1646" s="39" t="s">
        <v>500</v>
      </c>
      <c r="C1646" s="12" t="s">
        <v>6</v>
      </c>
      <c r="D1646" s="13">
        <v>1140</v>
      </c>
      <c r="E1646" s="13"/>
      <c r="F1646" s="28">
        <f>D1646*E1646</f>
        <v>0</v>
      </c>
      <c r="G1646" s="996">
        <v>800</v>
      </c>
      <c r="H1646" s="28">
        <f t="shared" si="92"/>
        <v>0</v>
      </c>
      <c r="I1646" s="996">
        <v>340</v>
      </c>
      <c r="J1646" s="28">
        <f t="shared" si="93"/>
        <v>0</v>
      </c>
      <c r="K1646" s="1024">
        <f t="shared" si="94"/>
        <v>0</v>
      </c>
    </row>
    <row r="1647" spans="1:11" s="146" customFormat="1">
      <c r="A1647" s="7"/>
      <c r="B1647" s="39"/>
      <c r="C1647" s="12"/>
      <c r="D1647" s="31"/>
      <c r="E1647" s="13"/>
      <c r="F1647" s="28"/>
      <c r="G1647" s="1075"/>
      <c r="H1647" s="28">
        <f t="shared" si="92"/>
        <v>0</v>
      </c>
      <c r="I1647" s="1075"/>
      <c r="J1647" s="28">
        <f t="shared" si="93"/>
        <v>0</v>
      </c>
      <c r="K1647" s="1024">
        <f t="shared" si="94"/>
        <v>0</v>
      </c>
    </row>
    <row r="1648" spans="1:11" s="146" customFormat="1" ht="93" customHeight="1">
      <c r="A1648" s="7" t="s">
        <v>13</v>
      </c>
      <c r="B1648" s="39" t="s">
        <v>535</v>
      </c>
      <c r="C1648" s="12"/>
      <c r="D1648" s="31"/>
      <c r="E1648" s="13"/>
      <c r="F1648" s="28"/>
      <c r="G1648" s="1075"/>
      <c r="H1648" s="28">
        <f t="shared" si="92"/>
        <v>0</v>
      </c>
      <c r="I1648" s="1075"/>
      <c r="J1648" s="28">
        <f t="shared" si="93"/>
        <v>0</v>
      </c>
      <c r="K1648" s="1024">
        <f t="shared" si="94"/>
        <v>0</v>
      </c>
    </row>
    <row r="1649" spans="1:11" s="146" customFormat="1">
      <c r="A1649" s="7"/>
      <c r="B1649" s="39" t="s">
        <v>500</v>
      </c>
      <c r="C1649" s="12" t="s">
        <v>6</v>
      </c>
      <c r="D1649" s="13">
        <v>145</v>
      </c>
      <c r="E1649" s="13"/>
      <c r="F1649" s="28">
        <f>D1649*E1649</f>
        <v>0</v>
      </c>
      <c r="G1649" s="995">
        <v>128</v>
      </c>
      <c r="H1649" s="28">
        <f t="shared" si="92"/>
        <v>0</v>
      </c>
      <c r="I1649" s="995">
        <v>17</v>
      </c>
      <c r="J1649" s="28">
        <f t="shared" si="93"/>
        <v>0</v>
      </c>
      <c r="K1649" s="1024">
        <f t="shared" si="94"/>
        <v>0</v>
      </c>
    </row>
    <row r="1650" spans="1:11" ht="12" customHeight="1">
      <c r="C1650" s="12"/>
      <c r="D1650" s="31"/>
      <c r="G1650" s="1034"/>
      <c r="H1650" s="28">
        <f t="shared" si="92"/>
        <v>0</v>
      </c>
      <c r="I1650" s="1034"/>
      <c r="J1650" s="28">
        <f t="shared" si="93"/>
        <v>0</v>
      </c>
      <c r="K1650" s="1024">
        <f t="shared" si="94"/>
        <v>0</v>
      </c>
    </row>
    <row r="1651" spans="1:11" s="146" customFormat="1" ht="157.5" customHeight="1">
      <c r="A1651" s="7" t="s">
        <v>14</v>
      </c>
      <c r="B1651" s="39" t="s">
        <v>3358</v>
      </c>
      <c r="C1651" s="12"/>
      <c r="D1651" s="13"/>
      <c r="E1651" s="13"/>
      <c r="F1651" s="28"/>
      <c r="G1651" s="1075"/>
      <c r="H1651" s="28">
        <f t="shared" si="92"/>
        <v>0</v>
      </c>
      <c r="I1651" s="1075"/>
      <c r="J1651" s="28">
        <f t="shared" si="93"/>
        <v>0</v>
      </c>
      <c r="K1651" s="1024">
        <f t="shared" si="94"/>
        <v>0</v>
      </c>
    </row>
    <row r="1652" spans="1:11" s="146" customFormat="1">
      <c r="A1652" s="7"/>
      <c r="B1652" s="39" t="s">
        <v>500</v>
      </c>
      <c r="C1652" s="12" t="s">
        <v>6</v>
      </c>
      <c r="D1652" s="13">
        <v>1270</v>
      </c>
      <c r="E1652" s="13"/>
      <c r="F1652" s="28">
        <f>D1652*E1652</f>
        <v>0</v>
      </c>
      <c r="G1652" s="995">
        <v>1270</v>
      </c>
      <c r="H1652" s="28">
        <f t="shared" si="92"/>
        <v>0</v>
      </c>
      <c r="I1652" s="1075"/>
      <c r="J1652" s="28">
        <f t="shared" si="93"/>
        <v>0</v>
      </c>
      <c r="K1652" s="1024">
        <f t="shared" si="94"/>
        <v>0</v>
      </c>
    </row>
    <row r="1653" spans="1:11" s="146" customFormat="1">
      <c r="A1653" s="7"/>
      <c r="B1653" s="39"/>
      <c r="C1653" s="12"/>
      <c r="D1653" s="31"/>
      <c r="E1653" s="13"/>
      <c r="F1653" s="28"/>
      <c r="G1653" s="1075"/>
      <c r="H1653" s="28">
        <f t="shared" si="92"/>
        <v>0</v>
      </c>
      <c r="I1653" s="1075"/>
      <c r="J1653" s="28">
        <f t="shared" si="93"/>
        <v>0</v>
      </c>
      <c r="K1653" s="1024">
        <f t="shared" si="94"/>
        <v>0</v>
      </c>
    </row>
    <row r="1654" spans="1:11" s="146" customFormat="1" ht="89.25">
      <c r="A1654" s="7" t="s">
        <v>15</v>
      </c>
      <c r="B1654" s="39" t="s">
        <v>536</v>
      </c>
      <c r="C1654" s="12"/>
      <c r="D1654" s="13"/>
      <c r="E1654" s="13"/>
      <c r="F1654" s="28"/>
      <c r="G1654" s="1075"/>
      <c r="H1654" s="28">
        <f t="shared" si="92"/>
        <v>0</v>
      </c>
      <c r="I1654" s="1075"/>
      <c r="J1654" s="28">
        <f t="shared" si="93"/>
        <v>0</v>
      </c>
      <c r="K1654" s="1024">
        <f t="shared" si="94"/>
        <v>0</v>
      </c>
    </row>
    <row r="1655" spans="1:11" s="146" customFormat="1">
      <c r="A1655" s="7"/>
      <c r="B1655" s="39" t="s">
        <v>500</v>
      </c>
      <c r="C1655" s="12" t="s">
        <v>6</v>
      </c>
      <c r="D1655" s="13">
        <v>215</v>
      </c>
      <c r="E1655" s="13"/>
      <c r="F1655" s="28">
        <f>D1655*E1655</f>
        <v>0</v>
      </c>
      <c r="G1655" s="995">
        <v>215</v>
      </c>
      <c r="H1655" s="28">
        <f t="shared" si="92"/>
        <v>0</v>
      </c>
      <c r="I1655" s="1075"/>
      <c r="J1655" s="28">
        <f t="shared" si="93"/>
        <v>0</v>
      </c>
      <c r="K1655" s="1024">
        <f t="shared" si="94"/>
        <v>0</v>
      </c>
    </row>
    <row r="1656" spans="1:11" s="146" customFormat="1">
      <c r="A1656" s="7"/>
      <c r="B1656" s="39"/>
      <c r="C1656" s="12"/>
      <c r="D1656" s="31"/>
      <c r="E1656" s="13"/>
      <c r="F1656" s="28"/>
      <c r="G1656" s="1075"/>
      <c r="H1656" s="28">
        <f t="shared" si="92"/>
        <v>0</v>
      </c>
      <c r="I1656" s="1075"/>
      <c r="J1656" s="28">
        <f t="shared" si="93"/>
        <v>0</v>
      </c>
      <c r="K1656" s="1024">
        <f t="shared" si="94"/>
        <v>0</v>
      </c>
    </row>
    <row r="1657" spans="1:11" s="146" customFormat="1" ht="89.25">
      <c r="A1657" s="7" t="s">
        <v>16</v>
      </c>
      <c r="B1657" s="39" t="s">
        <v>537</v>
      </c>
      <c r="C1657" s="12"/>
      <c r="D1657" s="13"/>
      <c r="E1657" s="13"/>
      <c r="F1657" s="28"/>
      <c r="G1657" s="1075"/>
      <c r="H1657" s="28">
        <f t="shared" si="92"/>
        <v>0</v>
      </c>
      <c r="I1657" s="1075"/>
      <c r="J1657" s="28">
        <f t="shared" si="93"/>
        <v>0</v>
      </c>
      <c r="K1657" s="1024">
        <f t="shared" si="94"/>
        <v>0</v>
      </c>
    </row>
    <row r="1658" spans="1:11" s="146" customFormat="1">
      <c r="A1658" s="7"/>
      <c r="B1658" s="39" t="s">
        <v>500</v>
      </c>
      <c r="C1658" s="12" t="s">
        <v>6</v>
      </c>
      <c r="D1658" s="13">
        <v>40</v>
      </c>
      <c r="E1658" s="13"/>
      <c r="F1658" s="28">
        <f>D1658*E1658</f>
        <v>0</v>
      </c>
      <c r="G1658" s="995">
        <v>40</v>
      </c>
      <c r="H1658" s="28">
        <f t="shared" si="92"/>
        <v>0</v>
      </c>
      <c r="I1658" s="1075"/>
      <c r="J1658" s="28">
        <f t="shared" si="93"/>
        <v>0</v>
      </c>
      <c r="K1658" s="1024">
        <f t="shared" si="94"/>
        <v>0</v>
      </c>
    </row>
    <row r="1659" spans="1:11" ht="12" customHeight="1">
      <c r="G1659" s="1034"/>
      <c r="H1659" s="28">
        <f t="shared" si="92"/>
        <v>0</v>
      </c>
      <c r="I1659" s="1034"/>
      <c r="J1659" s="28">
        <f t="shared" si="93"/>
        <v>0</v>
      </c>
      <c r="K1659" s="1024">
        <f t="shared" si="94"/>
        <v>0</v>
      </c>
    </row>
    <row r="1660" spans="1:11" s="146" customFormat="1" ht="157.5" customHeight="1">
      <c r="A1660" s="7" t="s">
        <v>17</v>
      </c>
      <c r="B1660" s="39" t="s">
        <v>3357</v>
      </c>
      <c r="C1660" s="12"/>
      <c r="D1660" s="13"/>
      <c r="E1660" s="13"/>
      <c r="F1660" s="28"/>
      <c r="G1660" s="1075"/>
      <c r="H1660" s="28">
        <f t="shared" si="92"/>
        <v>0</v>
      </c>
      <c r="I1660" s="1075"/>
      <c r="J1660" s="28">
        <f t="shared" si="93"/>
        <v>0</v>
      </c>
      <c r="K1660" s="1024">
        <f t="shared" si="94"/>
        <v>0</v>
      </c>
    </row>
    <row r="1661" spans="1:11" s="146" customFormat="1">
      <c r="A1661" s="7"/>
      <c r="B1661" s="39" t="s">
        <v>500</v>
      </c>
      <c r="C1661" s="12" t="s">
        <v>6</v>
      </c>
      <c r="D1661" s="13">
        <v>267</v>
      </c>
      <c r="E1661" s="13"/>
      <c r="F1661" s="28">
        <f>D1661*E1661</f>
        <v>0</v>
      </c>
      <c r="G1661" s="995">
        <v>267</v>
      </c>
      <c r="H1661" s="28">
        <f t="shared" si="92"/>
        <v>0</v>
      </c>
      <c r="I1661" s="1075"/>
      <c r="J1661" s="28">
        <f t="shared" si="93"/>
        <v>0</v>
      </c>
      <c r="K1661" s="1024">
        <f t="shared" si="94"/>
        <v>0</v>
      </c>
    </row>
    <row r="1662" spans="1:11" s="146" customFormat="1">
      <c r="A1662" s="7"/>
      <c r="B1662" s="39"/>
      <c r="C1662" s="12"/>
      <c r="D1662" s="31"/>
      <c r="E1662" s="13"/>
      <c r="F1662" s="28"/>
      <c r="G1662" s="1075"/>
      <c r="H1662" s="28">
        <f t="shared" si="92"/>
        <v>0</v>
      </c>
      <c r="I1662" s="1075"/>
      <c r="J1662" s="28">
        <f t="shared" si="93"/>
        <v>0</v>
      </c>
      <c r="K1662" s="1024">
        <f t="shared" si="94"/>
        <v>0</v>
      </c>
    </row>
    <row r="1663" spans="1:11" s="146" customFormat="1" ht="100.15" customHeight="1">
      <c r="A1663" s="7" t="s">
        <v>18</v>
      </c>
      <c r="B1663" s="39" t="s">
        <v>538</v>
      </c>
      <c r="C1663" s="12"/>
      <c r="D1663" s="13"/>
      <c r="E1663" s="13"/>
      <c r="F1663" s="28"/>
      <c r="G1663" s="1075"/>
      <c r="H1663" s="28">
        <f t="shared" si="92"/>
        <v>0</v>
      </c>
      <c r="I1663" s="1075"/>
      <c r="J1663" s="28">
        <f t="shared" si="93"/>
        <v>0</v>
      </c>
      <c r="K1663" s="1024">
        <f t="shared" si="94"/>
        <v>0</v>
      </c>
    </row>
    <row r="1664" spans="1:11" s="146" customFormat="1">
      <c r="A1664" s="7"/>
      <c r="B1664" s="39" t="s">
        <v>500</v>
      </c>
      <c r="C1664" s="12" t="s">
        <v>6</v>
      </c>
      <c r="D1664" s="13">
        <v>960</v>
      </c>
      <c r="E1664" s="13"/>
      <c r="F1664" s="28">
        <f>D1664*E1664</f>
        <v>0</v>
      </c>
      <c r="G1664" s="995">
        <v>960</v>
      </c>
      <c r="H1664" s="28">
        <f t="shared" si="92"/>
        <v>0</v>
      </c>
      <c r="I1664" s="1075"/>
      <c r="J1664" s="28">
        <f t="shared" si="93"/>
        <v>0</v>
      </c>
      <c r="K1664" s="1024">
        <f t="shared" si="94"/>
        <v>0</v>
      </c>
    </row>
    <row r="1665" spans="1:11" s="146" customFormat="1">
      <c r="A1665" s="7"/>
      <c r="B1665" s="39"/>
      <c r="C1665" s="12"/>
      <c r="D1665" s="31"/>
      <c r="E1665" s="13"/>
      <c r="F1665" s="28"/>
      <c r="G1665" s="1075"/>
      <c r="H1665" s="28">
        <f t="shared" si="92"/>
        <v>0</v>
      </c>
      <c r="I1665" s="1075"/>
      <c r="J1665" s="28">
        <f t="shared" si="93"/>
        <v>0</v>
      </c>
      <c r="K1665" s="1024">
        <f t="shared" si="94"/>
        <v>0</v>
      </c>
    </row>
    <row r="1666" spans="1:11" s="146" customFormat="1" ht="89.25">
      <c r="A1666" s="7" t="s">
        <v>19</v>
      </c>
      <c r="B1666" s="39" t="s">
        <v>539</v>
      </c>
      <c r="C1666" s="12"/>
      <c r="D1666" s="13"/>
      <c r="E1666" s="13"/>
      <c r="F1666" s="28"/>
      <c r="G1666" s="1075"/>
      <c r="H1666" s="28">
        <f t="shared" si="92"/>
        <v>0</v>
      </c>
      <c r="I1666" s="1075"/>
      <c r="J1666" s="28">
        <f t="shared" si="93"/>
        <v>0</v>
      </c>
      <c r="K1666" s="1024">
        <f t="shared" si="94"/>
        <v>0</v>
      </c>
    </row>
    <row r="1667" spans="1:11" s="146" customFormat="1">
      <c r="A1667" s="7"/>
      <c r="B1667" s="39" t="s">
        <v>500</v>
      </c>
      <c r="C1667" s="12" t="s">
        <v>6</v>
      </c>
      <c r="D1667" s="13">
        <v>100</v>
      </c>
      <c r="E1667" s="13"/>
      <c r="F1667" s="28">
        <f>D1667*E1667</f>
        <v>0</v>
      </c>
      <c r="G1667" s="995">
        <v>83</v>
      </c>
      <c r="H1667" s="28">
        <f t="shared" si="92"/>
        <v>0</v>
      </c>
      <c r="I1667" s="995">
        <v>17</v>
      </c>
      <c r="J1667" s="28">
        <f t="shared" si="93"/>
        <v>0</v>
      </c>
      <c r="K1667" s="1024">
        <f t="shared" si="94"/>
        <v>0</v>
      </c>
    </row>
    <row r="1668" spans="1:11" ht="12" customHeight="1">
      <c r="G1668" s="995"/>
      <c r="H1668" s="28">
        <f t="shared" si="92"/>
        <v>0</v>
      </c>
      <c r="I1668" s="995"/>
      <c r="J1668" s="28">
        <f t="shared" si="93"/>
        <v>0</v>
      </c>
      <c r="K1668" s="1024">
        <f t="shared" si="94"/>
        <v>0</v>
      </c>
    </row>
    <row r="1669" spans="1:11" s="146" customFormat="1" ht="91.5" customHeight="1">
      <c r="A1669" s="7" t="s">
        <v>20</v>
      </c>
      <c r="B1669" s="39" t="s">
        <v>909</v>
      </c>
      <c r="C1669" s="12"/>
      <c r="D1669" s="13"/>
      <c r="E1669" s="13"/>
      <c r="F1669" s="28"/>
      <c r="G1669" s="1075"/>
      <c r="H1669" s="28">
        <f t="shared" si="92"/>
        <v>0</v>
      </c>
      <c r="I1669" s="1075"/>
      <c r="J1669" s="28">
        <f t="shared" si="93"/>
        <v>0</v>
      </c>
      <c r="K1669" s="1024">
        <f t="shared" si="94"/>
        <v>0</v>
      </c>
    </row>
    <row r="1670" spans="1:11" s="146" customFormat="1">
      <c r="A1670" s="7"/>
      <c r="B1670" s="39" t="s">
        <v>500</v>
      </c>
      <c r="C1670" s="12" t="s">
        <v>6</v>
      </c>
      <c r="D1670" s="13">
        <v>1250</v>
      </c>
      <c r="E1670" s="13"/>
      <c r="F1670" s="28">
        <f>D1670*E1670</f>
        <v>0</v>
      </c>
      <c r="G1670" s="996">
        <v>1250</v>
      </c>
      <c r="H1670" s="28">
        <f t="shared" si="92"/>
        <v>0</v>
      </c>
      <c r="I1670" s="996"/>
      <c r="J1670" s="28">
        <f t="shared" si="93"/>
        <v>0</v>
      </c>
      <c r="K1670" s="1024">
        <f t="shared" si="94"/>
        <v>0</v>
      </c>
    </row>
    <row r="1671" spans="1:11" s="146" customFormat="1">
      <c r="A1671" s="7"/>
      <c r="B1671" s="39"/>
      <c r="C1671" s="12"/>
      <c r="D1671" s="31"/>
      <c r="E1671" s="13"/>
      <c r="F1671" s="28"/>
      <c r="G1671" s="1075"/>
      <c r="H1671" s="28">
        <f t="shared" si="92"/>
        <v>0</v>
      </c>
      <c r="I1671" s="1075"/>
      <c r="J1671" s="28">
        <f t="shared" si="93"/>
        <v>0</v>
      </c>
      <c r="K1671" s="1024">
        <f t="shared" si="94"/>
        <v>0</v>
      </c>
    </row>
    <row r="1672" spans="1:11" s="146" customFormat="1">
      <c r="A1672" s="7" t="s">
        <v>21</v>
      </c>
      <c r="B1672" s="194" t="s">
        <v>540</v>
      </c>
      <c r="C1672" s="194"/>
      <c r="D1672" s="195"/>
      <c r="E1672" s="196"/>
      <c r="F1672" s="197"/>
      <c r="G1672" s="1075"/>
      <c r="H1672" s="28">
        <f t="shared" si="92"/>
        <v>0</v>
      </c>
      <c r="I1672" s="1075"/>
      <c r="J1672" s="28">
        <f t="shared" si="93"/>
        <v>0</v>
      </c>
      <c r="K1672" s="1024">
        <f t="shared" si="94"/>
        <v>0</v>
      </c>
    </row>
    <row r="1673" spans="1:11" s="146" customFormat="1">
      <c r="A1673" s="198" t="s">
        <v>541</v>
      </c>
      <c r="B1673" s="194" t="s">
        <v>542</v>
      </c>
      <c r="C1673" s="194" t="s">
        <v>1</v>
      </c>
      <c r="D1673" s="195">
        <v>30</v>
      </c>
      <c r="E1673" s="13"/>
      <c r="F1673" s="28">
        <f>D1673*E1673</f>
        <v>0</v>
      </c>
      <c r="G1673" s="995">
        <v>20</v>
      </c>
      <c r="H1673" s="28">
        <f t="shared" si="92"/>
        <v>0</v>
      </c>
      <c r="I1673" s="995">
        <v>10</v>
      </c>
      <c r="J1673" s="28">
        <f t="shared" si="93"/>
        <v>0</v>
      </c>
      <c r="K1673" s="1024">
        <f t="shared" si="94"/>
        <v>0</v>
      </c>
    </row>
    <row r="1674" spans="1:11" s="146" customFormat="1">
      <c r="A1674" s="198" t="s">
        <v>543</v>
      </c>
      <c r="B1674" s="194" t="s">
        <v>544</v>
      </c>
      <c r="C1674" s="194" t="s">
        <v>1</v>
      </c>
      <c r="D1674" s="195">
        <v>40</v>
      </c>
      <c r="E1674" s="13"/>
      <c r="F1674" s="28">
        <f>D1674*E1674</f>
        <v>0</v>
      </c>
      <c r="G1674" s="995">
        <v>25</v>
      </c>
      <c r="H1674" s="28">
        <f t="shared" si="92"/>
        <v>0</v>
      </c>
      <c r="I1674" s="995">
        <v>15</v>
      </c>
      <c r="J1674" s="28">
        <f t="shared" si="93"/>
        <v>0</v>
      </c>
      <c r="K1674" s="1024">
        <f t="shared" si="94"/>
        <v>0</v>
      </c>
    </row>
    <row r="1675" spans="1:11" s="146" customFormat="1">
      <c r="A1675" s="198" t="s">
        <v>545</v>
      </c>
      <c r="B1675" s="194" t="s">
        <v>546</v>
      </c>
      <c r="C1675" s="194" t="s">
        <v>1</v>
      </c>
      <c r="D1675" s="195">
        <v>50</v>
      </c>
      <c r="E1675" s="13"/>
      <c r="F1675" s="28">
        <f>D1675*E1675</f>
        <v>0</v>
      </c>
      <c r="G1675" s="995">
        <v>30</v>
      </c>
      <c r="H1675" s="28">
        <f t="shared" si="92"/>
        <v>0</v>
      </c>
      <c r="I1675" s="995">
        <v>20</v>
      </c>
      <c r="J1675" s="28">
        <f t="shared" si="93"/>
        <v>0</v>
      </c>
      <c r="K1675" s="1024">
        <f t="shared" si="94"/>
        <v>0</v>
      </c>
    </row>
    <row r="1676" spans="1:11" s="146" customFormat="1">
      <c r="A1676" s="198" t="s">
        <v>547</v>
      </c>
      <c r="B1676" s="194" t="s">
        <v>548</v>
      </c>
      <c r="C1676" s="194" t="s">
        <v>1</v>
      </c>
      <c r="D1676" s="195">
        <v>100</v>
      </c>
      <c r="E1676" s="13"/>
      <c r="F1676" s="28">
        <f>D1676*E1676</f>
        <v>0</v>
      </c>
      <c r="G1676" s="995">
        <v>75</v>
      </c>
      <c r="H1676" s="28">
        <f t="shared" si="92"/>
        <v>0</v>
      </c>
      <c r="I1676" s="995">
        <v>25</v>
      </c>
      <c r="J1676" s="28">
        <f t="shared" si="93"/>
        <v>0</v>
      </c>
      <c r="K1676" s="1024">
        <f t="shared" si="94"/>
        <v>0</v>
      </c>
    </row>
    <row r="1677" spans="1:11" s="146" customFormat="1">
      <c r="A1677" s="198" t="s">
        <v>549</v>
      </c>
      <c r="B1677" s="194" t="s">
        <v>550</v>
      </c>
      <c r="C1677" s="194" t="s">
        <v>1</v>
      </c>
      <c r="D1677" s="195">
        <v>400</v>
      </c>
      <c r="E1677" s="13"/>
      <c r="F1677" s="28">
        <f>D1677*E1677</f>
        <v>0</v>
      </c>
      <c r="G1677" s="995">
        <v>370</v>
      </c>
      <c r="H1677" s="28">
        <f t="shared" si="92"/>
        <v>0</v>
      </c>
      <c r="I1677" s="995">
        <v>30</v>
      </c>
      <c r="J1677" s="28">
        <f t="shared" si="93"/>
        <v>0</v>
      </c>
      <c r="K1677" s="1024">
        <f t="shared" si="94"/>
        <v>0</v>
      </c>
    </row>
    <row r="1678" spans="1:11" s="146" customFormat="1">
      <c r="A1678" s="198"/>
      <c r="B1678" s="194"/>
      <c r="C1678" s="194"/>
      <c r="D1678" s="195"/>
      <c r="E1678" s="196"/>
      <c r="F1678" s="28"/>
      <c r="G1678" s="1075"/>
      <c r="H1678" s="28">
        <f t="shared" si="92"/>
        <v>0</v>
      </c>
      <c r="I1678" s="1075"/>
      <c r="J1678" s="28">
        <f t="shared" si="93"/>
        <v>0</v>
      </c>
      <c r="K1678" s="1024">
        <f t="shared" si="94"/>
        <v>0</v>
      </c>
    </row>
    <row r="1679" spans="1:11" s="146" customFormat="1" ht="84.6" customHeight="1">
      <c r="A1679" s="7" t="s">
        <v>22</v>
      </c>
      <c r="B1679" s="39" t="s">
        <v>908</v>
      </c>
      <c r="C1679" s="12"/>
      <c r="D1679" s="31"/>
      <c r="E1679" s="13"/>
      <c r="F1679" s="28"/>
      <c r="G1679" s="1075"/>
      <c r="H1679" s="28">
        <f t="shared" si="92"/>
        <v>0</v>
      </c>
      <c r="I1679" s="1075"/>
      <c r="J1679" s="28">
        <f t="shared" si="93"/>
        <v>0</v>
      </c>
      <c r="K1679" s="1024">
        <f t="shared" si="94"/>
        <v>0</v>
      </c>
    </row>
    <row r="1680" spans="1:11" s="146" customFormat="1">
      <c r="A1680" s="7"/>
      <c r="B1680" s="39" t="s">
        <v>500</v>
      </c>
      <c r="C1680" s="12" t="s">
        <v>6</v>
      </c>
      <c r="D1680" s="13">
        <v>240</v>
      </c>
      <c r="E1680" s="13"/>
      <c r="F1680" s="28">
        <f>D1680*E1680</f>
        <v>0</v>
      </c>
      <c r="G1680" s="995">
        <v>240</v>
      </c>
      <c r="H1680" s="28">
        <f t="shared" si="92"/>
        <v>0</v>
      </c>
      <c r="I1680" s="1075"/>
      <c r="J1680" s="28">
        <f t="shared" si="93"/>
        <v>0</v>
      </c>
      <c r="K1680" s="1024">
        <f t="shared" si="94"/>
        <v>0</v>
      </c>
    </row>
    <row r="1681" spans="1:11" s="146" customFormat="1">
      <c r="A1681" s="198"/>
      <c r="B1681" s="194"/>
      <c r="C1681" s="194"/>
      <c r="D1681" s="195"/>
      <c r="E1681" s="196"/>
      <c r="F1681" s="28"/>
      <c r="G1681" s="1075"/>
      <c r="H1681" s="28">
        <f t="shared" si="92"/>
        <v>0</v>
      </c>
      <c r="I1681" s="1075"/>
      <c r="J1681" s="28">
        <f t="shared" si="93"/>
        <v>0</v>
      </c>
      <c r="K1681" s="1024">
        <f t="shared" si="94"/>
        <v>0</v>
      </c>
    </row>
    <row r="1682" spans="1:11" s="146" customFormat="1" ht="89.25">
      <c r="A1682" s="7" t="s">
        <v>23</v>
      </c>
      <c r="B1682" s="39" t="s">
        <v>910</v>
      </c>
      <c r="C1682" s="12"/>
      <c r="D1682" s="13"/>
      <c r="E1682" s="13"/>
      <c r="F1682" s="28"/>
      <c r="G1682" s="1075"/>
      <c r="H1682" s="28">
        <f t="shared" ref="H1682:H1698" si="95">ROUND(E1682*G1682,2)</f>
        <v>0</v>
      </c>
      <c r="I1682" s="1075"/>
      <c r="J1682" s="28">
        <f t="shared" ref="J1682:J1698" si="96">ROUND(E1682*I1682,2)</f>
        <v>0</v>
      </c>
      <c r="K1682" s="1024">
        <f t="shared" si="94"/>
        <v>0</v>
      </c>
    </row>
    <row r="1683" spans="1:11" s="146" customFormat="1">
      <c r="A1683" s="7"/>
      <c r="B1683" s="39" t="s">
        <v>500</v>
      </c>
      <c r="C1683" s="12" t="s">
        <v>6</v>
      </c>
      <c r="D1683" s="13">
        <v>240</v>
      </c>
      <c r="E1683" s="13"/>
      <c r="F1683" s="28">
        <f>D1683*E1683</f>
        <v>0</v>
      </c>
      <c r="G1683" s="995">
        <v>240</v>
      </c>
      <c r="H1683" s="28">
        <f t="shared" si="95"/>
        <v>0</v>
      </c>
      <c r="I1683" s="1075"/>
      <c r="J1683" s="28">
        <f t="shared" si="96"/>
        <v>0</v>
      </c>
      <c r="K1683" s="1024">
        <f t="shared" si="94"/>
        <v>0</v>
      </c>
    </row>
    <row r="1684" spans="1:11" s="146" customFormat="1">
      <c r="A1684" s="198"/>
      <c r="B1684" s="194"/>
      <c r="C1684" s="194"/>
      <c r="D1684" s="195"/>
      <c r="E1684" s="196"/>
      <c r="F1684" s="28"/>
      <c r="G1684" s="1075"/>
      <c r="H1684" s="28">
        <f t="shared" si="95"/>
        <v>0</v>
      </c>
      <c r="I1684" s="1075"/>
      <c r="J1684" s="28">
        <f t="shared" si="96"/>
        <v>0</v>
      </c>
      <c r="K1684" s="1024">
        <f t="shared" si="94"/>
        <v>0</v>
      </c>
    </row>
    <row r="1685" spans="1:11" s="146" customFormat="1" ht="89.25">
      <c r="A1685" s="7" t="s">
        <v>24</v>
      </c>
      <c r="B1685" s="39" t="s">
        <v>911</v>
      </c>
      <c r="C1685" s="12"/>
      <c r="D1685" s="13"/>
      <c r="E1685" s="13"/>
      <c r="F1685" s="28"/>
      <c r="G1685" s="1075"/>
      <c r="H1685" s="28">
        <f t="shared" si="95"/>
        <v>0</v>
      </c>
      <c r="I1685" s="1075"/>
      <c r="J1685" s="28">
        <f t="shared" si="96"/>
        <v>0</v>
      </c>
      <c r="K1685" s="1024">
        <f t="shared" ref="K1685:K1748" si="97">D1685-G1685-I1685</f>
        <v>0</v>
      </c>
    </row>
    <row r="1686" spans="1:11" s="146" customFormat="1">
      <c r="A1686" s="7"/>
      <c r="B1686" s="39" t="s">
        <v>500</v>
      </c>
      <c r="C1686" s="12" t="s">
        <v>6</v>
      </c>
      <c r="D1686" s="13">
        <v>256</v>
      </c>
      <c r="E1686" s="13"/>
      <c r="F1686" s="28">
        <f>D1686*E1686</f>
        <v>0</v>
      </c>
      <c r="G1686" s="995">
        <v>256</v>
      </c>
      <c r="H1686" s="28">
        <f t="shared" si="95"/>
        <v>0</v>
      </c>
      <c r="I1686" s="1075"/>
      <c r="J1686" s="28">
        <f t="shared" si="96"/>
        <v>0</v>
      </c>
      <c r="K1686" s="1024">
        <f t="shared" si="97"/>
        <v>0</v>
      </c>
    </row>
    <row r="1687" spans="1:11" s="146" customFormat="1">
      <c r="A1687" s="198"/>
      <c r="B1687" s="194"/>
      <c r="C1687" s="194"/>
      <c r="D1687" s="195"/>
      <c r="E1687" s="196"/>
      <c r="F1687" s="28"/>
      <c r="G1687" s="1075"/>
      <c r="H1687" s="28">
        <f t="shared" si="95"/>
        <v>0</v>
      </c>
      <c r="I1687" s="1075"/>
      <c r="J1687" s="28">
        <f t="shared" si="96"/>
        <v>0</v>
      </c>
      <c r="K1687" s="1024">
        <f t="shared" si="97"/>
        <v>0</v>
      </c>
    </row>
    <row r="1688" spans="1:11" s="146" customFormat="1" ht="76.5">
      <c r="A1688" s="7" t="s">
        <v>25</v>
      </c>
      <c r="B1688" s="39" t="s">
        <v>912</v>
      </c>
      <c r="C1688" s="12"/>
      <c r="D1688" s="31"/>
      <c r="E1688" s="13"/>
      <c r="F1688" s="28"/>
      <c r="G1688" s="1075"/>
      <c r="H1688" s="28">
        <f t="shared" si="95"/>
        <v>0</v>
      </c>
      <c r="I1688" s="1075"/>
      <c r="J1688" s="28">
        <f t="shared" si="96"/>
        <v>0</v>
      </c>
      <c r="K1688" s="1024">
        <f t="shared" si="97"/>
        <v>0</v>
      </c>
    </row>
    <row r="1689" spans="1:11" s="146" customFormat="1">
      <c r="A1689" s="7"/>
      <c r="B1689" s="39" t="s">
        <v>500</v>
      </c>
      <c r="C1689" s="12" t="s">
        <v>6</v>
      </c>
      <c r="D1689" s="13">
        <v>92</v>
      </c>
      <c r="E1689" s="13"/>
      <c r="F1689" s="28">
        <f>D1689*E1689</f>
        <v>0</v>
      </c>
      <c r="G1689" s="995">
        <v>92</v>
      </c>
      <c r="H1689" s="28">
        <f t="shared" si="95"/>
        <v>0</v>
      </c>
      <c r="I1689" s="1075"/>
      <c r="J1689" s="28">
        <f t="shared" si="96"/>
        <v>0</v>
      </c>
      <c r="K1689" s="1024">
        <f t="shared" si="97"/>
        <v>0</v>
      </c>
    </row>
    <row r="1690" spans="1:11" s="146" customFormat="1">
      <c r="A1690" s="198"/>
      <c r="B1690" s="194"/>
      <c r="C1690" s="194"/>
      <c r="D1690" s="195"/>
      <c r="E1690" s="196"/>
      <c r="F1690" s="28"/>
      <c r="G1690" s="1075"/>
      <c r="H1690" s="28">
        <f t="shared" si="95"/>
        <v>0</v>
      </c>
      <c r="I1690" s="1075"/>
      <c r="J1690" s="28">
        <f t="shared" si="96"/>
        <v>0</v>
      </c>
      <c r="K1690" s="1024">
        <f t="shared" si="97"/>
        <v>0</v>
      </c>
    </row>
    <row r="1691" spans="1:11" s="146" customFormat="1" ht="76.5">
      <c r="A1691" s="7" t="s">
        <v>26</v>
      </c>
      <c r="B1691" s="39" t="s">
        <v>914</v>
      </c>
      <c r="C1691" s="12"/>
      <c r="D1691" s="31"/>
      <c r="E1691" s="13"/>
      <c r="F1691" s="28"/>
      <c r="G1691" s="1075"/>
      <c r="H1691" s="28">
        <f t="shared" si="95"/>
        <v>0</v>
      </c>
      <c r="I1691" s="1075"/>
      <c r="J1691" s="28">
        <f t="shared" si="96"/>
        <v>0</v>
      </c>
      <c r="K1691" s="1024">
        <f t="shared" si="97"/>
        <v>0</v>
      </c>
    </row>
    <row r="1692" spans="1:11" s="146" customFormat="1">
      <c r="A1692" s="7"/>
      <c r="B1692" s="39" t="s">
        <v>500</v>
      </c>
      <c r="C1692" s="12" t="s">
        <v>6</v>
      </c>
      <c r="D1692" s="13">
        <v>1200</v>
      </c>
      <c r="E1692" s="13"/>
      <c r="F1692" s="28">
        <f>D1692*E1692</f>
        <v>0</v>
      </c>
      <c r="G1692" s="996">
        <v>1148</v>
      </c>
      <c r="H1692" s="28">
        <f t="shared" si="95"/>
        <v>0</v>
      </c>
      <c r="I1692" s="996">
        <v>52</v>
      </c>
      <c r="J1692" s="28">
        <f t="shared" si="96"/>
        <v>0</v>
      </c>
      <c r="K1692" s="1024">
        <f t="shared" si="97"/>
        <v>0</v>
      </c>
    </row>
    <row r="1693" spans="1:11" s="146" customFormat="1">
      <c r="A1693" s="198"/>
      <c r="B1693" s="194"/>
      <c r="C1693" s="194"/>
      <c r="D1693" s="195"/>
      <c r="E1693" s="196"/>
      <c r="F1693" s="28"/>
      <c r="G1693" s="1075"/>
      <c r="H1693" s="28">
        <f t="shared" si="95"/>
        <v>0</v>
      </c>
      <c r="I1693" s="1075"/>
      <c r="J1693" s="28">
        <f t="shared" si="96"/>
        <v>0</v>
      </c>
      <c r="K1693" s="1024">
        <f t="shared" si="97"/>
        <v>0</v>
      </c>
    </row>
    <row r="1694" spans="1:11" s="146" customFormat="1" ht="89.25">
      <c r="A1694" s="7" t="s">
        <v>27</v>
      </c>
      <c r="B1694" s="39" t="s">
        <v>913</v>
      </c>
      <c r="C1694" s="12"/>
      <c r="D1694" s="13"/>
      <c r="E1694" s="13"/>
      <c r="F1694" s="28"/>
      <c r="G1694" s="1075"/>
      <c r="H1694" s="28">
        <f t="shared" si="95"/>
        <v>0</v>
      </c>
      <c r="I1694" s="1075"/>
      <c r="J1694" s="28">
        <f t="shared" si="96"/>
        <v>0</v>
      </c>
      <c r="K1694" s="1024">
        <f t="shared" si="97"/>
        <v>0</v>
      </c>
    </row>
    <row r="1695" spans="1:11" s="146" customFormat="1">
      <c r="A1695" s="7"/>
      <c r="B1695" s="39" t="s">
        <v>500</v>
      </c>
      <c r="C1695" s="12" t="s">
        <v>6</v>
      </c>
      <c r="D1695" s="13">
        <v>145</v>
      </c>
      <c r="E1695" s="13"/>
      <c r="F1695" s="28">
        <f>D1695*E1695</f>
        <v>0</v>
      </c>
      <c r="G1695" s="996">
        <v>145</v>
      </c>
      <c r="H1695" s="28">
        <f t="shared" si="95"/>
        <v>0</v>
      </c>
      <c r="I1695" s="1075"/>
      <c r="J1695" s="28">
        <f t="shared" si="96"/>
        <v>0</v>
      </c>
      <c r="K1695" s="1024">
        <f t="shared" si="97"/>
        <v>0</v>
      </c>
    </row>
    <row r="1696" spans="1:11" s="146" customFormat="1">
      <c r="A1696" s="7"/>
      <c r="B1696" s="39"/>
      <c r="C1696" s="12"/>
      <c r="D1696" s="31"/>
      <c r="E1696" s="13"/>
      <c r="F1696" s="28"/>
      <c r="G1696" s="1075"/>
      <c r="H1696" s="28">
        <f t="shared" si="95"/>
        <v>0</v>
      </c>
      <c r="I1696" s="1075"/>
      <c r="J1696" s="28">
        <f t="shared" si="96"/>
        <v>0</v>
      </c>
      <c r="K1696" s="1024">
        <f t="shared" si="97"/>
        <v>0</v>
      </c>
    </row>
    <row r="1697" spans="1:11" ht="38.25">
      <c r="A1697" s="7" t="s">
        <v>28</v>
      </c>
      <c r="B1697" s="39" t="s">
        <v>3355</v>
      </c>
      <c r="C1697" s="12" t="s">
        <v>6</v>
      </c>
      <c r="D1697" s="13">
        <v>145</v>
      </c>
      <c r="E1697" s="13"/>
      <c r="F1697" s="28">
        <f>SUM(D1697*E1697)</f>
        <v>0</v>
      </c>
      <c r="G1697" s="996">
        <v>145</v>
      </c>
      <c r="H1697" s="28">
        <f t="shared" si="95"/>
        <v>0</v>
      </c>
      <c r="I1697" s="1018"/>
      <c r="J1697" s="28">
        <f t="shared" si="96"/>
        <v>0</v>
      </c>
      <c r="K1697" s="1024">
        <f t="shared" si="97"/>
        <v>0</v>
      </c>
    </row>
    <row r="1698" spans="1:11" s="146" customFormat="1">
      <c r="A1698" s="7"/>
      <c r="B1698" s="39"/>
      <c r="C1698" s="12"/>
      <c r="D1698" s="31"/>
      <c r="E1698" s="13"/>
      <c r="F1698" s="28"/>
      <c r="G1698" s="1075"/>
      <c r="H1698" s="28">
        <f t="shared" si="95"/>
        <v>0</v>
      </c>
      <c r="I1698" s="1075"/>
      <c r="J1698" s="28">
        <f t="shared" si="96"/>
        <v>0</v>
      </c>
      <c r="K1698" s="1024">
        <f t="shared" si="97"/>
        <v>0</v>
      </c>
    </row>
    <row r="1699" spans="1:11" s="4" customFormat="1">
      <c r="A1699" s="45" t="s">
        <v>357</v>
      </c>
      <c r="B1699" s="45" t="s">
        <v>499</v>
      </c>
      <c r="C1699" s="50"/>
      <c r="D1699" s="51"/>
      <c r="E1699" s="52"/>
      <c r="F1699" s="714">
        <f>SUM(F1552:F1697)</f>
        <v>0</v>
      </c>
      <c r="G1699" s="1028"/>
      <c r="H1699" s="1022">
        <f>SUM(H1552:H1697)</f>
        <v>0</v>
      </c>
      <c r="I1699" s="1028"/>
      <c r="J1699" s="1022">
        <f>SUM(J1552:J1697)</f>
        <v>0</v>
      </c>
      <c r="K1699" s="1024">
        <f t="shared" si="97"/>
        <v>0</v>
      </c>
    </row>
    <row r="1700" spans="1:11" ht="15">
      <c r="G1700" s="1062"/>
      <c r="H1700" s="1063"/>
      <c r="I1700" s="1062"/>
      <c r="J1700" s="1038"/>
      <c r="K1700" s="1024">
        <f t="shared" si="97"/>
        <v>0</v>
      </c>
    </row>
    <row r="1701" spans="1:11" s="4" customFormat="1">
      <c r="A1701" s="45" t="s">
        <v>388</v>
      </c>
      <c r="B1701" s="45" t="s">
        <v>901</v>
      </c>
      <c r="C1701" s="66" t="s">
        <v>248</v>
      </c>
      <c r="D1701" s="67" t="s">
        <v>245</v>
      </c>
      <c r="E1701" s="1021" t="s">
        <v>246</v>
      </c>
      <c r="F1701" s="1021" t="s">
        <v>247</v>
      </c>
      <c r="G1701" s="1026" t="s">
        <v>245</v>
      </c>
      <c r="H1701" s="1027" t="s">
        <v>247</v>
      </c>
      <c r="I1701" s="1026" t="s">
        <v>245</v>
      </c>
      <c r="J1701" s="1027" t="s">
        <v>247</v>
      </c>
      <c r="K1701" s="1024" t="e">
        <f t="shared" si="97"/>
        <v>#VALUE!</v>
      </c>
    </row>
    <row r="1702" spans="1:11" s="4" customFormat="1">
      <c r="A1702" s="11"/>
      <c r="B1702" s="11"/>
      <c r="C1702" s="1"/>
      <c r="D1702" s="2"/>
      <c r="E1702" s="3"/>
      <c r="F1702" s="2"/>
      <c r="G1702" s="1030"/>
      <c r="H1702" s="1029"/>
      <c r="I1702" s="1030"/>
      <c r="J1702" s="1029"/>
      <c r="K1702" s="1024">
        <f t="shared" si="97"/>
        <v>0</v>
      </c>
    </row>
    <row r="1703" spans="1:11" s="4" customFormat="1" ht="38.25">
      <c r="A1703" s="7" t="s">
        <v>0</v>
      </c>
      <c r="B1703" s="39" t="s">
        <v>1308</v>
      </c>
      <c r="C1703" s="12" t="s">
        <v>6</v>
      </c>
      <c r="D1703" s="13">
        <v>4700</v>
      </c>
      <c r="E1703" s="13"/>
      <c r="F1703" s="28">
        <f>D1703*E1703</f>
        <v>0</v>
      </c>
      <c r="G1703" s="995">
        <v>3866</v>
      </c>
      <c r="H1703" s="28">
        <f t="shared" ref="H1703:H1713" si="98">ROUND(E1703*G1703,2)</f>
        <v>0</v>
      </c>
      <c r="I1703" s="995">
        <v>834</v>
      </c>
      <c r="J1703" s="28">
        <f t="shared" ref="J1703:J1713" si="99">ROUND(E1703*I1703,2)</f>
        <v>0</v>
      </c>
      <c r="K1703" s="1024">
        <f t="shared" si="97"/>
        <v>0</v>
      </c>
    </row>
    <row r="1704" spans="1:11" s="146" customFormat="1">
      <c r="A1704" s="7"/>
      <c r="B1704" s="39"/>
      <c r="C1704" s="12"/>
      <c r="D1704" s="31"/>
      <c r="E1704" s="13"/>
      <c r="F1704" s="28"/>
      <c r="G1704" s="1075"/>
      <c r="H1704" s="28">
        <f t="shared" si="98"/>
        <v>0</v>
      </c>
      <c r="I1704" s="1075"/>
      <c r="J1704" s="28">
        <f t="shared" si="99"/>
        <v>0</v>
      </c>
      <c r="K1704" s="1024">
        <f t="shared" si="97"/>
        <v>0</v>
      </c>
    </row>
    <row r="1705" spans="1:11" s="157" customFormat="1" ht="127.5">
      <c r="A1705" s="7" t="s">
        <v>2</v>
      </c>
      <c r="B1705" s="39" t="s">
        <v>564</v>
      </c>
      <c r="C1705" s="12" t="s">
        <v>6</v>
      </c>
      <c r="D1705" s="13">
        <v>7000</v>
      </c>
      <c r="E1705" s="13"/>
      <c r="F1705" s="28">
        <f>D1705*E1705</f>
        <v>0</v>
      </c>
      <c r="G1705" s="995">
        <v>4380</v>
      </c>
      <c r="H1705" s="28">
        <f t="shared" si="98"/>
        <v>0</v>
      </c>
      <c r="I1705" s="995">
        <v>2620</v>
      </c>
      <c r="J1705" s="28">
        <f t="shared" si="99"/>
        <v>0</v>
      </c>
      <c r="K1705" s="1024">
        <f t="shared" si="97"/>
        <v>0</v>
      </c>
    </row>
    <row r="1706" spans="1:11" s="157" customFormat="1">
      <c r="A1706" s="204"/>
      <c r="B1706" s="39"/>
      <c r="C1706" s="205"/>
      <c r="D1706" s="206"/>
      <c r="E1706" s="207"/>
      <c r="F1706" s="208"/>
      <c r="G1706" s="1098"/>
      <c r="H1706" s="28">
        <f t="shared" si="98"/>
        <v>0</v>
      </c>
      <c r="I1706" s="1082"/>
      <c r="J1706" s="28">
        <f t="shared" si="99"/>
        <v>0</v>
      </c>
      <c r="K1706" s="1024">
        <f t="shared" si="97"/>
        <v>0</v>
      </c>
    </row>
    <row r="1707" spans="1:11" s="157" customFormat="1" ht="145.5" customHeight="1">
      <c r="A1707" s="7" t="s">
        <v>3</v>
      </c>
      <c r="B1707" s="39" t="s">
        <v>919</v>
      </c>
      <c r="C1707" s="12" t="s">
        <v>6</v>
      </c>
      <c r="D1707" s="13">
        <v>2000</v>
      </c>
      <c r="E1707" s="13"/>
      <c r="F1707" s="28">
        <f>D1707*E1707</f>
        <v>0</v>
      </c>
      <c r="G1707" s="995">
        <v>1720</v>
      </c>
      <c r="H1707" s="28">
        <f t="shared" si="98"/>
        <v>0</v>
      </c>
      <c r="I1707" s="995">
        <v>280</v>
      </c>
      <c r="J1707" s="28">
        <f t="shared" si="99"/>
        <v>0</v>
      </c>
      <c r="K1707" s="1024">
        <f t="shared" si="97"/>
        <v>0</v>
      </c>
    </row>
    <row r="1708" spans="1:11" s="157" customFormat="1">
      <c r="A1708" s="7"/>
      <c r="B1708" s="39"/>
      <c r="C1708" s="12"/>
      <c r="D1708" s="31"/>
      <c r="E1708" s="13"/>
      <c r="F1708" s="28"/>
      <c r="G1708" s="1098"/>
      <c r="H1708" s="28">
        <f t="shared" si="98"/>
        <v>0</v>
      </c>
      <c r="I1708" s="1082"/>
      <c r="J1708" s="28">
        <f t="shared" si="99"/>
        <v>0</v>
      </c>
      <c r="K1708" s="1024">
        <f t="shared" si="97"/>
        <v>0</v>
      </c>
    </row>
    <row r="1709" spans="1:11" s="157" customFormat="1" ht="51">
      <c r="A1709" s="7" t="s">
        <v>4</v>
      </c>
      <c r="B1709" s="39" t="s">
        <v>565</v>
      </c>
      <c r="C1709" s="12" t="s">
        <v>6</v>
      </c>
      <c r="D1709" s="13">
        <v>300</v>
      </c>
      <c r="E1709" s="13"/>
      <c r="F1709" s="28">
        <f>D1709*E1709</f>
        <v>0</v>
      </c>
      <c r="G1709" s="995">
        <v>270</v>
      </c>
      <c r="H1709" s="28">
        <f t="shared" si="98"/>
        <v>0</v>
      </c>
      <c r="I1709" s="995">
        <v>30</v>
      </c>
      <c r="J1709" s="28">
        <f t="shared" si="99"/>
        <v>0</v>
      </c>
      <c r="K1709" s="1024">
        <f t="shared" si="97"/>
        <v>0</v>
      </c>
    </row>
    <row r="1710" spans="1:11" s="157" customFormat="1">
      <c r="A1710" s="7"/>
      <c r="B1710" s="39"/>
      <c r="C1710" s="12"/>
      <c r="D1710" s="31"/>
      <c r="E1710" s="13"/>
      <c r="F1710" s="28"/>
      <c r="G1710" s="1098"/>
      <c r="H1710" s="28">
        <f t="shared" si="98"/>
        <v>0</v>
      </c>
      <c r="I1710" s="1082"/>
      <c r="J1710" s="28">
        <f t="shared" si="99"/>
        <v>0</v>
      </c>
      <c r="K1710" s="1024">
        <f t="shared" si="97"/>
        <v>0</v>
      </c>
    </row>
    <row r="1711" spans="1:11" s="157" customFormat="1" ht="25.5">
      <c r="A1711" s="7" t="s">
        <v>5</v>
      </c>
      <c r="B1711" s="39" t="s">
        <v>1309</v>
      </c>
      <c r="C1711" s="12" t="s">
        <v>230</v>
      </c>
      <c r="D1711" s="13">
        <v>50</v>
      </c>
      <c r="E1711" s="13"/>
      <c r="F1711" s="28">
        <f>D1711*E1711</f>
        <v>0</v>
      </c>
      <c r="G1711" s="995">
        <v>40</v>
      </c>
      <c r="H1711" s="28">
        <f t="shared" si="98"/>
        <v>0</v>
      </c>
      <c r="I1711" s="995">
        <v>10</v>
      </c>
      <c r="J1711" s="28">
        <f t="shared" si="99"/>
        <v>0</v>
      </c>
      <c r="K1711" s="1024">
        <f t="shared" si="97"/>
        <v>0</v>
      </c>
    </row>
    <row r="1712" spans="1:11" s="157" customFormat="1">
      <c r="A1712" s="7"/>
      <c r="B1712" s="39"/>
      <c r="C1712" s="12"/>
      <c r="D1712" s="13"/>
      <c r="E1712" s="13"/>
      <c r="F1712" s="28"/>
      <c r="G1712" s="1098"/>
      <c r="H1712" s="28">
        <f t="shared" si="98"/>
        <v>0</v>
      </c>
      <c r="I1712" s="1082"/>
      <c r="J1712" s="28">
        <f t="shared" si="99"/>
        <v>0</v>
      </c>
      <c r="K1712" s="1024">
        <f t="shared" si="97"/>
        <v>0</v>
      </c>
    </row>
    <row r="1713" spans="1:11" s="157" customFormat="1">
      <c r="A1713" s="204"/>
      <c r="B1713" s="39"/>
      <c r="C1713" s="205"/>
      <c r="D1713" s="206"/>
      <c r="E1713" s="207"/>
      <c r="F1713" s="208"/>
      <c r="G1713" s="1098"/>
      <c r="H1713" s="28">
        <f t="shared" si="98"/>
        <v>0</v>
      </c>
      <c r="I1713" s="1082"/>
      <c r="J1713" s="28">
        <f t="shared" si="99"/>
        <v>0</v>
      </c>
      <c r="K1713" s="1024">
        <f t="shared" si="97"/>
        <v>0</v>
      </c>
    </row>
    <row r="1714" spans="1:11" s="4" customFormat="1" ht="30" customHeight="1">
      <c r="A1714" s="45" t="s">
        <v>388</v>
      </c>
      <c r="B1714" s="45" t="s">
        <v>902</v>
      </c>
      <c r="C1714" s="68"/>
      <c r="D1714" s="69"/>
      <c r="E1714" s="70"/>
      <c r="F1714" s="715">
        <f>SUM(F1703:F1711)</f>
        <v>0</v>
      </c>
      <c r="G1714" s="1028"/>
      <c r="H1714" s="715">
        <f>SUM(H1703:H1711)</f>
        <v>0</v>
      </c>
      <c r="I1714" s="1028"/>
      <c r="J1714" s="715">
        <f>SUM(J1703:J1711)</f>
        <v>0</v>
      </c>
      <c r="K1714" s="1024">
        <f t="shared" si="97"/>
        <v>0</v>
      </c>
    </row>
    <row r="1715" spans="1:11" ht="15">
      <c r="G1715" s="1062"/>
      <c r="H1715" s="1063"/>
      <c r="I1715" s="1062"/>
      <c r="J1715" s="1038"/>
      <c r="K1715" s="1024">
        <f t="shared" si="97"/>
        <v>0</v>
      </c>
    </row>
    <row r="1716" spans="1:11" s="4" customFormat="1">
      <c r="A1716" s="45" t="s">
        <v>421</v>
      </c>
      <c r="B1716" s="45" t="s">
        <v>532</v>
      </c>
      <c r="C1716" s="66" t="s">
        <v>248</v>
      </c>
      <c r="D1716" s="67" t="s">
        <v>245</v>
      </c>
      <c r="E1716" s="1021" t="s">
        <v>246</v>
      </c>
      <c r="F1716" s="1021" t="s">
        <v>247</v>
      </c>
      <c r="G1716" s="1026" t="s">
        <v>245</v>
      </c>
      <c r="H1716" s="1027" t="s">
        <v>247</v>
      </c>
      <c r="I1716" s="1026" t="s">
        <v>245</v>
      </c>
      <c r="J1716" s="1027" t="s">
        <v>247</v>
      </c>
      <c r="K1716" s="1024" t="e">
        <f t="shared" si="97"/>
        <v>#VALUE!</v>
      </c>
    </row>
    <row r="1717" spans="1:11" s="4" customFormat="1">
      <c r="A1717" s="40"/>
      <c r="B1717" s="11"/>
      <c r="C1717" s="936"/>
      <c r="D1717" s="82"/>
      <c r="E1717" s="87"/>
      <c r="F1717" s="87"/>
      <c r="G1717" s="1030"/>
      <c r="H1717" s="1029"/>
      <c r="I1717" s="1030"/>
      <c r="J1717" s="1029"/>
      <c r="K1717" s="1024">
        <f t="shared" si="97"/>
        <v>0</v>
      </c>
    </row>
    <row r="1718" spans="1:11" s="4" customFormat="1">
      <c r="A1718" s="40"/>
      <c r="B1718" s="935"/>
      <c r="C1718" s="936"/>
      <c r="D1718" s="82"/>
      <c r="E1718" s="87"/>
      <c r="F1718" s="87"/>
      <c r="G1718" s="1030"/>
      <c r="H1718" s="1029"/>
      <c r="I1718" s="1030"/>
      <c r="J1718" s="1029"/>
      <c r="K1718" s="1024">
        <f t="shared" si="97"/>
        <v>0</v>
      </c>
    </row>
    <row r="1719" spans="1:11" s="209" customFormat="1" ht="55.5" customHeight="1">
      <c r="A1719" s="7" t="s">
        <v>0</v>
      </c>
      <c r="B1719" s="39" t="s">
        <v>568</v>
      </c>
      <c r="C1719" s="12"/>
      <c r="D1719" s="31"/>
      <c r="E1719" s="13"/>
      <c r="F1719" s="28"/>
      <c r="G1719" s="1099"/>
      <c r="H1719" s="1100"/>
      <c r="I1719" s="1101"/>
      <c r="J1719" s="1102"/>
      <c r="K1719" s="1024">
        <f t="shared" si="97"/>
        <v>0</v>
      </c>
    </row>
    <row r="1720" spans="1:11" s="209" customFormat="1" ht="26.25" customHeight="1">
      <c r="A1720" s="7"/>
      <c r="B1720" s="39" t="s">
        <v>566</v>
      </c>
      <c r="C1720" s="12" t="s">
        <v>1</v>
      </c>
      <c r="D1720" s="13">
        <v>1</v>
      </c>
      <c r="E1720" s="13"/>
      <c r="F1720" s="28">
        <f>D1720*E1720</f>
        <v>0</v>
      </c>
      <c r="G1720" s="995">
        <v>1</v>
      </c>
      <c r="H1720" s="28">
        <f t="shared" ref="H1720:H1756" si="100">ROUND(E1720*G1720,2)</f>
        <v>0</v>
      </c>
      <c r="I1720" s="1101"/>
      <c r="J1720" s="28">
        <f t="shared" ref="J1720:J1756" si="101">ROUND(E1720*I1720,2)</f>
        <v>0</v>
      </c>
      <c r="K1720" s="1024">
        <f t="shared" si="97"/>
        <v>0</v>
      </c>
    </row>
    <row r="1721" spans="1:11" s="209" customFormat="1">
      <c r="A1721" s="7"/>
      <c r="B1721" s="39"/>
      <c r="C1721" s="12"/>
      <c r="D1721" s="13"/>
      <c r="E1721" s="13"/>
      <c r="F1721" s="28"/>
      <c r="G1721" s="1099"/>
      <c r="H1721" s="28">
        <f t="shared" si="100"/>
        <v>0</v>
      </c>
      <c r="I1721" s="1101"/>
      <c r="J1721" s="28">
        <f t="shared" si="101"/>
        <v>0</v>
      </c>
      <c r="K1721" s="1024">
        <f t="shared" si="97"/>
        <v>0</v>
      </c>
    </row>
    <row r="1722" spans="1:11" s="209" customFormat="1" ht="41.25" customHeight="1">
      <c r="A1722" s="7" t="s">
        <v>2</v>
      </c>
      <c r="B1722" s="39" t="s">
        <v>567</v>
      </c>
      <c r="C1722" s="12"/>
      <c r="D1722" s="13"/>
      <c r="E1722" s="13"/>
      <c r="F1722" s="28"/>
      <c r="G1722" s="1099"/>
      <c r="H1722" s="28">
        <f t="shared" si="100"/>
        <v>0</v>
      </c>
      <c r="I1722" s="1101"/>
      <c r="J1722" s="28">
        <f t="shared" si="101"/>
        <v>0</v>
      </c>
      <c r="K1722" s="1024">
        <f t="shared" si="97"/>
        <v>0</v>
      </c>
    </row>
    <row r="1723" spans="1:11" s="209" customFormat="1" ht="25.5">
      <c r="A1723" s="7"/>
      <c r="B1723" s="39" t="s">
        <v>569</v>
      </c>
      <c r="C1723" s="12" t="s">
        <v>1</v>
      </c>
      <c r="D1723" s="13">
        <v>1</v>
      </c>
      <c r="E1723" s="13"/>
      <c r="F1723" s="28">
        <f>D1723*E1723</f>
        <v>0</v>
      </c>
      <c r="G1723" s="995">
        <v>1</v>
      </c>
      <c r="H1723" s="28">
        <f t="shared" si="100"/>
        <v>0</v>
      </c>
      <c r="I1723" s="1101"/>
      <c r="J1723" s="28">
        <f t="shared" si="101"/>
        <v>0</v>
      </c>
      <c r="K1723" s="1024">
        <f t="shared" si="97"/>
        <v>0</v>
      </c>
    </row>
    <row r="1724" spans="1:11" s="209" customFormat="1">
      <c r="A1724" s="7"/>
      <c r="B1724" s="39"/>
      <c r="C1724" s="12"/>
      <c r="D1724" s="31"/>
      <c r="E1724" s="13"/>
      <c r="F1724" s="28"/>
      <c r="G1724" s="1099"/>
      <c r="H1724" s="28">
        <f t="shared" si="100"/>
        <v>0</v>
      </c>
      <c r="I1724" s="1101"/>
      <c r="J1724" s="28">
        <f t="shared" si="101"/>
        <v>0</v>
      </c>
      <c r="K1724" s="1024">
        <f t="shared" si="97"/>
        <v>0</v>
      </c>
    </row>
    <row r="1725" spans="1:11" s="209" customFormat="1" ht="76.5">
      <c r="A1725" s="7" t="s">
        <v>3</v>
      </c>
      <c r="B1725" s="39" t="s">
        <v>3321</v>
      </c>
      <c r="C1725" s="12" t="s">
        <v>1</v>
      </c>
      <c r="D1725" s="13">
        <v>100</v>
      </c>
      <c r="E1725" s="13"/>
      <c r="F1725" s="28">
        <f>D1725*E1725</f>
        <v>0</v>
      </c>
      <c r="G1725" s="995">
        <v>75</v>
      </c>
      <c r="H1725" s="28">
        <f t="shared" si="100"/>
        <v>0</v>
      </c>
      <c r="I1725" s="995">
        <v>25</v>
      </c>
      <c r="J1725" s="28">
        <f t="shared" si="101"/>
        <v>0</v>
      </c>
      <c r="K1725" s="1024">
        <f t="shared" si="97"/>
        <v>0</v>
      </c>
    </row>
    <row r="1726" spans="1:11" s="209" customFormat="1">
      <c r="A1726" s="7"/>
      <c r="B1726" s="39"/>
      <c r="C1726" s="12"/>
      <c r="D1726" s="31"/>
      <c r="E1726" s="13"/>
      <c r="F1726" s="28"/>
      <c r="G1726" s="1099"/>
      <c r="H1726" s="28">
        <f t="shared" si="100"/>
        <v>0</v>
      </c>
      <c r="I1726" s="1101"/>
      <c r="J1726" s="28">
        <f t="shared" si="101"/>
        <v>0</v>
      </c>
      <c r="K1726" s="1024">
        <f t="shared" si="97"/>
        <v>0</v>
      </c>
    </row>
    <row r="1727" spans="1:11" s="209" customFormat="1" ht="63.75">
      <c r="A1727" s="7" t="s">
        <v>4</v>
      </c>
      <c r="B1727" s="39" t="s">
        <v>570</v>
      </c>
      <c r="C1727" s="12" t="s">
        <v>1</v>
      </c>
      <c r="D1727" s="13">
        <v>1</v>
      </c>
      <c r="E1727" s="13"/>
      <c r="F1727" s="28">
        <f>D1727*E1727</f>
        <v>0</v>
      </c>
      <c r="G1727" s="995">
        <v>1</v>
      </c>
      <c r="H1727" s="28">
        <f t="shared" si="100"/>
        <v>0</v>
      </c>
      <c r="I1727" s="1101"/>
      <c r="J1727" s="28">
        <f t="shared" si="101"/>
        <v>0</v>
      </c>
      <c r="K1727" s="1024">
        <f t="shared" si="97"/>
        <v>0</v>
      </c>
    </row>
    <row r="1728" spans="1:11" s="209" customFormat="1">
      <c r="A1728" s="7"/>
      <c r="B1728" s="39"/>
      <c r="C1728" s="12"/>
      <c r="D1728" s="31"/>
      <c r="E1728" s="13"/>
      <c r="F1728" s="28"/>
      <c r="G1728" s="1099"/>
      <c r="H1728" s="28">
        <f t="shared" si="100"/>
        <v>0</v>
      </c>
      <c r="I1728" s="1101"/>
      <c r="J1728" s="28">
        <f t="shared" si="101"/>
        <v>0</v>
      </c>
      <c r="K1728" s="1024">
        <f t="shared" si="97"/>
        <v>0</v>
      </c>
    </row>
    <row r="1729" spans="1:11" s="209" customFormat="1" ht="41.25" customHeight="1">
      <c r="A1729" s="7" t="s">
        <v>5</v>
      </c>
      <c r="B1729" s="39" t="s">
        <v>571</v>
      </c>
      <c r="C1729" s="12"/>
      <c r="D1729" s="31"/>
      <c r="E1729" s="13"/>
      <c r="F1729" s="28"/>
      <c r="G1729" s="1099"/>
      <c r="H1729" s="28">
        <f t="shared" si="100"/>
        <v>0</v>
      </c>
      <c r="I1729" s="1101"/>
      <c r="J1729" s="28">
        <f t="shared" si="101"/>
        <v>0</v>
      </c>
      <c r="K1729" s="1024">
        <f t="shared" si="97"/>
        <v>0</v>
      </c>
    </row>
    <row r="1730" spans="1:11" s="209" customFormat="1" ht="56.25" customHeight="1">
      <c r="A1730" s="7"/>
      <c r="B1730" s="39" t="s">
        <v>572</v>
      </c>
      <c r="C1730" s="12"/>
      <c r="D1730" s="31"/>
      <c r="E1730" s="13"/>
      <c r="F1730" s="28"/>
      <c r="G1730" s="1099"/>
      <c r="H1730" s="28">
        <f t="shared" si="100"/>
        <v>0</v>
      </c>
      <c r="I1730" s="1101"/>
      <c r="J1730" s="28">
        <f t="shared" si="101"/>
        <v>0</v>
      </c>
      <c r="K1730" s="1024">
        <f t="shared" si="97"/>
        <v>0</v>
      </c>
    </row>
    <row r="1731" spans="1:11" s="209" customFormat="1" ht="39.75" customHeight="1">
      <c r="A1731" s="7"/>
      <c r="B1731" s="39" t="s">
        <v>573</v>
      </c>
      <c r="C1731" s="12"/>
      <c r="D1731" s="31"/>
      <c r="E1731" s="13"/>
      <c r="F1731" s="28"/>
      <c r="G1731" s="1099"/>
      <c r="H1731" s="28">
        <f t="shared" si="100"/>
        <v>0</v>
      </c>
      <c r="I1731" s="1101"/>
      <c r="J1731" s="28">
        <f t="shared" si="101"/>
        <v>0</v>
      </c>
      <c r="K1731" s="1024">
        <f t="shared" si="97"/>
        <v>0</v>
      </c>
    </row>
    <row r="1732" spans="1:11" s="209" customFormat="1">
      <c r="A1732" s="7"/>
      <c r="B1732" s="39" t="s">
        <v>574</v>
      </c>
      <c r="C1732" s="12" t="s">
        <v>1</v>
      </c>
      <c r="D1732" s="13">
        <v>1</v>
      </c>
      <c r="E1732" s="13"/>
      <c r="F1732" s="28">
        <f>D1732*E1732</f>
        <v>0</v>
      </c>
      <c r="G1732" s="995">
        <v>1</v>
      </c>
      <c r="H1732" s="28">
        <f t="shared" si="100"/>
        <v>0</v>
      </c>
      <c r="I1732" s="1101"/>
      <c r="J1732" s="28">
        <f t="shared" si="101"/>
        <v>0</v>
      </c>
      <c r="K1732" s="1024">
        <f t="shared" si="97"/>
        <v>0</v>
      </c>
    </row>
    <row r="1733" spans="1:11" s="209" customFormat="1">
      <c r="A1733" s="7"/>
      <c r="B1733" s="39" t="s">
        <v>575</v>
      </c>
      <c r="C1733" s="12" t="s">
        <v>230</v>
      </c>
      <c r="D1733" s="13">
        <v>10</v>
      </c>
      <c r="E1733" s="13"/>
      <c r="F1733" s="28">
        <f>D1733*E1733</f>
        <v>0</v>
      </c>
      <c r="G1733" s="995">
        <v>10</v>
      </c>
      <c r="H1733" s="28">
        <f t="shared" si="100"/>
        <v>0</v>
      </c>
      <c r="I1733" s="1101"/>
      <c r="J1733" s="28">
        <f t="shared" si="101"/>
        <v>0</v>
      </c>
      <c r="K1733" s="1024">
        <f t="shared" si="97"/>
        <v>0</v>
      </c>
    </row>
    <row r="1734" spans="1:11" s="209" customFormat="1">
      <c r="A1734" s="7"/>
      <c r="B1734" s="39"/>
      <c r="C1734" s="12"/>
      <c r="D1734" s="31"/>
      <c r="E1734" s="13"/>
      <c r="F1734" s="28"/>
      <c r="G1734" s="1099"/>
      <c r="H1734" s="28">
        <f t="shared" si="100"/>
        <v>0</v>
      </c>
      <c r="I1734" s="1101"/>
      <c r="J1734" s="28">
        <f t="shared" si="101"/>
        <v>0</v>
      </c>
      <c r="K1734" s="1024">
        <f t="shared" si="97"/>
        <v>0</v>
      </c>
    </row>
    <row r="1735" spans="1:11" s="209" customFormat="1" ht="63.75">
      <c r="A1735" s="7" t="s">
        <v>8</v>
      </c>
      <c r="B1735" s="39" t="s">
        <v>576</v>
      </c>
      <c r="C1735" s="12" t="s">
        <v>230</v>
      </c>
      <c r="D1735" s="13">
        <v>25</v>
      </c>
      <c r="E1735" s="13"/>
      <c r="F1735" s="28">
        <f>D1735*E1735</f>
        <v>0</v>
      </c>
      <c r="G1735" s="995">
        <v>25</v>
      </c>
      <c r="H1735" s="28">
        <f t="shared" si="100"/>
        <v>0</v>
      </c>
      <c r="I1735" s="1101"/>
      <c r="J1735" s="28">
        <f t="shared" si="101"/>
        <v>0</v>
      </c>
      <c r="K1735" s="1024">
        <f t="shared" si="97"/>
        <v>0</v>
      </c>
    </row>
    <row r="1736" spans="1:11" s="209" customFormat="1">
      <c r="A1736" s="7"/>
      <c r="B1736" s="39"/>
      <c r="C1736" s="12"/>
      <c r="D1736" s="31"/>
      <c r="E1736" s="13"/>
      <c r="F1736" s="28"/>
      <c r="G1736" s="1099"/>
      <c r="H1736" s="28">
        <f t="shared" si="100"/>
        <v>0</v>
      </c>
      <c r="I1736" s="1101"/>
      <c r="J1736" s="28">
        <f t="shared" si="101"/>
        <v>0</v>
      </c>
      <c r="K1736" s="1024">
        <f t="shared" si="97"/>
        <v>0</v>
      </c>
    </row>
    <row r="1737" spans="1:11" s="209" customFormat="1" ht="51">
      <c r="A1737" s="7" t="s">
        <v>9</v>
      </c>
      <c r="B1737" s="39" t="s">
        <v>915</v>
      </c>
      <c r="C1737" s="12" t="s">
        <v>1</v>
      </c>
      <c r="D1737" s="13">
        <v>100</v>
      </c>
      <c r="E1737" s="13"/>
      <c r="F1737" s="28">
        <f>D1737*E1737</f>
        <v>0</v>
      </c>
      <c r="G1737" s="995">
        <v>85</v>
      </c>
      <c r="H1737" s="28">
        <f t="shared" si="100"/>
        <v>0</v>
      </c>
      <c r="I1737" s="995">
        <v>15</v>
      </c>
      <c r="J1737" s="28">
        <f t="shared" si="101"/>
        <v>0</v>
      </c>
      <c r="K1737" s="1024">
        <f t="shared" si="97"/>
        <v>0</v>
      </c>
    </row>
    <row r="1738" spans="1:11" s="209" customFormat="1">
      <c r="A1738" s="7"/>
      <c r="B1738" s="39"/>
      <c r="C1738" s="12"/>
      <c r="D1738" s="31"/>
      <c r="E1738" s="13"/>
      <c r="F1738" s="28"/>
      <c r="G1738" s="1099"/>
      <c r="H1738" s="28">
        <f t="shared" si="100"/>
        <v>0</v>
      </c>
      <c r="I1738" s="1101"/>
      <c r="J1738" s="28">
        <f t="shared" si="101"/>
        <v>0</v>
      </c>
      <c r="K1738" s="1024">
        <f t="shared" si="97"/>
        <v>0</v>
      </c>
    </row>
    <row r="1739" spans="1:11" s="209" customFormat="1" ht="25.5">
      <c r="A1739" s="7" t="s">
        <v>10</v>
      </c>
      <c r="B1739" s="39" t="s">
        <v>577</v>
      </c>
      <c r="C1739" s="12" t="s">
        <v>1</v>
      </c>
      <c r="D1739" s="13">
        <v>100</v>
      </c>
      <c r="E1739" s="13"/>
      <c r="F1739" s="28">
        <f>D1739*E1739</f>
        <v>0</v>
      </c>
      <c r="G1739" s="995">
        <v>85</v>
      </c>
      <c r="H1739" s="28">
        <f t="shared" si="100"/>
        <v>0</v>
      </c>
      <c r="I1739" s="995">
        <v>15</v>
      </c>
      <c r="J1739" s="28">
        <f t="shared" si="101"/>
        <v>0</v>
      </c>
      <c r="K1739" s="1024">
        <f t="shared" si="97"/>
        <v>0</v>
      </c>
    </row>
    <row r="1740" spans="1:11" s="209" customFormat="1">
      <c r="A1740" s="7"/>
      <c r="B1740" s="39"/>
      <c r="C1740" s="12"/>
      <c r="D1740" s="31"/>
      <c r="E1740" s="13"/>
      <c r="F1740" s="28"/>
      <c r="G1740" s="1099"/>
      <c r="H1740" s="28">
        <f t="shared" si="100"/>
        <v>0</v>
      </c>
      <c r="I1740" s="1101"/>
      <c r="J1740" s="28">
        <f t="shared" si="101"/>
        <v>0</v>
      </c>
      <c r="K1740" s="1024">
        <f t="shared" si="97"/>
        <v>0</v>
      </c>
    </row>
    <row r="1741" spans="1:11" s="209" customFormat="1" ht="54.75" customHeight="1">
      <c r="A1741" s="7" t="s">
        <v>11</v>
      </c>
      <c r="B1741" s="39" t="s">
        <v>578</v>
      </c>
      <c r="C1741" s="12" t="s">
        <v>1</v>
      </c>
      <c r="D1741" s="13">
        <v>1</v>
      </c>
      <c r="E1741" s="13"/>
      <c r="F1741" s="28">
        <f>D1741*E1741</f>
        <v>0</v>
      </c>
      <c r="G1741" s="995">
        <v>1</v>
      </c>
      <c r="H1741" s="28">
        <f t="shared" si="100"/>
        <v>0</v>
      </c>
      <c r="I1741" s="1101"/>
      <c r="J1741" s="28">
        <f t="shared" si="101"/>
        <v>0</v>
      </c>
      <c r="K1741" s="1024">
        <f t="shared" si="97"/>
        <v>0</v>
      </c>
    </row>
    <row r="1742" spans="1:11" s="209" customFormat="1">
      <c r="A1742" s="7"/>
      <c r="B1742" s="39"/>
      <c r="C1742" s="12"/>
      <c r="D1742" s="31"/>
      <c r="E1742" s="13"/>
      <c r="F1742" s="28"/>
      <c r="G1742" s="1099"/>
      <c r="H1742" s="28">
        <f t="shared" si="100"/>
        <v>0</v>
      </c>
      <c r="I1742" s="1101"/>
      <c r="J1742" s="28">
        <f t="shared" si="101"/>
        <v>0</v>
      </c>
      <c r="K1742" s="1024">
        <f t="shared" si="97"/>
        <v>0</v>
      </c>
    </row>
    <row r="1743" spans="1:11" s="81" customFormat="1" ht="63.75">
      <c r="A1743" s="7" t="s">
        <v>12</v>
      </c>
      <c r="B1743" s="39" t="s">
        <v>579</v>
      </c>
      <c r="C1743" s="12"/>
      <c r="D1743" s="31"/>
      <c r="E1743" s="13"/>
      <c r="F1743" s="28"/>
      <c r="G1743" s="1002"/>
      <c r="H1743" s="28">
        <f t="shared" si="100"/>
        <v>0</v>
      </c>
      <c r="I1743" s="1067"/>
      <c r="J1743" s="28">
        <f t="shared" si="101"/>
        <v>0</v>
      </c>
      <c r="K1743" s="1024">
        <f t="shared" si="97"/>
        <v>0</v>
      </c>
    </row>
    <row r="1744" spans="1:11" s="81" customFormat="1" ht="38.25">
      <c r="A1744" s="7"/>
      <c r="B1744" s="39" t="s">
        <v>580</v>
      </c>
      <c r="C1744" s="12" t="s">
        <v>187</v>
      </c>
      <c r="D1744" s="13">
        <v>1</v>
      </c>
      <c r="E1744" s="13"/>
      <c r="F1744" s="28">
        <f>D1744*E1744</f>
        <v>0</v>
      </c>
      <c r="G1744" s="995">
        <v>1</v>
      </c>
      <c r="H1744" s="28">
        <f t="shared" si="100"/>
        <v>0</v>
      </c>
      <c r="I1744" s="995"/>
      <c r="J1744" s="28">
        <f t="shared" si="101"/>
        <v>0</v>
      </c>
      <c r="K1744" s="1024">
        <f t="shared" si="97"/>
        <v>0</v>
      </c>
    </row>
    <row r="1745" spans="1:11" s="209" customFormat="1">
      <c r="A1745" s="7"/>
      <c r="B1745" s="39"/>
      <c r="C1745" s="12"/>
      <c r="D1745" s="31"/>
      <c r="E1745" s="13"/>
      <c r="F1745" s="28"/>
      <c r="G1745" s="1099"/>
      <c r="H1745" s="28">
        <f t="shared" si="100"/>
        <v>0</v>
      </c>
      <c r="I1745" s="1101"/>
      <c r="J1745" s="28">
        <f t="shared" si="101"/>
        <v>0</v>
      </c>
      <c r="K1745" s="1024">
        <f t="shared" si="97"/>
        <v>0</v>
      </c>
    </row>
    <row r="1746" spans="1:11" s="113" customFormat="1" ht="25.5">
      <c r="A1746" s="7" t="s">
        <v>13</v>
      </c>
      <c r="B1746" s="39" t="s">
        <v>581</v>
      </c>
      <c r="C1746" s="12" t="s">
        <v>1</v>
      </c>
      <c r="D1746" s="13">
        <v>50</v>
      </c>
      <c r="E1746" s="13"/>
      <c r="F1746" s="28">
        <f>(D1746*E1746)</f>
        <v>0</v>
      </c>
      <c r="G1746" s="995">
        <v>43</v>
      </c>
      <c r="H1746" s="28">
        <f t="shared" si="100"/>
        <v>0</v>
      </c>
      <c r="I1746" s="995">
        <v>7</v>
      </c>
      <c r="J1746" s="28">
        <f t="shared" si="101"/>
        <v>0</v>
      </c>
      <c r="K1746" s="1024">
        <f t="shared" si="97"/>
        <v>0</v>
      </c>
    </row>
    <row r="1747" spans="1:11" s="209" customFormat="1">
      <c r="A1747" s="7"/>
      <c r="B1747" s="39"/>
      <c r="C1747" s="12"/>
      <c r="D1747" s="31"/>
      <c r="E1747" s="13"/>
      <c r="F1747" s="28"/>
      <c r="G1747" s="1099"/>
      <c r="H1747" s="28">
        <f t="shared" si="100"/>
        <v>0</v>
      </c>
      <c r="I1747" s="1101"/>
      <c r="J1747" s="28">
        <f t="shared" si="101"/>
        <v>0</v>
      </c>
      <c r="K1747" s="1024">
        <f t="shared" si="97"/>
        <v>0</v>
      </c>
    </row>
    <row r="1748" spans="1:11" s="113" customFormat="1" ht="25.5">
      <c r="A1748" s="7" t="s">
        <v>14</v>
      </c>
      <c r="B1748" s="39" t="s">
        <v>582</v>
      </c>
      <c r="C1748" s="12" t="s">
        <v>1</v>
      </c>
      <c r="D1748" s="13">
        <v>50</v>
      </c>
      <c r="E1748" s="13"/>
      <c r="F1748" s="28">
        <f>D1748*E1748</f>
        <v>0</v>
      </c>
      <c r="G1748" s="995">
        <v>43</v>
      </c>
      <c r="H1748" s="28">
        <f t="shared" si="100"/>
        <v>0</v>
      </c>
      <c r="I1748" s="995">
        <v>7</v>
      </c>
      <c r="J1748" s="28">
        <f t="shared" si="101"/>
        <v>0</v>
      </c>
      <c r="K1748" s="1024">
        <f t="shared" si="97"/>
        <v>0</v>
      </c>
    </row>
    <row r="1749" spans="1:11" s="209" customFormat="1">
      <c r="A1749" s="7"/>
      <c r="B1749" s="39"/>
      <c r="C1749" s="12"/>
      <c r="D1749" s="31"/>
      <c r="E1749" s="13"/>
      <c r="F1749" s="28"/>
      <c r="G1749" s="1099"/>
      <c r="H1749" s="28">
        <f t="shared" si="100"/>
        <v>0</v>
      </c>
      <c r="I1749" s="1101"/>
      <c r="J1749" s="28">
        <f t="shared" si="101"/>
        <v>0</v>
      </c>
      <c r="K1749" s="1024">
        <f t="shared" ref="K1749:K1812" si="102">D1749-G1749-I1749</f>
        <v>0</v>
      </c>
    </row>
    <row r="1750" spans="1:11" s="81" customFormat="1" ht="25.5">
      <c r="A1750" s="7" t="s">
        <v>15</v>
      </c>
      <c r="B1750" s="39" t="s">
        <v>923</v>
      </c>
      <c r="C1750" s="12" t="s">
        <v>187</v>
      </c>
      <c r="D1750" s="13">
        <v>1</v>
      </c>
      <c r="E1750" s="13"/>
      <c r="F1750" s="28">
        <f>D1750*E1750</f>
        <v>0</v>
      </c>
      <c r="G1750" s="995">
        <v>1</v>
      </c>
      <c r="H1750" s="28">
        <f t="shared" si="100"/>
        <v>0</v>
      </c>
      <c r="I1750" s="1073"/>
      <c r="J1750" s="28">
        <f t="shared" si="101"/>
        <v>0</v>
      </c>
      <c r="K1750" s="1024">
        <f t="shared" si="102"/>
        <v>0</v>
      </c>
    </row>
    <row r="1751" spans="1:11" s="81" customFormat="1">
      <c r="A1751" s="7"/>
      <c r="B1751" s="39"/>
      <c r="C1751" s="12"/>
      <c r="D1751" s="31"/>
      <c r="E1751" s="13"/>
      <c r="F1751" s="28"/>
      <c r="G1751" s="1072"/>
      <c r="H1751" s="28">
        <f t="shared" si="100"/>
        <v>0</v>
      </c>
      <c r="I1751" s="1073"/>
      <c r="J1751" s="28">
        <f t="shared" si="101"/>
        <v>0</v>
      </c>
      <c r="K1751" s="1024">
        <f t="shared" si="102"/>
        <v>0</v>
      </c>
    </row>
    <row r="1752" spans="1:11" s="81" customFormat="1" ht="76.5">
      <c r="A1752" s="7" t="s">
        <v>16</v>
      </c>
      <c r="B1752" s="39" t="s">
        <v>583</v>
      </c>
      <c r="C1752" s="12" t="s">
        <v>1</v>
      </c>
      <c r="D1752" s="13">
        <v>1</v>
      </c>
      <c r="E1752" s="210"/>
      <c r="F1752" s="28">
        <f>D1752*E1752</f>
        <v>0</v>
      </c>
      <c r="G1752" s="995">
        <v>1</v>
      </c>
      <c r="H1752" s="28">
        <f t="shared" si="100"/>
        <v>0</v>
      </c>
      <c r="I1752" s="1073"/>
      <c r="J1752" s="28">
        <f t="shared" si="101"/>
        <v>0</v>
      </c>
      <c r="K1752" s="1024">
        <f t="shared" si="102"/>
        <v>0</v>
      </c>
    </row>
    <row r="1753" spans="1:11" s="81" customFormat="1">
      <c r="A1753" s="7"/>
      <c r="B1753" s="56"/>
      <c r="C1753" s="108"/>
      <c r="D1753" s="108"/>
      <c r="E1753" s="108"/>
      <c r="F1753" s="109"/>
      <c r="G1753" s="1002"/>
      <c r="H1753" s="28">
        <f t="shared" si="100"/>
        <v>0</v>
      </c>
      <c r="I1753" s="1067"/>
      <c r="J1753" s="28">
        <f t="shared" si="101"/>
        <v>0</v>
      </c>
      <c r="K1753" s="1024">
        <f t="shared" si="102"/>
        <v>0</v>
      </c>
    </row>
    <row r="1754" spans="1:11" s="4" customFormat="1" ht="76.5">
      <c r="A1754" s="7" t="s">
        <v>17</v>
      </c>
      <c r="B1754" s="39" t="s">
        <v>1190</v>
      </c>
      <c r="C1754" s="12" t="s">
        <v>1</v>
      </c>
      <c r="D1754" s="13">
        <v>1</v>
      </c>
      <c r="E1754" s="210"/>
      <c r="F1754" s="28">
        <f>D1754*E1754</f>
        <v>0</v>
      </c>
      <c r="G1754" s="995">
        <v>1</v>
      </c>
      <c r="H1754" s="28">
        <f t="shared" si="100"/>
        <v>0</v>
      </c>
      <c r="I1754" s="995"/>
      <c r="J1754" s="28">
        <f t="shared" si="101"/>
        <v>0</v>
      </c>
      <c r="K1754" s="1024">
        <f t="shared" si="102"/>
        <v>0</v>
      </c>
    </row>
    <row r="1755" spans="1:11" s="4" customFormat="1">
      <c r="A1755" s="7"/>
      <c r="B1755" s="39"/>
      <c r="C1755" s="12"/>
      <c r="D1755" s="13"/>
      <c r="E1755" s="210"/>
      <c r="F1755" s="28"/>
      <c r="G1755" s="1103"/>
      <c r="H1755" s="28">
        <f t="shared" si="100"/>
        <v>0</v>
      </c>
      <c r="I1755" s="1103"/>
      <c r="J1755" s="28">
        <f t="shared" si="101"/>
        <v>0</v>
      </c>
      <c r="K1755" s="1024">
        <f t="shared" si="102"/>
        <v>0</v>
      </c>
    </row>
    <row r="1756" spans="1:11" s="4" customFormat="1">
      <c r="A1756" s="11"/>
      <c r="B1756" s="935"/>
      <c r="C1756" s="1"/>
      <c r="D1756" s="2"/>
      <c r="E1756" s="3"/>
      <c r="F1756" s="2"/>
      <c r="G1756" s="1030"/>
      <c r="H1756" s="28">
        <f t="shared" si="100"/>
        <v>0</v>
      </c>
      <c r="I1756" s="1030"/>
      <c r="J1756" s="28">
        <f t="shared" si="101"/>
        <v>0</v>
      </c>
      <c r="K1756" s="1024">
        <f t="shared" si="102"/>
        <v>0</v>
      </c>
    </row>
    <row r="1757" spans="1:11" s="4" customFormat="1">
      <c r="A1757" s="45" t="s">
        <v>421</v>
      </c>
      <c r="B1757" s="45" t="s">
        <v>533</v>
      </c>
      <c r="C1757" s="50"/>
      <c r="D1757" s="51"/>
      <c r="E1757" s="52"/>
      <c r="F1757" s="714">
        <f>SUM(F1719:F1754)</f>
        <v>0</v>
      </c>
      <c r="G1757" s="1036"/>
      <c r="H1757" s="714">
        <f>SUM(H1719:H1754)</f>
        <v>0</v>
      </c>
      <c r="I1757" s="1036"/>
      <c r="J1757" s="714">
        <f>SUM(J1719:J1754)</f>
        <v>0</v>
      </c>
      <c r="K1757" s="1024">
        <f t="shared" si="102"/>
        <v>0</v>
      </c>
    </row>
    <row r="1758" spans="1:11">
      <c r="G1758" s="1034"/>
      <c r="H1758" s="1035"/>
      <c r="I1758" s="1034"/>
      <c r="J1758" s="1035"/>
      <c r="K1758" s="1024">
        <f t="shared" si="102"/>
        <v>0</v>
      </c>
    </row>
    <row r="1759" spans="1:11">
      <c r="G1759" s="1034"/>
      <c r="H1759" s="1035"/>
      <c r="I1759" s="1034"/>
      <c r="J1759" s="1035"/>
      <c r="K1759" s="1024">
        <f t="shared" si="102"/>
        <v>0</v>
      </c>
    </row>
    <row r="1760" spans="1:11" ht="17.25" customHeight="1">
      <c r="A1760" s="711"/>
      <c r="B1760" s="1600" t="s">
        <v>898</v>
      </c>
      <c r="C1760" s="1600"/>
      <c r="D1760" s="711"/>
      <c r="E1760" s="711"/>
      <c r="F1760" s="711"/>
      <c r="G1760" s="1069"/>
      <c r="H1760" s="1070"/>
      <c r="I1760" s="1069"/>
      <c r="J1760" s="1070"/>
      <c r="K1760" s="1024">
        <f t="shared" si="102"/>
        <v>0</v>
      </c>
    </row>
    <row r="1761" spans="1:11">
      <c r="G1761" s="1034"/>
      <c r="H1761" s="1035"/>
      <c r="I1761" s="1034"/>
      <c r="J1761" s="1035"/>
      <c r="K1761" s="1024">
        <f t="shared" si="102"/>
        <v>0</v>
      </c>
    </row>
    <row r="1762" spans="1:11" ht="16.5">
      <c r="A1762" s="709" t="s">
        <v>227</v>
      </c>
      <c r="B1762" s="706" t="s">
        <v>430</v>
      </c>
      <c r="C1762" s="404"/>
      <c r="D1762" s="404"/>
      <c r="F1762" s="717">
        <f>F779</f>
        <v>0</v>
      </c>
      <c r="G1762" s="1034"/>
      <c r="H1762" s="717">
        <f>H779</f>
        <v>0</v>
      </c>
      <c r="I1762" s="1034"/>
      <c r="J1762" s="717">
        <f>J779</f>
        <v>0</v>
      </c>
      <c r="K1762" s="1024">
        <f t="shared" si="102"/>
        <v>0</v>
      </c>
    </row>
    <row r="1763" spans="1:11" ht="33" customHeight="1">
      <c r="A1763" s="723" t="s">
        <v>33</v>
      </c>
      <c r="B1763" s="1601" t="s">
        <v>900</v>
      </c>
      <c r="C1763" s="1601"/>
      <c r="D1763" s="404"/>
      <c r="F1763" s="722">
        <f>F1269</f>
        <v>0</v>
      </c>
      <c r="G1763" s="1034"/>
      <c r="H1763" s="722">
        <f>H1269</f>
        <v>0</v>
      </c>
      <c r="I1763" s="1034"/>
      <c r="J1763" s="722">
        <f>J1269</f>
        <v>0</v>
      </c>
      <c r="K1763" s="1024">
        <f t="shared" si="102"/>
        <v>0</v>
      </c>
    </row>
    <row r="1764" spans="1:11" ht="16.5">
      <c r="A1764" s="709" t="s">
        <v>249</v>
      </c>
      <c r="B1764" s="1598" t="s">
        <v>899</v>
      </c>
      <c r="C1764" s="1598"/>
      <c r="D1764" s="1598"/>
      <c r="F1764" s="722">
        <f>F1512</f>
        <v>0</v>
      </c>
      <c r="G1764" s="1034"/>
      <c r="H1764" s="722">
        <f>H1512</f>
        <v>0</v>
      </c>
      <c r="I1764" s="1034"/>
      <c r="J1764" s="722">
        <f>J1512</f>
        <v>0</v>
      </c>
      <c r="K1764" s="1024">
        <f t="shared" si="102"/>
        <v>0</v>
      </c>
    </row>
    <row r="1765" spans="1:11" ht="16.5">
      <c r="A1765" s="709" t="s">
        <v>269</v>
      </c>
      <c r="B1765" s="934" t="s">
        <v>437</v>
      </c>
      <c r="C1765" s="404"/>
      <c r="D1765" s="404"/>
      <c r="F1765" s="717">
        <f>F1520</f>
        <v>0</v>
      </c>
      <c r="G1765" s="1034"/>
      <c r="H1765" s="717">
        <f>H1520</f>
        <v>0</v>
      </c>
      <c r="I1765" s="1034"/>
      <c r="J1765" s="717">
        <f>J1520</f>
        <v>0</v>
      </c>
      <c r="K1765" s="1024">
        <f t="shared" si="102"/>
        <v>0</v>
      </c>
    </row>
    <row r="1766" spans="1:11" ht="16.5">
      <c r="A1766" s="709" t="s">
        <v>315</v>
      </c>
      <c r="B1766" s="934" t="s">
        <v>921</v>
      </c>
      <c r="C1766" s="404"/>
      <c r="D1766" s="404"/>
      <c r="F1766" s="717">
        <f>F1528</f>
        <v>0</v>
      </c>
      <c r="G1766" s="1034"/>
      <c r="H1766" s="717">
        <f>H1528</f>
        <v>0</v>
      </c>
      <c r="I1766" s="1034"/>
      <c r="J1766" s="717">
        <f>J1528</f>
        <v>0</v>
      </c>
      <c r="K1766" s="1024">
        <f t="shared" si="102"/>
        <v>0</v>
      </c>
    </row>
    <row r="1767" spans="1:11" ht="16.5">
      <c r="A1767" s="709" t="s">
        <v>353</v>
      </c>
      <c r="B1767" s="709" t="s">
        <v>441</v>
      </c>
      <c r="C1767" s="404"/>
      <c r="D1767" s="404"/>
      <c r="F1767" s="717">
        <f>F1547</f>
        <v>0</v>
      </c>
      <c r="G1767" s="1034"/>
      <c r="H1767" s="717">
        <f>H1547</f>
        <v>0</v>
      </c>
      <c r="I1767" s="1034"/>
      <c r="J1767" s="717">
        <f>J1547</f>
        <v>0</v>
      </c>
      <c r="K1767" s="1024">
        <f t="shared" si="102"/>
        <v>0</v>
      </c>
    </row>
    <row r="1768" spans="1:11" ht="16.5">
      <c r="A1768" s="709" t="s">
        <v>357</v>
      </c>
      <c r="B1768" s="709" t="s">
        <v>498</v>
      </c>
      <c r="C1768" s="404"/>
      <c r="D1768" s="404"/>
      <c r="F1768" s="717">
        <f>F1699</f>
        <v>0</v>
      </c>
      <c r="G1768" s="1034"/>
      <c r="H1768" s="717">
        <f>H1699</f>
        <v>0</v>
      </c>
      <c r="I1768" s="1034"/>
      <c r="J1768" s="717">
        <f>J1699</f>
        <v>0</v>
      </c>
      <c r="K1768" s="1024">
        <f t="shared" si="102"/>
        <v>0</v>
      </c>
    </row>
    <row r="1769" spans="1:11" ht="16.5">
      <c r="A1769" s="709" t="s">
        <v>388</v>
      </c>
      <c r="B1769" s="709" t="s">
        <v>904</v>
      </c>
      <c r="C1769" s="404"/>
      <c r="D1769" s="404"/>
      <c r="F1769" s="717">
        <f>F1714</f>
        <v>0</v>
      </c>
      <c r="G1769" s="1034"/>
      <c r="H1769" s="717">
        <f>H1714</f>
        <v>0</v>
      </c>
      <c r="I1769" s="1034"/>
      <c r="J1769" s="717">
        <f>J1714</f>
        <v>0</v>
      </c>
      <c r="K1769" s="1024">
        <f t="shared" si="102"/>
        <v>0</v>
      </c>
    </row>
    <row r="1770" spans="1:11" ht="16.5">
      <c r="A1770" s="709" t="s">
        <v>421</v>
      </c>
      <c r="B1770" s="709" t="s">
        <v>532</v>
      </c>
      <c r="C1770" s="404"/>
      <c r="D1770" s="404"/>
      <c r="F1770" s="717">
        <f>F1757</f>
        <v>0</v>
      </c>
      <c r="G1770" s="1034"/>
      <c r="H1770" s="717">
        <f>H1757</f>
        <v>0</v>
      </c>
      <c r="I1770" s="1034"/>
      <c r="J1770" s="717">
        <f>J1757</f>
        <v>0</v>
      </c>
      <c r="K1770" s="1024">
        <f t="shared" si="102"/>
        <v>0</v>
      </c>
    </row>
    <row r="1771" spans="1:11">
      <c r="G1771" s="1034"/>
      <c r="H1771" s="1035"/>
      <c r="I1771" s="1034"/>
      <c r="J1771" s="1070"/>
      <c r="K1771" s="1024">
        <f t="shared" si="102"/>
        <v>0</v>
      </c>
    </row>
    <row r="1772" spans="1:11" ht="16.5">
      <c r="A1772" s="933" t="s">
        <v>428</v>
      </c>
      <c r="B1772" s="712" t="s">
        <v>3096</v>
      </c>
      <c r="C1772" s="713"/>
      <c r="D1772" s="713"/>
      <c r="E1772" s="713"/>
      <c r="F1772" s="716">
        <f>SUM(F1761:F1770)</f>
        <v>0</v>
      </c>
      <c r="G1772" s="1079"/>
      <c r="H1772" s="716">
        <f>SUM(H1761:H1770)</f>
        <v>0</v>
      </c>
      <c r="I1772" s="1079"/>
      <c r="J1772" s="716">
        <f>SUM(J1761:J1770)</f>
        <v>0</v>
      </c>
      <c r="K1772" s="1024">
        <f t="shared" si="102"/>
        <v>0</v>
      </c>
    </row>
    <row r="1773" spans="1:11">
      <c r="G1773" s="1034"/>
      <c r="H1773" s="1035"/>
      <c r="I1773" s="1034"/>
      <c r="J1773" s="1035"/>
      <c r="K1773" s="1024">
        <f t="shared" si="102"/>
        <v>0</v>
      </c>
    </row>
    <row r="1774" spans="1:11">
      <c r="G1774" s="1034"/>
      <c r="H1774" s="1035"/>
      <c r="I1774" s="1034"/>
      <c r="J1774" s="1035"/>
      <c r="K1774" s="1024">
        <f t="shared" si="102"/>
        <v>0</v>
      </c>
    </row>
    <row r="1775" spans="1:11">
      <c r="G1775" s="1034"/>
      <c r="H1775" s="1035"/>
      <c r="I1775" s="1034"/>
      <c r="J1775" s="1035"/>
      <c r="K1775" s="1024">
        <f t="shared" si="102"/>
        <v>0</v>
      </c>
    </row>
    <row r="1776" spans="1:11">
      <c r="G1776" s="1034"/>
      <c r="H1776" s="1035"/>
      <c r="I1776" s="1034"/>
      <c r="J1776" s="1035"/>
      <c r="K1776" s="1024">
        <f t="shared" si="102"/>
        <v>0</v>
      </c>
    </row>
    <row r="1777" spans="1:11" ht="17.25" customHeight="1">
      <c r="A1777" s="711"/>
      <c r="B1777" s="1602" t="s">
        <v>3097</v>
      </c>
      <c r="C1777" s="1602"/>
      <c r="D1777" s="1602"/>
      <c r="E1777" s="711"/>
      <c r="F1777" s="711"/>
      <c r="G1777" s="1069"/>
      <c r="H1777" s="1070"/>
      <c r="I1777" s="1069"/>
      <c r="J1777" s="1070"/>
      <c r="K1777" s="1024">
        <f t="shared" si="102"/>
        <v>0</v>
      </c>
    </row>
    <row r="1778" spans="1:11">
      <c r="G1778" s="1034"/>
      <c r="H1778" s="1035"/>
      <c r="I1778" s="1034"/>
      <c r="J1778" s="1035"/>
      <c r="K1778" s="1024">
        <f t="shared" si="102"/>
        <v>0</v>
      </c>
    </row>
    <row r="1779" spans="1:11">
      <c r="G1779" s="1034"/>
      <c r="H1779" s="1035"/>
      <c r="I1779" s="1034"/>
      <c r="J1779" s="1035"/>
      <c r="K1779" s="1024">
        <f t="shared" si="102"/>
        <v>0</v>
      </c>
    </row>
    <row r="1780" spans="1:11" ht="16.5">
      <c r="A1780" s="709" t="s">
        <v>227</v>
      </c>
      <c r="B1780" s="703" t="s">
        <v>220</v>
      </c>
      <c r="F1780" s="717">
        <f t="shared" ref="F1780:H1789" si="103">F743</f>
        <v>0</v>
      </c>
      <c r="G1780" s="1034"/>
      <c r="H1780" s="717">
        <f t="shared" si="103"/>
        <v>0</v>
      </c>
      <c r="I1780" s="1034"/>
      <c r="J1780" s="717">
        <f t="shared" ref="J1780" si="104">J743</f>
        <v>0</v>
      </c>
      <c r="K1780" s="1024">
        <f t="shared" si="102"/>
        <v>0</v>
      </c>
    </row>
    <row r="1781" spans="1:11" ht="16.5">
      <c r="A1781" s="709" t="s">
        <v>33</v>
      </c>
      <c r="B1781" s="927" t="s">
        <v>3092</v>
      </c>
      <c r="F1781" s="717">
        <f t="shared" si="103"/>
        <v>0</v>
      </c>
      <c r="G1781" s="1034"/>
      <c r="H1781" s="717">
        <f t="shared" si="103"/>
        <v>0</v>
      </c>
      <c r="I1781" s="1034"/>
      <c r="J1781" s="717">
        <f t="shared" ref="J1781" si="105">J744</f>
        <v>0</v>
      </c>
      <c r="K1781" s="1024">
        <f t="shared" si="102"/>
        <v>0</v>
      </c>
    </row>
    <row r="1782" spans="1:11" ht="16.5">
      <c r="A1782" s="709" t="s">
        <v>249</v>
      </c>
      <c r="B1782" s="704" t="s">
        <v>233</v>
      </c>
      <c r="F1782" s="717">
        <f t="shared" si="103"/>
        <v>0</v>
      </c>
      <c r="G1782" s="1034"/>
      <c r="H1782" s="717">
        <f t="shared" si="103"/>
        <v>0</v>
      </c>
      <c r="I1782" s="1034"/>
      <c r="J1782" s="717">
        <f t="shared" ref="J1782" si="106">J745</f>
        <v>0</v>
      </c>
      <c r="K1782" s="1024">
        <f t="shared" si="102"/>
        <v>0</v>
      </c>
    </row>
    <row r="1783" spans="1:11" ht="16.5">
      <c r="A1783" s="709" t="s">
        <v>269</v>
      </c>
      <c r="B1783" s="705" t="s">
        <v>250</v>
      </c>
      <c r="F1783" s="717">
        <f t="shared" si="103"/>
        <v>0</v>
      </c>
      <c r="G1783" s="1034"/>
      <c r="H1783" s="717">
        <f t="shared" si="103"/>
        <v>0</v>
      </c>
      <c r="I1783" s="1034"/>
      <c r="J1783" s="717">
        <f t="shared" ref="J1783" si="107">J746</f>
        <v>0</v>
      </c>
      <c r="K1783" s="1024">
        <f t="shared" si="102"/>
        <v>0</v>
      </c>
    </row>
    <row r="1784" spans="1:11" ht="16.5">
      <c r="A1784" s="709" t="s">
        <v>315</v>
      </c>
      <c r="B1784" s="706" t="s">
        <v>382</v>
      </c>
      <c r="F1784" s="717">
        <f t="shared" si="103"/>
        <v>0</v>
      </c>
      <c r="G1784" s="1034"/>
      <c r="H1784" s="717">
        <f t="shared" si="103"/>
        <v>0</v>
      </c>
      <c r="I1784" s="1034"/>
      <c r="J1784" s="717">
        <f t="shared" ref="J1784" si="108">J747</f>
        <v>0</v>
      </c>
      <c r="K1784" s="1024">
        <f t="shared" si="102"/>
        <v>0</v>
      </c>
    </row>
    <row r="1785" spans="1:11" ht="16.5">
      <c r="A1785" s="709" t="s">
        <v>353</v>
      </c>
      <c r="B1785" s="704" t="s">
        <v>270</v>
      </c>
      <c r="F1785" s="717">
        <f t="shared" si="103"/>
        <v>0</v>
      </c>
      <c r="G1785" s="1034"/>
      <c r="H1785" s="717">
        <f t="shared" si="103"/>
        <v>0</v>
      </c>
      <c r="I1785" s="1034"/>
      <c r="J1785" s="717">
        <f t="shared" ref="J1785" si="109">J748</f>
        <v>0</v>
      </c>
      <c r="K1785" s="1024">
        <f t="shared" si="102"/>
        <v>0</v>
      </c>
    </row>
    <row r="1786" spans="1:11" ht="16.5">
      <c r="A1786" s="709" t="s">
        <v>357</v>
      </c>
      <c r="B1786" s="704" t="s">
        <v>316</v>
      </c>
      <c r="F1786" s="717">
        <f t="shared" si="103"/>
        <v>0</v>
      </c>
      <c r="G1786" s="1034"/>
      <c r="H1786" s="717">
        <f t="shared" si="103"/>
        <v>0</v>
      </c>
      <c r="I1786" s="1034"/>
      <c r="J1786" s="717">
        <f t="shared" ref="J1786" si="110">J749</f>
        <v>0</v>
      </c>
      <c r="K1786" s="1024">
        <f t="shared" si="102"/>
        <v>0</v>
      </c>
    </row>
    <row r="1787" spans="1:11" ht="16.5">
      <c r="A1787" s="709" t="s">
        <v>388</v>
      </c>
      <c r="B1787" s="707" t="s">
        <v>354</v>
      </c>
      <c r="F1787" s="717">
        <f t="shared" si="103"/>
        <v>0</v>
      </c>
      <c r="G1787" s="1034"/>
      <c r="H1787" s="717">
        <f t="shared" si="103"/>
        <v>0</v>
      </c>
      <c r="I1787" s="1034"/>
      <c r="J1787" s="717">
        <f t="shared" ref="J1787" si="111">J750</f>
        <v>0</v>
      </c>
      <c r="K1787" s="1024">
        <f t="shared" si="102"/>
        <v>0</v>
      </c>
    </row>
    <row r="1788" spans="1:11" ht="16.5">
      <c r="A1788" s="709" t="s">
        <v>421</v>
      </c>
      <c r="B1788" s="708" t="s">
        <v>358</v>
      </c>
      <c r="F1788" s="717">
        <f t="shared" si="103"/>
        <v>0</v>
      </c>
      <c r="G1788" s="1034"/>
      <c r="H1788" s="717">
        <f t="shared" si="103"/>
        <v>0</v>
      </c>
      <c r="I1788" s="1034"/>
      <c r="J1788" s="717">
        <f t="shared" ref="J1788" si="112">J751</f>
        <v>0</v>
      </c>
      <c r="K1788" s="1024">
        <f t="shared" si="102"/>
        <v>0</v>
      </c>
    </row>
    <row r="1789" spans="1:11" ht="16.5">
      <c r="A1789" s="709" t="s">
        <v>897</v>
      </c>
      <c r="B1789" s="708" t="s">
        <v>903</v>
      </c>
      <c r="F1789" s="717">
        <f t="shared" si="103"/>
        <v>0</v>
      </c>
      <c r="G1789" s="1034"/>
      <c r="H1789" s="717">
        <f t="shared" si="103"/>
        <v>0</v>
      </c>
      <c r="I1789" s="1034"/>
      <c r="J1789" s="717">
        <f t="shared" ref="J1789" si="113">J752</f>
        <v>0</v>
      </c>
      <c r="K1789" s="1024">
        <f t="shared" si="102"/>
        <v>0</v>
      </c>
    </row>
    <row r="1790" spans="1:11">
      <c r="G1790" s="1034"/>
      <c r="H1790"/>
      <c r="I1790" s="1034"/>
      <c r="J1790"/>
      <c r="K1790" s="1024">
        <f t="shared" si="102"/>
        <v>0</v>
      </c>
    </row>
    <row r="1791" spans="1:11" ht="16.5">
      <c r="A1791" s="933" t="s">
        <v>219</v>
      </c>
      <c r="B1791" s="712" t="s">
        <v>3093</v>
      </c>
      <c r="C1791" s="713"/>
      <c r="D1791" s="713"/>
      <c r="E1791" s="713"/>
      <c r="F1791" s="716">
        <f>SUM(F1780:F1789)</f>
        <v>0</v>
      </c>
      <c r="G1791" s="1079"/>
      <c r="H1791" s="716">
        <f>SUM(H1780:H1789)</f>
        <v>0</v>
      </c>
      <c r="I1791" s="1079"/>
      <c r="J1791" s="716">
        <f>SUM(J1780:J1789)</f>
        <v>0</v>
      </c>
      <c r="K1791" s="1024">
        <f t="shared" si="102"/>
        <v>0</v>
      </c>
    </row>
    <row r="1792" spans="1:11">
      <c r="G1792" s="1034"/>
      <c r="H1792"/>
      <c r="I1792" s="1034"/>
      <c r="J1792"/>
      <c r="K1792" s="1024">
        <f t="shared" si="102"/>
        <v>0</v>
      </c>
    </row>
    <row r="1793" spans="1:11">
      <c r="G1793" s="1034"/>
      <c r="H1793"/>
      <c r="I1793" s="1034"/>
      <c r="J1793"/>
      <c r="K1793" s="1024">
        <f t="shared" si="102"/>
        <v>0</v>
      </c>
    </row>
    <row r="1794" spans="1:11" ht="16.5">
      <c r="A1794" s="709" t="s">
        <v>227</v>
      </c>
      <c r="B1794" s="706" t="s">
        <v>430</v>
      </c>
      <c r="C1794" s="404"/>
      <c r="D1794" s="404"/>
      <c r="F1794" s="717">
        <f t="shared" ref="F1794:H1802" si="114">F1762</f>
        <v>0</v>
      </c>
      <c r="G1794" s="1034"/>
      <c r="H1794" s="717">
        <f t="shared" si="114"/>
        <v>0</v>
      </c>
      <c r="I1794" s="1034"/>
      <c r="J1794" s="717">
        <f t="shared" ref="J1794" si="115">J1762</f>
        <v>0</v>
      </c>
      <c r="K1794" s="1024">
        <f t="shared" si="102"/>
        <v>0</v>
      </c>
    </row>
    <row r="1795" spans="1:11" ht="33" customHeight="1">
      <c r="A1795" s="723" t="s">
        <v>33</v>
      </c>
      <c r="B1795" s="1601" t="s">
        <v>900</v>
      </c>
      <c r="C1795" s="1601"/>
      <c r="D1795" s="404"/>
      <c r="F1795" s="722">
        <f t="shared" si="114"/>
        <v>0</v>
      </c>
      <c r="G1795" s="1034"/>
      <c r="H1795" s="722">
        <f t="shared" si="114"/>
        <v>0</v>
      </c>
      <c r="I1795" s="1034"/>
      <c r="J1795" s="722">
        <f t="shared" ref="J1795" si="116">J1763</f>
        <v>0</v>
      </c>
      <c r="K1795" s="1024">
        <f t="shared" si="102"/>
        <v>0</v>
      </c>
    </row>
    <row r="1796" spans="1:11" ht="16.5">
      <c r="A1796" s="709" t="s">
        <v>249</v>
      </c>
      <c r="B1796" s="1598" t="s">
        <v>899</v>
      </c>
      <c r="C1796" s="1598"/>
      <c r="D1796" s="1598"/>
      <c r="F1796" s="722">
        <f t="shared" si="114"/>
        <v>0</v>
      </c>
      <c r="G1796" s="1034"/>
      <c r="H1796" s="722">
        <f t="shared" si="114"/>
        <v>0</v>
      </c>
      <c r="I1796" s="1034"/>
      <c r="J1796" s="722">
        <f t="shared" ref="J1796" si="117">J1764</f>
        <v>0</v>
      </c>
      <c r="K1796" s="1024">
        <f t="shared" si="102"/>
        <v>0</v>
      </c>
    </row>
    <row r="1797" spans="1:11" ht="16.5">
      <c r="A1797" s="709" t="s">
        <v>269</v>
      </c>
      <c r="B1797" s="934" t="s">
        <v>437</v>
      </c>
      <c r="C1797" s="404"/>
      <c r="D1797" s="404"/>
      <c r="F1797" s="717">
        <f t="shared" si="114"/>
        <v>0</v>
      </c>
      <c r="G1797" s="1034"/>
      <c r="H1797" s="717">
        <f t="shared" si="114"/>
        <v>0</v>
      </c>
      <c r="I1797" s="1034"/>
      <c r="J1797" s="717">
        <f t="shared" ref="J1797" si="118">J1765</f>
        <v>0</v>
      </c>
      <c r="K1797" s="1024">
        <f t="shared" si="102"/>
        <v>0</v>
      </c>
    </row>
    <row r="1798" spans="1:11" ht="16.5">
      <c r="A1798" s="709" t="s">
        <v>315</v>
      </c>
      <c r="B1798" s="934" t="s">
        <v>921</v>
      </c>
      <c r="C1798" s="404"/>
      <c r="D1798" s="404"/>
      <c r="F1798" s="717">
        <f t="shared" si="114"/>
        <v>0</v>
      </c>
      <c r="G1798" s="1034"/>
      <c r="H1798" s="717">
        <f t="shared" si="114"/>
        <v>0</v>
      </c>
      <c r="I1798" s="1034"/>
      <c r="J1798" s="717">
        <f t="shared" ref="J1798" si="119">J1766</f>
        <v>0</v>
      </c>
      <c r="K1798" s="1024">
        <f t="shared" si="102"/>
        <v>0</v>
      </c>
    </row>
    <row r="1799" spans="1:11" ht="16.5">
      <c r="A1799" s="709" t="s">
        <v>353</v>
      </c>
      <c r="B1799" s="709" t="s">
        <v>441</v>
      </c>
      <c r="C1799" s="404"/>
      <c r="D1799" s="404"/>
      <c r="F1799" s="717">
        <f t="shared" si="114"/>
        <v>0</v>
      </c>
      <c r="G1799" s="1034"/>
      <c r="H1799" s="717">
        <f t="shared" si="114"/>
        <v>0</v>
      </c>
      <c r="I1799" s="1034"/>
      <c r="J1799" s="717">
        <f t="shared" ref="J1799" si="120">J1767</f>
        <v>0</v>
      </c>
      <c r="K1799" s="1024">
        <f t="shared" si="102"/>
        <v>0</v>
      </c>
    </row>
    <row r="1800" spans="1:11" ht="16.5">
      <c r="A1800" s="709" t="s">
        <v>357</v>
      </c>
      <c r="B1800" s="709" t="s">
        <v>498</v>
      </c>
      <c r="C1800" s="404"/>
      <c r="D1800" s="404"/>
      <c r="F1800" s="717">
        <f t="shared" si="114"/>
        <v>0</v>
      </c>
      <c r="G1800" s="1034"/>
      <c r="H1800" s="717">
        <f t="shared" si="114"/>
        <v>0</v>
      </c>
      <c r="I1800" s="1034"/>
      <c r="J1800" s="717">
        <f t="shared" ref="J1800" si="121">J1768</f>
        <v>0</v>
      </c>
      <c r="K1800" s="1024">
        <f t="shared" si="102"/>
        <v>0</v>
      </c>
    </row>
    <row r="1801" spans="1:11" ht="16.5">
      <c r="A1801" s="709" t="s">
        <v>388</v>
      </c>
      <c r="B1801" s="709" t="s">
        <v>904</v>
      </c>
      <c r="C1801" s="404"/>
      <c r="D1801" s="404"/>
      <c r="F1801" s="717">
        <f t="shared" si="114"/>
        <v>0</v>
      </c>
      <c r="G1801" s="1034"/>
      <c r="H1801" s="717">
        <f t="shared" si="114"/>
        <v>0</v>
      </c>
      <c r="I1801" s="1034"/>
      <c r="J1801" s="717">
        <f t="shared" ref="J1801" si="122">J1769</f>
        <v>0</v>
      </c>
      <c r="K1801" s="1024">
        <f t="shared" si="102"/>
        <v>0</v>
      </c>
    </row>
    <row r="1802" spans="1:11" ht="16.5">
      <c r="A1802" s="709" t="s">
        <v>421</v>
      </c>
      <c r="B1802" s="709" t="s">
        <v>532</v>
      </c>
      <c r="C1802" s="404"/>
      <c r="D1802" s="404"/>
      <c r="F1802" s="717">
        <f t="shared" si="114"/>
        <v>0</v>
      </c>
      <c r="G1802" s="1034"/>
      <c r="H1802" s="717">
        <f t="shared" si="114"/>
        <v>0</v>
      </c>
      <c r="I1802" s="1034"/>
      <c r="J1802" s="717">
        <f t="shared" ref="J1802" si="123">J1770</f>
        <v>0</v>
      </c>
      <c r="K1802" s="1024">
        <f t="shared" si="102"/>
        <v>0</v>
      </c>
    </row>
    <row r="1803" spans="1:11">
      <c r="G1803" s="1034"/>
      <c r="H1803"/>
      <c r="I1803" s="1034"/>
      <c r="J1803"/>
      <c r="K1803" s="1024">
        <f t="shared" si="102"/>
        <v>0</v>
      </c>
    </row>
    <row r="1804" spans="1:11" ht="16.5">
      <c r="A1804" s="933" t="s">
        <v>428</v>
      </c>
      <c r="B1804" s="712" t="s">
        <v>3096</v>
      </c>
      <c r="C1804" s="713"/>
      <c r="D1804" s="713"/>
      <c r="E1804" s="713"/>
      <c r="F1804" s="716">
        <f>SUM(F1793:F1802)</f>
        <v>0</v>
      </c>
      <c r="G1804" s="1079"/>
      <c r="H1804" s="716">
        <f>SUM(H1793:H1802)</f>
        <v>0</v>
      </c>
      <c r="I1804" s="1079"/>
      <c r="J1804" s="716">
        <f>SUM(J1793:J1802)</f>
        <v>0</v>
      </c>
      <c r="K1804" s="1024">
        <f t="shared" si="102"/>
        <v>0</v>
      </c>
    </row>
    <row r="1805" spans="1:11">
      <c r="G1805" s="1034"/>
      <c r="H1805"/>
      <c r="I1805" s="1034"/>
      <c r="J1805"/>
      <c r="K1805" s="1024">
        <f t="shared" si="102"/>
        <v>0</v>
      </c>
    </row>
    <row r="1806" spans="1:11">
      <c r="G1806" s="1034"/>
      <c r="H1806"/>
      <c r="I1806" s="1034"/>
      <c r="J1806"/>
      <c r="K1806" s="1024">
        <f t="shared" si="102"/>
        <v>0</v>
      </c>
    </row>
    <row r="1807" spans="1:11" ht="33" customHeight="1">
      <c r="A1807" s="932" t="s">
        <v>891</v>
      </c>
      <c r="B1807" s="1599" t="s">
        <v>3098</v>
      </c>
      <c r="C1807" s="1599"/>
      <c r="D1807" s="713"/>
      <c r="E1807" s="713"/>
      <c r="F1807" s="724">
        <f>SUM(F1791,F1804)</f>
        <v>0</v>
      </c>
      <c r="G1807" s="1105"/>
      <c r="H1807" s="724">
        <f>SUM(H1791,H1804)</f>
        <v>0</v>
      </c>
      <c r="I1807" s="1105"/>
      <c r="J1807" s="724">
        <f>SUM(J1791,J1804)</f>
        <v>0</v>
      </c>
      <c r="K1807" s="1024">
        <f t="shared" si="102"/>
        <v>0</v>
      </c>
    </row>
    <row r="1808" spans="1:11">
      <c r="K1808" s="1024">
        <f t="shared" si="102"/>
        <v>0</v>
      </c>
    </row>
    <row r="1809" spans="11:11">
      <c r="K1809" s="1024">
        <f t="shared" si="102"/>
        <v>0</v>
      </c>
    </row>
    <row r="1810" spans="11:11">
      <c r="K1810" s="1024">
        <f t="shared" si="102"/>
        <v>0</v>
      </c>
    </row>
    <row r="1811" spans="11:11">
      <c r="K1811" s="1024">
        <f t="shared" si="102"/>
        <v>0</v>
      </c>
    </row>
    <row r="1812" spans="11:11">
      <c r="K1812" s="1024">
        <f t="shared" si="102"/>
        <v>0</v>
      </c>
    </row>
    <row r="1813" spans="11:11">
      <c r="K1813" s="1024">
        <f t="shared" ref="K1813:K1876" si="124">D1813-G1813-I1813</f>
        <v>0</v>
      </c>
    </row>
    <row r="1814" spans="11:11">
      <c r="K1814" s="1024">
        <f t="shared" si="124"/>
        <v>0</v>
      </c>
    </row>
    <row r="1815" spans="11:11">
      <c r="K1815" s="1024">
        <f t="shared" si="124"/>
        <v>0</v>
      </c>
    </row>
    <row r="1816" spans="11:11">
      <c r="K1816" s="1024">
        <f t="shared" si="124"/>
        <v>0</v>
      </c>
    </row>
    <row r="1817" spans="11:11">
      <c r="K1817" s="1024">
        <f t="shared" si="124"/>
        <v>0</v>
      </c>
    </row>
    <row r="1818" spans="11:11">
      <c r="K1818" s="1024">
        <f t="shared" si="124"/>
        <v>0</v>
      </c>
    </row>
    <row r="1819" spans="11:11">
      <c r="K1819" s="1024">
        <f t="shared" si="124"/>
        <v>0</v>
      </c>
    </row>
    <row r="1820" spans="11:11">
      <c r="K1820" s="1024">
        <f t="shared" si="124"/>
        <v>0</v>
      </c>
    </row>
    <row r="1821" spans="11:11">
      <c r="K1821" s="1024">
        <f t="shared" si="124"/>
        <v>0</v>
      </c>
    </row>
    <row r="1822" spans="11:11">
      <c r="K1822" s="1024">
        <f t="shared" si="124"/>
        <v>0</v>
      </c>
    </row>
    <row r="1823" spans="11:11">
      <c r="K1823" s="1024">
        <f t="shared" si="124"/>
        <v>0</v>
      </c>
    </row>
    <row r="1824" spans="11:11">
      <c r="K1824" s="1024">
        <f t="shared" si="124"/>
        <v>0</v>
      </c>
    </row>
    <row r="1825" spans="11:11">
      <c r="K1825" s="1024">
        <f t="shared" si="124"/>
        <v>0</v>
      </c>
    </row>
    <row r="1826" spans="11:11">
      <c r="K1826" s="1024">
        <f t="shared" si="124"/>
        <v>0</v>
      </c>
    </row>
    <row r="1827" spans="11:11">
      <c r="K1827" s="1024">
        <f t="shared" si="124"/>
        <v>0</v>
      </c>
    </row>
    <row r="1828" spans="11:11">
      <c r="K1828" s="1024">
        <f t="shared" si="124"/>
        <v>0</v>
      </c>
    </row>
    <row r="1829" spans="11:11">
      <c r="K1829" s="1024">
        <f t="shared" si="124"/>
        <v>0</v>
      </c>
    </row>
    <row r="1830" spans="11:11">
      <c r="K1830" s="1024">
        <f t="shared" si="124"/>
        <v>0</v>
      </c>
    </row>
    <row r="1831" spans="11:11">
      <c r="K1831" s="1024">
        <f t="shared" si="124"/>
        <v>0</v>
      </c>
    </row>
    <row r="1832" spans="11:11">
      <c r="K1832" s="1024">
        <f t="shared" si="124"/>
        <v>0</v>
      </c>
    </row>
    <row r="1833" spans="11:11">
      <c r="K1833" s="1024">
        <f t="shared" si="124"/>
        <v>0</v>
      </c>
    </row>
    <row r="1834" spans="11:11">
      <c r="K1834" s="1024">
        <f t="shared" si="124"/>
        <v>0</v>
      </c>
    </row>
    <row r="1835" spans="11:11">
      <c r="K1835" s="1024">
        <f t="shared" si="124"/>
        <v>0</v>
      </c>
    </row>
    <row r="1836" spans="11:11">
      <c r="K1836" s="1024">
        <f t="shared" si="124"/>
        <v>0</v>
      </c>
    </row>
    <row r="1837" spans="11:11">
      <c r="K1837" s="1024">
        <f t="shared" si="124"/>
        <v>0</v>
      </c>
    </row>
    <row r="1838" spans="11:11">
      <c r="K1838" s="1024">
        <f t="shared" si="124"/>
        <v>0</v>
      </c>
    </row>
    <row r="1839" spans="11:11">
      <c r="K1839" s="1024">
        <f t="shared" si="124"/>
        <v>0</v>
      </c>
    </row>
    <row r="1840" spans="11:11">
      <c r="K1840" s="1024">
        <f t="shared" si="124"/>
        <v>0</v>
      </c>
    </row>
    <row r="1841" spans="11:11">
      <c r="K1841" s="1024">
        <f t="shared" si="124"/>
        <v>0</v>
      </c>
    </row>
    <row r="1842" spans="11:11">
      <c r="K1842" s="1024">
        <f t="shared" si="124"/>
        <v>0</v>
      </c>
    </row>
    <row r="1843" spans="11:11">
      <c r="K1843" s="1024">
        <f t="shared" si="124"/>
        <v>0</v>
      </c>
    </row>
    <row r="1844" spans="11:11">
      <c r="K1844" s="1024">
        <f t="shared" si="124"/>
        <v>0</v>
      </c>
    </row>
    <row r="1845" spans="11:11">
      <c r="K1845" s="1024">
        <f t="shared" si="124"/>
        <v>0</v>
      </c>
    </row>
    <row r="1846" spans="11:11">
      <c r="K1846" s="1024">
        <f t="shared" si="124"/>
        <v>0</v>
      </c>
    </row>
    <row r="1847" spans="11:11">
      <c r="K1847" s="1024">
        <f t="shared" si="124"/>
        <v>0</v>
      </c>
    </row>
    <row r="1848" spans="11:11">
      <c r="K1848" s="1024">
        <f t="shared" si="124"/>
        <v>0</v>
      </c>
    </row>
    <row r="1849" spans="11:11">
      <c r="K1849" s="1024">
        <f t="shared" si="124"/>
        <v>0</v>
      </c>
    </row>
    <row r="1850" spans="11:11">
      <c r="K1850" s="1024">
        <f t="shared" si="124"/>
        <v>0</v>
      </c>
    </row>
    <row r="1851" spans="11:11">
      <c r="K1851" s="1024">
        <f t="shared" si="124"/>
        <v>0</v>
      </c>
    </row>
    <row r="1852" spans="11:11">
      <c r="K1852" s="1024">
        <f t="shared" si="124"/>
        <v>0</v>
      </c>
    </row>
    <row r="1853" spans="11:11">
      <c r="K1853" s="1024">
        <f t="shared" si="124"/>
        <v>0</v>
      </c>
    </row>
    <row r="1854" spans="11:11">
      <c r="K1854" s="1024">
        <f t="shared" si="124"/>
        <v>0</v>
      </c>
    </row>
    <row r="1855" spans="11:11">
      <c r="K1855" s="1024">
        <f t="shared" si="124"/>
        <v>0</v>
      </c>
    </row>
    <row r="1856" spans="11:11">
      <c r="K1856" s="1024">
        <f t="shared" si="124"/>
        <v>0</v>
      </c>
    </row>
    <row r="1857" spans="11:11">
      <c r="K1857" s="1024">
        <f t="shared" si="124"/>
        <v>0</v>
      </c>
    </row>
    <row r="1858" spans="11:11">
      <c r="K1858" s="1024">
        <f t="shared" si="124"/>
        <v>0</v>
      </c>
    </row>
    <row r="1859" spans="11:11">
      <c r="K1859" s="1024">
        <f t="shared" si="124"/>
        <v>0</v>
      </c>
    </row>
    <row r="1860" spans="11:11">
      <c r="K1860" s="1024">
        <f t="shared" si="124"/>
        <v>0</v>
      </c>
    </row>
    <row r="1861" spans="11:11">
      <c r="K1861" s="1024">
        <f t="shared" si="124"/>
        <v>0</v>
      </c>
    </row>
    <row r="1862" spans="11:11">
      <c r="K1862" s="1024">
        <f t="shared" si="124"/>
        <v>0</v>
      </c>
    </row>
    <row r="1863" spans="11:11">
      <c r="K1863" s="1024">
        <f t="shared" si="124"/>
        <v>0</v>
      </c>
    </row>
    <row r="1864" spans="11:11">
      <c r="K1864" s="1024">
        <f t="shared" si="124"/>
        <v>0</v>
      </c>
    </row>
    <row r="1865" spans="11:11">
      <c r="K1865" s="1024">
        <f t="shared" si="124"/>
        <v>0</v>
      </c>
    </row>
    <row r="1866" spans="11:11">
      <c r="K1866" s="1024">
        <f t="shared" si="124"/>
        <v>0</v>
      </c>
    </row>
    <row r="1867" spans="11:11">
      <c r="K1867" s="1024">
        <f t="shared" si="124"/>
        <v>0</v>
      </c>
    </row>
    <row r="1868" spans="11:11">
      <c r="K1868" s="1024">
        <f t="shared" si="124"/>
        <v>0</v>
      </c>
    </row>
    <row r="1869" spans="11:11">
      <c r="K1869" s="1024">
        <f t="shared" si="124"/>
        <v>0</v>
      </c>
    </row>
    <row r="1870" spans="11:11">
      <c r="K1870" s="1024">
        <f t="shared" si="124"/>
        <v>0</v>
      </c>
    </row>
    <row r="1871" spans="11:11">
      <c r="K1871" s="1024">
        <f t="shared" si="124"/>
        <v>0</v>
      </c>
    </row>
    <row r="1872" spans="11:11">
      <c r="K1872" s="1024">
        <f t="shared" si="124"/>
        <v>0</v>
      </c>
    </row>
    <row r="1873" spans="11:11">
      <c r="K1873" s="1024">
        <f t="shared" si="124"/>
        <v>0</v>
      </c>
    </row>
    <row r="1874" spans="11:11">
      <c r="K1874" s="1024">
        <f t="shared" si="124"/>
        <v>0</v>
      </c>
    </row>
    <row r="1875" spans="11:11">
      <c r="K1875" s="1024">
        <f t="shared" si="124"/>
        <v>0</v>
      </c>
    </row>
    <row r="1876" spans="11:11">
      <c r="K1876" s="1024">
        <f t="shared" si="124"/>
        <v>0</v>
      </c>
    </row>
    <row r="1877" spans="11:11">
      <c r="K1877" s="1024">
        <f t="shared" ref="K1877:K1940" si="125">D1877-G1877-I1877</f>
        <v>0</v>
      </c>
    </row>
    <row r="1878" spans="11:11">
      <c r="K1878" s="1024">
        <f t="shared" si="125"/>
        <v>0</v>
      </c>
    </row>
    <row r="1879" spans="11:11">
      <c r="K1879" s="1024">
        <f t="shared" si="125"/>
        <v>0</v>
      </c>
    </row>
    <row r="1880" spans="11:11">
      <c r="K1880" s="1024">
        <f t="shared" si="125"/>
        <v>0</v>
      </c>
    </row>
    <row r="1881" spans="11:11">
      <c r="K1881" s="1024">
        <f t="shared" si="125"/>
        <v>0</v>
      </c>
    </row>
    <row r="1882" spans="11:11">
      <c r="K1882" s="1024">
        <f t="shared" si="125"/>
        <v>0</v>
      </c>
    </row>
    <row r="1883" spans="11:11">
      <c r="K1883" s="1024">
        <f t="shared" si="125"/>
        <v>0</v>
      </c>
    </row>
    <row r="1884" spans="11:11">
      <c r="K1884" s="1024">
        <f t="shared" si="125"/>
        <v>0</v>
      </c>
    </row>
    <row r="1885" spans="11:11">
      <c r="K1885" s="1024">
        <f t="shared" si="125"/>
        <v>0</v>
      </c>
    </row>
    <row r="1886" spans="11:11">
      <c r="K1886" s="1024">
        <f t="shared" si="125"/>
        <v>0</v>
      </c>
    </row>
    <row r="1887" spans="11:11">
      <c r="K1887" s="1024">
        <f t="shared" si="125"/>
        <v>0</v>
      </c>
    </row>
    <row r="1888" spans="11:11">
      <c r="K1888" s="1024">
        <f t="shared" si="125"/>
        <v>0</v>
      </c>
    </row>
    <row r="1889" spans="11:11">
      <c r="K1889" s="1024">
        <f t="shared" si="125"/>
        <v>0</v>
      </c>
    </row>
    <row r="1890" spans="11:11">
      <c r="K1890" s="1024">
        <f t="shared" si="125"/>
        <v>0</v>
      </c>
    </row>
    <row r="1891" spans="11:11">
      <c r="K1891" s="1024">
        <f t="shared" si="125"/>
        <v>0</v>
      </c>
    </row>
    <row r="1892" spans="11:11">
      <c r="K1892" s="1024">
        <f t="shared" si="125"/>
        <v>0</v>
      </c>
    </row>
    <row r="1893" spans="11:11">
      <c r="K1893" s="1024">
        <f t="shared" si="125"/>
        <v>0</v>
      </c>
    </row>
    <row r="1894" spans="11:11">
      <c r="K1894" s="1024">
        <f t="shared" si="125"/>
        <v>0</v>
      </c>
    </row>
    <row r="1895" spans="11:11">
      <c r="K1895" s="1024">
        <f t="shared" si="125"/>
        <v>0</v>
      </c>
    </row>
    <row r="1896" spans="11:11">
      <c r="K1896" s="1024">
        <f t="shared" si="125"/>
        <v>0</v>
      </c>
    </row>
    <row r="1897" spans="11:11">
      <c r="K1897" s="1024">
        <f t="shared" si="125"/>
        <v>0</v>
      </c>
    </row>
    <row r="1898" spans="11:11">
      <c r="K1898" s="1024">
        <f t="shared" si="125"/>
        <v>0</v>
      </c>
    </row>
    <row r="1899" spans="11:11">
      <c r="K1899" s="1024">
        <f t="shared" si="125"/>
        <v>0</v>
      </c>
    </row>
    <row r="1900" spans="11:11">
      <c r="K1900" s="1024">
        <f t="shared" si="125"/>
        <v>0</v>
      </c>
    </row>
    <row r="1901" spans="11:11">
      <c r="K1901" s="1024">
        <f t="shared" si="125"/>
        <v>0</v>
      </c>
    </row>
    <row r="1902" spans="11:11">
      <c r="K1902" s="1024">
        <f t="shared" si="125"/>
        <v>0</v>
      </c>
    </row>
    <row r="1903" spans="11:11">
      <c r="K1903" s="1024">
        <f t="shared" si="125"/>
        <v>0</v>
      </c>
    </row>
    <row r="1904" spans="11:11">
      <c r="K1904" s="1024">
        <f t="shared" si="125"/>
        <v>0</v>
      </c>
    </row>
    <row r="1905" spans="11:11">
      <c r="K1905" s="1024">
        <f t="shared" si="125"/>
        <v>0</v>
      </c>
    </row>
    <row r="1906" spans="11:11">
      <c r="K1906" s="1024">
        <f t="shared" si="125"/>
        <v>0</v>
      </c>
    </row>
    <row r="1907" spans="11:11">
      <c r="K1907" s="1024">
        <f t="shared" si="125"/>
        <v>0</v>
      </c>
    </row>
    <row r="1908" spans="11:11">
      <c r="K1908" s="1024">
        <f t="shared" si="125"/>
        <v>0</v>
      </c>
    </row>
    <row r="1909" spans="11:11">
      <c r="K1909" s="1024">
        <f t="shared" si="125"/>
        <v>0</v>
      </c>
    </row>
    <row r="1910" spans="11:11">
      <c r="K1910" s="1024">
        <f t="shared" si="125"/>
        <v>0</v>
      </c>
    </row>
    <row r="1911" spans="11:11">
      <c r="K1911" s="1024">
        <f t="shared" si="125"/>
        <v>0</v>
      </c>
    </row>
    <row r="1912" spans="11:11">
      <c r="K1912" s="1024">
        <f t="shared" si="125"/>
        <v>0</v>
      </c>
    </row>
    <row r="1913" spans="11:11">
      <c r="K1913" s="1024">
        <f t="shared" si="125"/>
        <v>0</v>
      </c>
    </row>
    <row r="1914" spans="11:11">
      <c r="K1914" s="1024">
        <f t="shared" si="125"/>
        <v>0</v>
      </c>
    </row>
    <row r="1915" spans="11:11">
      <c r="K1915" s="1024">
        <f t="shared" si="125"/>
        <v>0</v>
      </c>
    </row>
    <row r="1916" spans="11:11">
      <c r="K1916" s="1024">
        <f t="shared" si="125"/>
        <v>0</v>
      </c>
    </row>
    <row r="1917" spans="11:11">
      <c r="K1917" s="1024">
        <f t="shared" si="125"/>
        <v>0</v>
      </c>
    </row>
    <row r="1918" spans="11:11">
      <c r="K1918" s="1024">
        <f t="shared" si="125"/>
        <v>0</v>
      </c>
    </row>
    <row r="1919" spans="11:11">
      <c r="K1919" s="1024">
        <f t="shared" si="125"/>
        <v>0</v>
      </c>
    </row>
    <row r="1920" spans="11:11">
      <c r="K1920" s="1024">
        <f t="shared" si="125"/>
        <v>0</v>
      </c>
    </row>
    <row r="1921" spans="11:11">
      <c r="K1921" s="1024">
        <f t="shared" si="125"/>
        <v>0</v>
      </c>
    </row>
    <row r="1922" spans="11:11">
      <c r="K1922" s="1024">
        <f t="shared" si="125"/>
        <v>0</v>
      </c>
    </row>
    <row r="1923" spans="11:11">
      <c r="K1923" s="1024">
        <f t="shared" si="125"/>
        <v>0</v>
      </c>
    </row>
    <row r="1924" spans="11:11">
      <c r="K1924" s="1024">
        <f t="shared" si="125"/>
        <v>0</v>
      </c>
    </row>
    <row r="1925" spans="11:11">
      <c r="K1925" s="1024">
        <f t="shared" si="125"/>
        <v>0</v>
      </c>
    </row>
    <row r="1926" spans="11:11">
      <c r="K1926" s="1024">
        <f t="shared" si="125"/>
        <v>0</v>
      </c>
    </row>
    <row r="1927" spans="11:11">
      <c r="K1927" s="1024">
        <f t="shared" si="125"/>
        <v>0</v>
      </c>
    </row>
    <row r="1928" spans="11:11">
      <c r="K1928" s="1024">
        <f t="shared" si="125"/>
        <v>0</v>
      </c>
    </row>
    <row r="1929" spans="11:11">
      <c r="K1929" s="1024">
        <f t="shared" si="125"/>
        <v>0</v>
      </c>
    </row>
    <row r="1930" spans="11:11">
      <c r="K1930" s="1024">
        <f t="shared" si="125"/>
        <v>0</v>
      </c>
    </row>
    <row r="1931" spans="11:11">
      <c r="K1931" s="1024">
        <f t="shared" si="125"/>
        <v>0</v>
      </c>
    </row>
    <row r="1932" spans="11:11">
      <c r="K1932" s="1024">
        <f t="shared" si="125"/>
        <v>0</v>
      </c>
    </row>
    <row r="1933" spans="11:11">
      <c r="K1933" s="1024">
        <f t="shared" si="125"/>
        <v>0</v>
      </c>
    </row>
    <row r="1934" spans="11:11">
      <c r="K1934" s="1024">
        <f t="shared" si="125"/>
        <v>0</v>
      </c>
    </row>
    <row r="1935" spans="11:11">
      <c r="K1935" s="1024">
        <f t="shared" si="125"/>
        <v>0</v>
      </c>
    </row>
    <row r="1936" spans="11:11">
      <c r="K1936" s="1024">
        <f t="shared" si="125"/>
        <v>0</v>
      </c>
    </row>
    <row r="1937" spans="11:11">
      <c r="K1937" s="1024">
        <f t="shared" si="125"/>
        <v>0</v>
      </c>
    </row>
    <row r="1938" spans="11:11">
      <c r="K1938" s="1024">
        <f t="shared" si="125"/>
        <v>0</v>
      </c>
    </row>
    <row r="1939" spans="11:11">
      <c r="K1939" s="1024">
        <f t="shared" si="125"/>
        <v>0</v>
      </c>
    </row>
    <row r="1940" spans="11:11">
      <c r="K1940" s="1024">
        <f t="shared" si="125"/>
        <v>0</v>
      </c>
    </row>
    <row r="1941" spans="11:11">
      <c r="K1941" s="1024">
        <f t="shared" ref="K1941:K2004" si="126">D1941-G1941-I1941</f>
        <v>0</v>
      </c>
    </row>
    <row r="1942" spans="11:11">
      <c r="K1942" s="1024">
        <f t="shared" si="126"/>
        <v>0</v>
      </c>
    </row>
    <row r="1943" spans="11:11">
      <c r="K1943" s="1024">
        <f t="shared" si="126"/>
        <v>0</v>
      </c>
    </row>
    <row r="1944" spans="11:11">
      <c r="K1944" s="1024">
        <f t="shared" si="126"/>
        <v>0</v>
      </c>
    </row>
    <row r="1945" spans="11:11">
      <c r="K1945" s="1024">
        <f t="shared" si="126"/>
        <v>0</v>
      </c>
    </row>
    <row r="1946" spans="11:11">
      <c r="K1946" s="1024">
        <f t="shared" si="126"/>
        <v>0</v>
      </c>
    </row>
    <row r="1947" spans="11:11">
      <c r="K1947" s="1024">
        <f t="shared" si="126"/>
        <v>0</v>
      </c>
    </row>
    <row r="1948" spans="11:11">
      <c r="K1948" s="1024">
        <f t="shared" si="126"/>
        <v>0</v>
      </c>
    </row>
    <row r="1949" spans="11:11">
      <c r="K1949" s="1024">
        <f t="shared" si="126"/>
        <v>0</v>
      </c>
    </row>
    <row r="1950" spans="11:11">
      <c r="K1950" s="1024">
        <f t="shared" si="126"/>
        <v>0</v>
      </c>
    </row>
    <row r="1951" spans="11:11">
      <c r="K1951" s="1024">
        <f t="shared" si="126"/>
        <v>0</v>
      </c>
    </row>
    <row r="1952" spans="11:11">
      <c r="K1952" s="1024">
        <f t="shared" si="126"/>
        <v>0</v>
      </c>
    </row>
    <row r="1953" spans="11:11">
      <c r="K1953" s="1024">
        <f t="shared" si="126"/>
        <v>0</v>
      </c>
    </row>
    <row r="1954" spans="11:11">
      <c r="K1954" s="1024">
        <f t="shared" si="126"/>
        <v>0</v>
      </c>
    </row>
    <row r="1955" spans="11:11">
      <c r="K1955" s="1024">
        <f t="shared" si="126"/>
        <v>0</v>
      </c>
    </row>
    <row r="1956" spans="11:11">
      <c r="K1956" s="1024">
        <f t="shared" si="126"/>
        <v>0</v>
      </c>
    </row>
    <row r="1957" spans="11:11">
      <c r="K1957" s="1024">
        <f t="shared" si="126"/>
        <v>0</v>
      </c>
    </row>
    <row r="1958" spans="11:11">
      <c r="K1958" s="1024">
        <f t="shared" si="126"/>
        <v>0</v>
      </c>
    </row>
    <row r="1959" spans="11:11">
      <c r="K1959" s="1024">
        <f t="shared" si="126"/>
        <v>0</v>
      </c>
    </row>
    <row r="1960" spans="11:11">
      <c r="K1960" s="1024">
        <f t="shared" si="126"/>
        <v>0</v>
      </c>
    </row>
    <row r="1961" spans="11:11">
      <c r="K1961" s="1024">
        <f t="shared" si="126"/>
        <v>0</v>
      </c>
    </row>
    <row r="1962" spans="11:11">
      <c r="K1962" s="1024">
        <f t="shared" si="126"/>
        <v>0</v>
      </c>
    </row>
    <row r="1963" spans="11:11">
      <c r="K1963" s="1024">
        <f t="shared" si="126"/>
        <v>0</v>
      </c>
    </row>
    <row r="1964" spans="11:11">
      <c r="K1964" s="1024">
        <f t="shared" si="126"/>
        <v>0</v>
      </c>
    </row>
    <row r="1965" spans="11:11">
      <c r="K1965" s="1024">
        <f t="shared" si="126"/>
        <v>0</v>
      </c>
    </row>
    <row r="1966" spans="11:11">
      <c r="K1966" s="1024">
        <f t="shared" si="126"/>
        <v>0</v>
      </c>
    </row>
    <row r="1967" spans="11:11">
      <c r="K1967" s="1024">
        <f t="shared" si="126"/>
        <v>0</v>
      </c>
    </row>
    <row r="1968" spans="11:11">
      <c r="K1968" s="1024">
        <f t="shared" si="126"/>
        <v>0</v>
      </c>
    </row>
    <row r="1969" spans="11:11">
      <c r="K1969" s="1024">
        <f t="shared" si="126"/>
        <v>0</v>
      </c>
    </row>
    <row r="1970" spans="11:11">
      <c r="K1970" s="1024">
        <f t="shared" si="126"/>
        <v>0</v>
      </c>
    </row>
    <row r="1971" spans="11:11">
      <c r="K1971" s="1024">
        <f t="shared" si="126"/>
        <v>0</v>
      </c>
    </row>
    <row r="1972" spans="11:11">
      <c r="K1972" s="1024">
        <f t="shared" si="126"/>
        <v>0</v>
      </c>
    </row>
    <row r="1973" spans="11:11">
      <c r="K1973" s="1024">
        <f t="shared" si="126"/>
        <v>0</v>
      </c>
    </row>
    <row r="1974" spans="11:11">
      <c r="K1974" s="1024">
        <f t="shared" si="126"/>
        <v>0</v>
      </c>
    </row>
    <row r="1975" spans="11:11">
      <c r="K1975" s="1024">
        <f t="shared" si="126"/>
        <v>0</v>
      </c>
    </row>
    <row r="1976" spans="11:11">
      <c r="K1976" s="1024">
        <f t="shared" si="126"/>
        <v>0</v>
      </c>
    </row>
    <row r="1977" spans="11:11">
      <c r="K1977" s="1024">
        <f t="shared" si="126"/>
        <v>0</v>
      </c>
    </row>
    <row r="1978" spans="11:11">
      <c r="K1978" s="1024">
        <f t="shared" si="126"/>
        <v>0</v>
      </c>
    </row>
    <row r="1979" spans="11:11">
      <c r="K1979" s="1024">
        <f t="shared" si="126"/>
        <v>0</v>
      </c>
    </row>
    <row r="1980" spans="11:11">
      <c r="K1980" s="1024">
        <f t="shared" si="126"/>
        <v>0</v>
      </c>
    </row>
    <row r="1981" spans="11:11">
      <c r="K1981" s="1024">
        <f t="shared" si="126"/>
        <v>0</v>
      </c>
    </row>
    <row r="1982" spans="11:11">
      <c r="K1982" s="1024">
        <f t="shared" si="126"/>
        <v>0</v>
      </c>
    </row>
    <row r="1983" spans="11:11">
      <c r="K1983" s="1024">
        <f t="shared" si="126"/>
        <v>0</v>
      </c>
    </row>
    <row r="1984" spans="11:11">
      <c r="K1984" s="1024">
        <f t="shared" si="126"/>
        <v>0</v>
      </c>
    </row>
    <row r="1985" spans="11:11">
      <c r="K1985" s="1024">
        <f t="shared" si="126"/>
        <v>0</v>
      </c>
    </row>
    <row r="1986" spans="11:11">
      <c r="K1986" s="1024">
        <f t="shared" si="126"/>
        <v>0</v>
      </c>
    </row>
    <row r="1987" spans="11:11">
      <c r="K1987" s="1024">
        <f t="shared" si="126"/>
        <v>0</v>
      </c>
    </row>
    <row r="1988" spans="11:11">
      <c r="K1988" s="1024">
        <f t="shared" si="126"/>
        <v>0</v>
      </c>
    </row>
    <row r="1989" spans="11:11">
      <c r="K1989" s="1024">
        <f t="shared" si="126"/>
        <v>0</v>
      </c>
    </row>
    <row r="1990" spans="11:11">
      <c r="K1990" s="1024">
        <f t="shared" si="126"/>
        <v>0</v>
      </c>
    </row>
    <row r="1991" spans="11:11">
      <c r="K1991" s="1024">
        <f t="shared" si="126"/>
        <v>0</v>
      </c>
    </row>
    <row r="1992" spans="11:11">
      <c r="K1992" s="1024">
        <f t="shared" si="126"/>
        <v>0</v>
      </c>
    </row>
    <row r="1993" spans="11:11">
      <c r="K1993" s="1024">
        <f t="shared" si="126"/>
        <v>0</v>
      </c>
    </row>
    <row r="1994" spans="11:11">
      <c r="K1994" s="1024">
        <f t="shared" si="126"/>
        <v>0</v>
      </c>
    </row>
    <row r="1995" spans="11:11">
      <c r="K1995" s="1024">
        <f t="shared" si="126"/>
        <v>0</v>
      </c>
    </row>
    <row r="1996" spans="11:11">
      <c r="K1996" s="1024">
        <f t="shared" si="126"/>
        <v>0</v>
      </c>
    </row>
    <row r="1997" spans="11:11">
      <c r="K1997" s="1024">
        <f t="shared" si="126"/>
        <v>0</v>
      </c>
    </row>
    <row r="1998" spans="11:11">
      <c r="K1998" s="1024">
        <f t="shared" si="126"/>
        <v>0</v>
      </c>
    </row>
    <row r="1999" spans="11:11">
      <c r="K1999" s="1024">
        <f t="shared" si="126"/>
        <v>0</v>
      </c>
    </row>
    <row r="2000" spans="11:11">
      <c r="K2000" s="1024">
        <f t="shared" si="126"/>
        <v>0</v>
      </c>
    </row>
    <row r="2001" spans="11:11">
      <c r="K2001" s="1024">
        <f t="shared" si="126"/>
        <v>0</v>
      </c>
    </row>
    <row r="2002" spans="11:11">
      <c r="K2002" s="1024">
        <f t="shared" si="126"/>
        <v>0</v>
      </c>
    </row>
    <row r="2003" spans="11:11">
      <c r="K2003" s="1024">
        <f t="shared" si="126"/>
        <v>0</v>
      </c>
    </row>
    <row r="2004" spans="11:11">
      <c r="K2004" s="1024">
        <f t="shared" si="126"/>
        <v>0</v>
      </c>
    </row>
    <row r="2005" spans="11:11">
      <c r="K2005" s="1024">
        <f t="shared" ref="K2005:K2062" si="127">D2005-G2005-I2005</f>
        <v>0</v>
      </c>
    </row>
    <row r="2006" spans="11:11">
      <c r="K2006" s="1024">
        <f t="shared" si="127"/>
        <v>0</v>
      </c>
    </row>
    <row r="2007" spans="11:11">
      <c r="K2007" s="1024">
        <f t="shared" si="127"/>
        <v>0</v>
      </c>
    </row>
    <row r="2008" spans="11:11">
      <c r="K2008" s="1024">
        <f t="shared" si="127"/>
        <v>0</v>
      </c>
    </row>
    <row r="2009" spans="11:11">
      <c r="K2009" s="1024">
        <f t="shared" si="127"/>
        <v>0</v>
      </c>
    </row>
    <row r="2010" spans="11:11">
      <c r="K2010" s="1024">
        <f t="shared" si="127"/>
        <v>0</v>
      </c>
    </row>
    <row r="2011" spans="11:11">
      <c r="K2011" s="1024">
        <f t="shared" si="127"/>
        <v>0</v>
      </c>
    </row>
    <row r="2012" spans="11:11">
      <c r="K2012" s="1024">
        <f t="shared" si="127"/>
        <v>0</v>
      </c>
    </row>
    <row r="2013" spans="11:11">
      <c r="K2013" s="1024">
        <f t="shared" si="127"/>
        <v>0</v>
      </c>
    </row>
    <row r="2014" spans="11:11">
      <c r="K2014" s="1024">
        <f t="shared" si="127"/>
        <v>0</v>
      </c>
    </row>
    <row r="2015" spans="11:11">
      <c r="K2015" s="1024">
        <f t="shared" si="127"/>
        <v>0</v>
      </c>
    </row>
    <row r="2016" spans="11:11">
      <c r="K2016" s="1024">
        <f t="shared" si="127"/>
        <v>0</v>
      </c>
    </row>
    <row r="2017" spans="11:11">
      <c r="K2017" s="1024">
        <f t="shared" si="127"/>
        <v>0</v>
      </c>
    </row>
    <row r="2018" spans="11:11">
      <c r="K2018" s="1024">
        <f t="shared" si="127"/>
        <v>0</v>
      </c>
    </row>
    <row r="2019" spans="11:11">
      <c r="K2019" s="1024">
        <f t="shared" si="127"/>
        <v>0</v>
      </c>
    </row>
    <row r="2020" spans="11:11">
      <c r="K2020" s="1024">
        <f t="shared" si="127"/>
        <v>0</v>
      </c>
    </row>
    <row r="2021" spans="11:11">
      <c r="K2021" s="1024">
        <f t="shared" si="127"/>
        <v>0</v>
      </c>
    </row>
    <row r="2022" spans="11:11">
      <c r="K2022" s="1024">
        <f t="shared" si="127"/>
        <v>0</v>
      </c>
    </row>
    <row r="2023" spans="11:11">
      <c r="K2023" s="1024">
        <f t="shared" si="127"/>
        <v>0</v>
      </c>
    </row>
    <row r="2024" spans="11:11">
      <c r="K2024" s="1024">
        <f t="shared" si="127"/>
        <v>0</v>
      </c>
    </row>
    <row r="2025" spans="11:11">
      <c r="K2025" s="1024">
        <f t="shared" si="127"/>
        <v>0</v>
      </c>
    </row>
    <row r="2026" spans="11:11">
      <c r="K2026" s="1024">
        <f t="shared" si="127"/>
        <v>0</v>
      </c>
    </row>
    <row r="2027" spans="11:11">
      <c r="K2027" s="1024">
        <f t="shared" si="127"/>
        <v>0</v>
      </c>
    </row>
    <row r="2028" spans="11:11">
      <c r="K2028" s="1024">
        <f t="shared" si="127"/>
        <v>0</v>
      </c>
    </row>
    <row r="2029" spans="11:11">
      <c r="K2029" s="1024">
        <f t="shared" si="127"/>
        <v>0</v>
      </c>
    </row>
    <row r="2030" spans="11:11">
      <c r="K2030" s="1024">
        <f t="shared" si="127"/>
        <v>0</v>
      </c>
    </row>
    <row r="2031" spans="11:11">
      <c r="K2031" s="1024">
        <f t="shared" si="127"/>
        <v>0</v>
      </c>
    </row>
    <row r="2032" spans="11:11">
      <c r="K2032" s="1024">
        <f t="shared" si="127"/>
        <v>0</v>
      </c>
    </row>
    <row r="2033" spans="11:11">
      <c r="K2033" s="1024">
        <f t="shared" si="127"/>
        <v>0</v>
      </c>
    </row>
    <row r="2034" spans="11:11">
      <c r="K2034" s="1024">
        <f t="shared" si="127"/>
        <v>0</v>
      </c>
    </row>
    <row r="2035" spans="11:11">
      <c r="K2035" s="1024">
        <f t="shared" si="127"/>
        <v>0</v>
      </c>
    </row>
    <row r="2036" spans="11:11">
      <c r="K2036" s="1024">
        <f t="shared" si="127"/>
        <v>0</v>
      </c>
    </row>
    <row r="2037" spans="11:11">
      <c r="K2037" s="1024">
        <f t="shared" si="127"/>
        <v>0</v>
      </c>
    </row>
    <row r="2038" spans="11:11">
      <c r="K2038" s="1024">
        <f t="shared" si="127"/>
        <v>0</v>
      </c>
    </row>
    <row r="2039" spans="11:11">
      <c r="K2039" s="1024">
        <f t="shared" si="127"/>
        <v>0</v>
      </c>
    </row>
    <row r="2040" spans="11:11">
      <c r="K2040" s="1024">
        <f t="shared" si="127"/>
        <v>0</v>
      </c>
    </row>
    <row r="2041" spans="11:11">
      <c r="K2041" s="1024">
        <f t="shared" si="127"/>
        <v>0</v>
      </c>
    </row>
    <row r="2042" spans="11:11">
      <c r="K2042" s="1024">
        <f t="shared" si="127"/>
        <v>0</v>
      </c>
    </row>
    <row r="2043" spans="11:11">
      <c r="K2043" s="1024">
        <f t="shared" si="127"/>
        <v>0</v>
      </c>
    </row>
    <row r="2044" spans="11:11">
      <c r="K2044" s="1024">
        <f t="shared" si="127"/>
        <v>0</v>
      </c>
    </row>
    <row r="2045" spans="11:11">
      <c r="K2045" s="1024">
        <f t="shared" si="127"/>
        <v>0</v>
      </c>
    </row>
    <row r="2046" spans="11:11">
      <c r="K2046" s="1024">
        <f t="shared" si="127"/>
        <v>0</v>
      </c>
    </row>
    <row r="2047" spans="11:11">
      <c r="K2047" s="1024">
        <f t="shared" si="127"/>
        <v>0</v>
      </c>
    </row>
    <row r="2048" spans="11:11">
      <c r="K2048" s="1024">
        <f t="shared" si="127"/>
        <v>0</v>
      </c>
    </row>
    <row r="2049" spans="11:11">
      <c r="K2049" s="1024">
        <f t="shared" si="127"/>
        <v>0</v>
      </c>
    </row>
    <row r="2050" spans="11:11">
      <c r="K2050" s="1024">
        <f t="shared" si="127"/>
        <v>0</v>
      </c>
    </row>
    <row r="2051" spans="11:11">
      <c r="K2051" s="1024">
        <f t="shared" si="127"/>
        <v>0</v>
      </c>
    </row>
    <row r="2052" spans="11:11">
      <c r="K2052" s="1024">
        <f t="shared" si="127"/>
        <v>0</v>
      </c>
    </row>
    <row r="2053" spans="11:11">
      <c r="K2053" s="1024">
        <f t="shared" si="127"/>
        <v>0</v>
      </c>
    </row>
    <row r="2054" spans="11:11">
      <c r="K2054" s="1024">
        <f t="shared" si="127"/>
        <v>0</v>
      </c>
    </row>
    <row r="2055" spans="11:11">
      <c r="K2055" s="1024">
        <f t="shared" si="127"/>
        <v>0</v>
      </c>
    </row>
    <row r="2056" spans="11:11">
      <c r="K2056" s="1024">
        <f t="shared" si="127"/>
        <v>0</v>
      </c>
    </row>
    <row r="2057" spans="11:11">
      <c r="K2057" s="1024">
        <f t="shared" si="127"/>
        <v>0</v>
      </c>
    </row>
    <row r="2058" spans="11:11">
      <c r="K2058" s="1024">
        <f t="shared" si="127"/>
        <v>0</v>
      </c>
    </row>
    <row r="2059" spans="11:11">
      <c r="K2059" s="1024">
        <f t="shared" si="127"/>
        <v>0</v>
      </c>
    </row>
    <row r="2060" spans="11:11">
      <c r="K2060" s="1024">
        <f t="shared" si="127"/>
        <v>0</v>
      </c>
    </row>
    <row r="2061" spans="11:11">
      <c r="K2061" s="1024">
        <f t="shared" si="127"/>
        <v>0</v>
      </c>
    </row>
    <row r="2062" spans="11:11">
      <c r="K2062" s="1024">
        <f t="shared" si="127"/>
        <v>0</v>
      </c>
    </row>
  </sheetData>
  <mergeCells count="36">
    <mergeCell ref="A1:F1"/>
    <mergeCell ref="G1:H1"/>
    <mergeCell ref="I1:J1"/>
    <mergeCell ref="G4:H4"/>
    <mergeCell ref="I4:J4"/>
    <mergeCell ref="A29:F29"/>
    <mergeCell ref="A30:F30"/>
    <mergeCell ref="A31:F31"/>
    <mergeCell ref="A32:F32"/>
    <mergeCell ref="A22:F23"/>
    <mergeCell ref="A25:F25"/>
    <mergeCell ref="A26:F26"/>
    <mergeCell ref="A27:F27"/>
    <mergeCell ref="A28:F28"/>
    <mergeCell ref="A34:F35"/>
    <mergeCell ref="B1282:C1282"/>
    <mergeCell ref="B785:C785"/>
    <mergeCell ref="B1122:C1122"/>
    <mergeCell ref="B1126:C1126"/>
    <mergeCell ref="B1217:C1217"/>
    <mergeCell ref="B1221:C1221"/>
    <mergeCell ref="B1266:C1266"/>
    <mergeCell ref="A45:F45"/>
    <mergeCell ref="A37:F37"/>
    <mergeCell ref="A39:F39"/>
    <mergeCell ref="A42:F42"/>
    <mergeCell ref="A40:F40"/>
    <mergeCell ref="A41:F41"/>
    <mergeCell ref="A43:F43"/>
    <mergeCell ref="B1796:D1796"/>
    <mergeCell ref="B1807:C1807"/>
    <mergeCell ref="B1764:D1764"/>
    <mergeCell ref="B1760:C1760"/>
    <mergeCell ref="B1763:C1763"/>
    <mergeCell ref="B1777:D1777"/>
    <mergeCell ref="B1795:C1795"/>
  </mergeCells>
  <pageMargins left="0.70866141732283472" right="0.70866141732283472" top="0.74803149606299213" bottom="0.74803149606299213" header="0.31496062992125984" footer="0.31496062992125984"/>
  <pageSetup paperSize="9" scale="65" fitToHeight="0" orientation="portrait" horizontalDpi="4294967293" verticalDpi="4294967293" r:id="rId1"/>
  <headerFooter>
    <oddHeader>&amp;CCJELOVITA OBNOVA ZGRADE FAKULTETA POLITIČKIH ZNANOSTI</oddHeader>
    <oddFooter>&amp;C&amp;P</oddFooter>
  </headerFooter>
  <rowBreaks count="50" manualBreakCount="50">
    <brk id="16" max="9" man="1"/>
    <brk id="47" max="9" man="1"/>
    <brk id="77" max="9" man="1"/>
    <brk id="96" max="9" man="1"/>
    <brk id="152" max="9" man="1"/>
    <brk id="196" max="9" man="1"/>
    <brk id="223" max="9" man="1"/>
    <brk id="250" max="9" man="1"/>
    <brk id="278" max="9" man="1"/>
    <brk id="305" max="9" man="1"/>
    <brk id="324" max="9" man="1"/>
    <brk id="362" max="9" man="1"/>
    <brk id="371" max="9" man="1"/>
    <brk id="389" max="9" man="1"/>
    <brk id="407" max="9" man="1"/>
    <brk id="420" max="9" man="1"/>
    <brk id="434" max="9" man="1"/>
    <brk id="443" max="9" man="1"/>
    <brk id="468" max="9" man="1"/>
    <brk id="485" max="9" man="1"/>
    <brk id="495" max="9" man="1"/>
    <brk id="507" max="9" man="1"/>
    <brk id="518" max="9" man="1"/>
    <brk id="527" max="9" man="1"/>
    <brk id="574" max="9" man="1"/>
    <brk id="615" max="9" man="1"/>
    <brk id="634" max="9" man="1"/>
    <brk id="639" max="9" man="1"/>
    <brk id="650" max="9" man="1"/>
    <brk id="720" max="9" man="1"/>
    <brk id="738" max="9" man="1"/>
    <brk id="754" max="9" man="1"/>
    <brk id="779" max="9" man="1"/>
    <brk id="1085" max="9" man="1"/>
    <brk id="1122" max="9" man="1"/>
    <brk id="1140" max="9" man="1"/>
    <brk id="1217" max="9" man="1"/>
    <brk id="1269" max="9" man="1"/>
    <brk id="1445" max="9" man="1"/>
    <brk id="1471" max="9" man="1"/>
    <brk id="1504" max="9" man="1"/>
    <brk id="1512" max="9" man="1"/>
    <brk id="1528" max="9" man="1"/>
    <brk id="1542" max="9" man="1"/>
    <brk id="1547" max="9" man="1"/>
    <brk id="1628" max="9" man="1"/>
    <brk id="1699" max="9" man="1"/>
    <brk id="1714" max="9" man="1"/>
    <brk id="1757" max="9" man="1"/>
    <brk id="1772" max="9" man="1"/>
  </rowBreaks>
</worksheet>
</file>

<file path=xl/worksheets/sheet5.xml><?xml version="1.0" encoding="utf-8"?>
<worksheet xmlns="http://schemas.openxmlformats.org/spreadsheetml/2006/main" xmlns:r="http://schemas.openxmlformats.org/officeDocument/2006/relationships">
  <sheetPr>
    <tabColor rgb="FFFFC000"/>
  </sheetPr>
  <dimension ref="A4:O371"/>
  <sheetViews>
    <sheetView showZeros="0" view="pageBreakPreview" topLeftCell="A45" zoomScaleSheetLayoutView="100" workbookViewId="0">
      <pane ySplit="2" topLeftCell="A47" activePane="bottomLeft" state="frozen"/>
      <selection activeCell="A45" sqref="A45"/>
      <selection pane="bottomLeft" activeCell="B51" sqref="B51"/>
    </sheetView>
  </sheetViews>
  <sheetFormatPr defaultColWidth="9.140625" defaultRowHeight="12.75"/>
  <cols>
    <col min="1" max="1" width="10.28515625" style="613" customWidth="1"/>
    <col min="2" max="2" width="42" style="657" customWidth="1"/>
    <col min="3" max="3" width="7.7109375" style="658" customWidth="1"/>
    <col min="4" max="4" width="8.140625" style="614" customWidth="1"/>
    <col min="5" max="5" width="11.85546875" style="671" customWidth="1"/>
    <col min="6" max="6" width="13.85546875" style="671" customWidth="1"/>
    <col min="7" max="7" width="11.7109375" style="920" customWidth="1"/>
    <col min="8" max="8" width="13.7109375" style="920" customWidth="1"/>
    <col min="9" max="9" width="11.7109375" style="920" customWidth="1"/>
    <col min="10" max="10" width="13.7109375" style="593" customWidth="1"/>
    <col min="11" max="16384" width="9.140625" style="593"/>
  </cols>
  <sheetData>
    <row r="4" spans="1:10" s="441" customFormat="1" ht="15.75">
      <c r="A4" s="850"/>
      <c r="B4" s="1563"/>
      <c r="C4" s="1563"/>
      <c r="D4" s="1563"/>
      <c r="E4" s="1563"/>
      <c r="F4" s="1563"/>
      <c r="G4" s="442"/>
      <c r="H4" s="442"/>
      <c r="I4" s="442"/>
    </row>
    <row r="5" spans="1:10" s="441" customFormat="1" ht="13.5" customHeight="1">
      <c r="A5" s="851"/>
      <c r="B5" s="1564"/>
      <c r="C5" s="1564"/>
      <c r="D5" s="1564"/>
      <c r="E5" s="1564"/>
      <c r="F5" s="1564"/>
      <c r="G5" s="442"/>
      <c r="H5" s="442"/>
      <c r="I5" s="442"/>
    </row>
    <row r="6" spans="1:10" s="106" customFormat="1">
      <c r="A6" s="852"/>
      <c r="B6" s="853"/>
      <c r="C6" s="854"/>
      <c r="D6" s="854"/>
      <c r="E6" s="854"/>
      <c r="F6" s="401"/>
      <c r="G6" s="103"/>
      <c r="H6" s="103"/>
      <c r="I6" s="916"/>
      <c r="J6" s="105"/>
    </row>
    <row r="7" spans="1:10" s="106" customFormat="1">
      <c r="A7" s="398"/>
      <c r="B7" s="399"/>
      <c r="C7" s="400"/>
      <c r="D7" s="400"/>
      <c r="E7" s="400"/>
      <c r="F7" s="401"/>
      <c r="G7" s="103"/>
      <c r="H7" s="103"/>
      <c r="I7" s="916"/>
      <c r="J7" s="105"/>
    </row>
    <row r="8" spans="1:10" s="106" customFormat="1" ht="18" customHeight="1">
      <c r="A8" s="402"/>
      <c r="B8" s="1594"/>
      <c r="C8" s="1594"/>
      <c r="D8" s="1594"/>
      <c r="E8" s="1594"/>
      <c r="F8" s="420"/>
      <c r="G8" s="917"/>
      <c r="H8" s="917"/>
      <c r="I8" s="918"/>
      <c r="J8" s="406"/>
    </row>
    <row r="9" spans="1:10" s="106" customFormat="1" ht="18.75">
      <c r="A9" s="421"/>
      <c r="B9" s="1593"/>
      <c r="C9" s="1593"/>
      <c r="D9" s="1593"/>
      <c r="E9" s="1593"/>
      <c r="F9" s="421"/>
      <c r="G9" s="917"/>
      <c r="H9" s="917"/>
      <c r="I9" s="918"/>
      <c r="J9" s="406"/>
    </row>
    <row r="10" spans="1:10" s="106" customFormat="1" ht="18" customHeight="1">
      <c r="A10" s="402"/>
      <c r="B10" s="407"/>
      <c r="C10" s="408"/>
      <c r="D10" s="404"/>
      <c r="E10" s="404"/>
      <c r="F10" s="409"/>
      <c r="G10" s="917"/>
      <c r="H10" s="917"/>
      <c r="I10" s="918"/>
      <c r="J10" s="406"/>
    </row>
    <row r="11" spans="1:10" s="441" customFormat="1" ht="16.5">
      <c r="A11" s="694" t="s">
        <v>1320</v>
      </c>
      <c r="B11" s="692" t="s">
        <v>2541</v>
      </c>
      <c r="C11" s="679"/>
      <c r="D11" s="676"/>
      <c r="E11" s="676"/>
      <c r="F11" s="676"/>
      <c r="G11" s="442"/>
      <c r="H11" s="442"/>
      <c r="I11" s="442"/>
    </row>
    <row r="12" spans="1:10" s="441" customFormat="1" ht="16.5">
      <c r="A12" s="693"/>
      <c r="B12" s="694" t="s">
        <v>2390</v>
      </c>
      <c r="C12" s="681"/>
      <c r="D12" s="676"/>
      <c r="E12" s="676"/>
      <c r="F12" s="676"/>
      <c r="G12" s="442"/>
      <c r="H12" s="442"/>
      <c r="I12" s="442"/>
    </row>
    <row r="13" spans="1:10" s="441" customFormat="1" ht="15">
      <c r="A13" s="691"/>
      <c r="B13" s="690"/>
      <c r="C13" s="681"/>
      <c r="D13" s="676"/>
      <c r="E13" s="676"/>
      <c r="F13" s="676"/>
      <c r="G13" s="442"/>
      <c r="H13" s="442"/>
      <c r="I13" s="442"/>
    </row>
    <row r="14" spans="1:10" s="441" customFormat="1" ht="15">
      <c r="A14" s="691"/>
      <c r="B14" s="690"/>
      <c r="C14" s="681"/>
      <c r="D14" s="676"/>
      <c r="E14" s="676"/>
      <c r="F14" s="676"/>
      <c r="G14" s="442"/>
      <c r="H14" s="442"/>
      <c r="I14" s="442"/>
    </row>
    <row r="15" spans="1:10" s="441" customFormat="1" ht="12.75" customHeight="1">
      <c r="A15" s="691"/>
      <c r="B15" s="690"/>
      <c r="C15" s="681"/>
      <c r="D15" s="676"/>
      <c r="E15" s="676"/>
      <c r="F15" s="676"/>
      <c r="G15" s="442"/>
      <c r="H15" s="442"/>
      <c r="I15" s="442"/>
    </row>
    <row r="16" spans="1:10" s="441" customFormat="1" ht="17.25" customHeight="1">
      <c r="A16" s="697" t="s">
        <v>1298</v>
      </c>
      <c r="B16" s="1591" t="s">
        <v>3086</v>
      </c>
      <c r="C16" s="1591"/>
      <c r="D16" s="1591"/>
      <c r="E16" s="1591"/>
      <c r="F16" s="1591"/>
      <c r="G16" s="442"/>
      <c r="H16" s="442"/>
      <c r="I16" s="442"/>
    </row>
    <row r="17" spans="1:10" s="441" customFormat="1" ht="16.5">
      <c r="A17" s="693"/>
      <c r="B17" s="693" t="s">
        <v>2542</v>
      </c>
      <c r="C17" s="695"/>
      <c r="D17" s="696"/>
      <c r="E17" s="696"/>
      <c r="F17" s="696"/>
      <c r="G17" s="442"/>
      <c r="H17" s="442"/>
      <c r="I17" s="442"/>
    </row>
    <row r="18" spans="1:10" s="441" customFormat="1" ht="18.75" customHeight="1">
      <c r="A18" s="693"/>
      <c r="B18" s="694" t="s">
        <v>2390</v>
      </c>
      <c r="C18" s="695"/>
      <c r="D18" s="696"/>
      <c r="E18" s="696"/>
      <c r="F18" s="696"/>
      <c r="G18" s="442"/>
      <c r="H18" s="442"/>
      <c r="I18" s="442"/>
    </row>
    <row r="27" spans="1:10" s="106" customFormat="1" ht="18" customHeight="1">
      <c r="A27" s="402"/>
      <c r="B27" s="407"/>
      <c r="C27" s="408"/>
      <c r="D27" s="404"/>
      <c r="E27" s="404"/>
      <c r="F27" s="409"/>
      <c r="G27" s="917"/>
      <c r="H27" s="917"/>
      <c r="I27" s="918"/>
      <c r="J27" s="406"/>
    </row>
    <row r="28" spans="1:10" s="106" customFormat="1" ht="14.25" customHeight="1">
      <c r="A28" s="402"/>
      <c r="B28" s="403"/>
      <c r="C28" s="1595"/>
      <c r="D28" s="1595"/>
      <c r="E28" s="1595"/>
      <c r="F28" s="1595"/>
      <c r="G28" s="1595"/>
      <c r="H28" s="1595"/>
      <c r="I28" s="1595"/>
      <c r="J28" s="1595"/>
    </row>
    <row r="29" spans="1:10" s="106" customFormat="1" ht="14.25" customHeight="1">
      <c r="A29" s="402"/>
      <c r="B29" s="407"/>
      <c r="C29" s="410"/>
      <c r="D29" s="411"/>
      <c r="E29" s="411"/>
      <c r="F29" s="412"/>
      <c r="G29" s="170"/>
      <c r="H29" s="170"/>
      <c r="I29" s="919"/>
      <c r="J29" s="414"/>
    </row>
    <row r="30" spans="1:10" s="106" customFormat="1">
      <c r="A30" s="398"/>
      <c r="B30" s="399"/>
      <c r="C30" s="400"/>
      <c r="D30" s="400"/>
      <c r="E30" s="400"/>
      <c r="F30" s="401"/>
      <c r="G30" s="103"/>
      <c r="H30" s="103"/>
      <c r="I30" s="916"/>
      <c r="J30" s="105"/>
    </row>
    <row r="31" spans="1:10" s="106" customFormat="1" ht="25.5">
      <c r="A31" s="398"/>
      <c r="B31" s="1592" t="s">
        <v>3088</v>
      </c>
      <c r="C31" s="1592"/>
      <c r="D31" s="1592"/>
      <c r="E31" s="1592"/>
      <c r="F31" s="424"/>
      <c r="G31" s="103"/>
      <c r="H31" s="103"/>
      <c r="I31" s="916"/>
      <c r="J31" s="105"/>
    </row>
    <row r="45" spans="1:15">
      <c r="A45" s="1611" t="s">
        <v>3423</v>
      </c>
      <c r="B45" s="1611"/>
      <c r="C45" s="1611"/>
      <c r="D45" s="1611"/>
      <c r="E45" s="1611"/>
      <c r="F45" s="1612"/>
      <c r="G45" s="1615" t="s">
        <v>3417</v>
      </c>
      <c r="H45" s="1614"/>
      <c r="I45" s="1615" t="s">
        <v>3418</v>
      </c>
      <c r="J45" s="1614"/>
    </row>
    <row r="46" spans="1:15" s="567" customFormat="1">
      <c r="A46" s="1108" t="s">
        <v>3419</v>
      </c>
      <c r="B46" s="1108" t="s">
        <v>2392</v>
      </c>
      <c r="C46" s="1108" t="s">
        <v>3420</v>
      </c>
      <c r="D46" s="1108" t="s">
        <v>245</v>
      </c>
      <c r="E46" s="1108" t="s">
        <v>3421</v>
      </c>
      <c r="F46" s="1109" t="s">
        <v>3422</v>
      </c>
      <c r="G46" s="1110" t="s">
        <v>245</v>
      </c>
      <c r="H46" s="1112" t="s">
        <v>247</v>
      </c>
      <c r="I46" s="1111" t="s">
        <v>245</v>
      </c>
      <c r="J46" s="1112" t="s">
        <v>247</v>
      </c>
      <c r="K46" s="568"/>
      <c r="L46" s="568"/>
      <c r="M46" s="568"/>
      <c r="N46" s="568"/>
      <c r="O46" s="568"/>
    </row>
    <row r="47" spans="1:15" s="568" customFormat="1" ht="11.25" customHeight="1">
      <c r="A47" s="70" t="s">
        <v>2391</v>
      </c>
      <c r="B47" s="70" t="s">
        <v>2392</v>
      </c>
      <c r="C47" s="70" t="s">
        <v>244</v>
      </c>
      <c r="D47" s="70" t="s">
        <v>245</v>
      </c>
      <c r="E47" s="70" t="s">
        <v>2394</v>
      </c>
      <c r="F47" s="70" t="s">
        <v>247</v>
      </c>
      <c r="G47" s="1039" t="s">
        <v>245</v>
      </c>
      <c r="H47" s="1040"/>
      <c r="I47" s="1039" t="s">
        <v>245</v>
      </c>
      <c r="J47" s="1127" t="s">
        <v>247</v>
      </c>
    </row>
    <row r="48" spans="1:15" s="441" customFormat="1" ht="14.25" customHeight="1">
      <c r="A48" s="569"/>
      <c r="B48" s="570"/>
      <c r="C48" s="571"/>
      <c r="D48" s="572"/>
      <c r="E48" s="573"/>
      <c r="F48" s="573"/>
      <c r="G48" s="1116"/>
      <c r="H48" s="1113"/>
      <c r="I48" s="1116"/>
      <c r="J48" s="1128"/>
    </row>
    <row r="49" spans="1:11" s="441" customFormat="1" ht="15">
      <c r="A49" s="574" t="s">
        <v>2395</v>
      </c>
      <c r="B49" s="575" t="s">
        <v>2396</v>
      </c>
      <c r="C49" s="571"/>
      <c r="D49" s="572"/>
      <c r="E49" s="573"/>
      <c r="F49" s="573"/>
      <c r="G49" s="1117"/>
      <c r="H49" s="1114"/>
      <c r="I49" s="1117"/>
      <c r="J49" s="1129"/>
    </row>
    <row r="50" spans="1:11" s="441" customFormat="1" ht="10.5" customHeight="1">
      <c r="A50" s="576"/>
      <c r="B50" s="577"/>
      <c r="C50" s="578"/>
      <c r="D50" s="579"/>
      <c r="E50" s="580"/>
      <c r="F50" s="580"/>
      <c r="G50" s="1117"/>
      <c r="H50" s="1114"/>
      <c r="I50" s="1117"/>
      <c r="J50" s="1129"/>
    </row>
    <row r="51" spans="1:11" s="441" customFormat="1" ht="142.5" customHeight="1">
      <c r="A51" s="581" t="s">
        <v>0</v>
      </c>
      <c r="B51" s="582" t="s">
        <v>2397</v>
      </c>
      <c r="D51" s="579"/>
      <c r="E51" s="583"/>
      <c r="F51" s="580"/>
      <c r="G51" s="1117"/>
      <c r="H51" s="1114"/>
      <c r="I51" s="1117"/>
      <c r="J51" s="1129"/>
    </row>
    <row r="52" spans="1:11" s="441" customFormat="1" ht="68.25" customHeight="1">
      <c r="A52" s="581"/>
      <c r="B52" s="582" t="s">
        <v>2398</v>
      </c>
      <c r="C52" s="584"/>
      <c r="D52" s="579"/>
      <c r="E52" s="585"/>
      <c r="F52" s="579"/>
      <c r="G52" s="1117"/>
      <c r="H52" s="1114"/>
      <c r="I52" s="1117"/>
      <c r="J52" s="1129"/>
    </row>
    <row r="53" spans="1:11" s="441" customFormat="1" ht="66.75" customHeight="1">
      <c r="A53" s="581"/>
      <c r="B53" s="582" t="s">
        <v>2399</v>
      </c>
      <c r="C53" s="584"/>
      <c r="D53" s="579"/>
      <c r="E53" s="585"/>
      <c r="F53" s="579"/>
      <c r="G53" s="1117"/>
      <c r="H53" s="1114"/>
      <c r="I53" s="1117"/>
      <c r="J53" s="1129"/>
    </row>
    <row r="54" spans="1:11" s="441" customFormat="1">
      <c r="A54" s="581"/>
      <c r="B54" s="586" t="s">
        <v>2400</v>
      </c>
      <c r="C54" s="587" t="s">
        <v>108</v>
      </c>
      <c r="D54" s="579">
        <v>30</v>
      </c>
      <c r="E54" s="585"/>
      <c r="F54" s="28">
        <f>ROUND(D54*E54,2)</f>
        <v>0</v>
      </c>
      <c r="G54" s="1117">
        <v>30</v>
      </c>
      <c r="H54" s="28">
        <f t="shared" ref="H54:H114" si="0">ROUND(E54*G54,2)</f>
        <v>0</v>
      </c>
      <c r="I54" s="1117">
        <v>0</v>
      </c>
      <c r="J54" s="28">
        <f t="shared" ref="J54:J114" si="1">ROUND(E54*I54,2)</f>
        <v>0</v>
      </c>
      <c r="K54" s="442">
        <f>D54-G54-I54</f>
        <v>0</v>
      </c>
    </row>
    <row r="55" spans="1:11">
      <c r="A55" s="588"/>
      <c r="B55" s="589"/>
      <c r="C55" s="590"/>
      <c r="D55" s="591"/>
      <c r="E55" s="592"/>
      <c r="F55" s="28">
        <f t="shared" ref="F55:F114" si="2">ROUND(D55*E55,2)</f>
        <v>0</v>
      </c>
      <c r="G55" s="1118"/>
      <c r="H55" s="28">
        <f t="shared" si="0"/>
        <v>0</v>
      </c>
      <c r="I55" s="1118"/>
      <c r="J55" s="28">
        <f t="shared" si="1"/>
        <v>0</v>
      </c>
      <c r="K55" s="442">
        <f t="shared" ref="K55:K118" si="3">D55-G55-I55</f>
        <v>0</v>
      </c>
    </row>
    <row r="56" spans="1:11" s="441" customFormat="1" ht="255.75" customHeight="1">
      <c r="A56" s="581" t="s">
        <v>2</v>
      </c>
      <c r="B56" s="594" t="s">
        <v>2401</v>
      </c>
      <c r="D56" s="579"/>
      <c r="E56" s="583"/>
      <c r="F56" s="28">
        <f t="shared" si="2"/>
        <v>0</v>
      </c>
      <c r="G56" s="1117"/>
      <c r="H56" s="28">
        <f t="shared" si="0"/>
        <v>0</v>
      </c>
      <c r="I56" s="1117"/>
      <c r="J56" s="28">
        <f t="shared" si="1"/>
        <v>0</v>
      </c>
      <c r="K56" s="442">
        <f t="shared" si="3"/>
        <v>0</v>
      </c>
    </row>
    <row r="57" spans="1:11" s="441" customFormat="1" ht="66.75" customHeight="1">
      <c r="A57" s="581"/>
      <c r="B57" s="582" t="s">
        <v>2402</v>
      </c>
      <c r="C57" s="584"/>
      <c r="D57" s="579"/>
      <c r="E57" s="585"/>
      <c r="F57" s="28">
        <f t="shared" si="2"/>
        <v>0</v>
      </c>
      <c r="G57" s="1117"/>
      <c r="H57" s="28">
        <f t="shared" si="0"/>
        <v>0</v>
      </c>
      <c r="I57" s="1117"/>
      <c r="J57" s="28">
        <f t="shared" si="1"/>
        <v>0</v>
      </c>
      <c r="K57" s="442">
        <f t="shared" si="3"/>
        <v>0</v>
      </c>
    </row>
    <row r="58" spans="1:11" s="441" customFormat="1" ht="12.75" customHeight="1">
      <c r="A58" s="581"/>
      <c r="B58" s="582"/>
      <c r="C58" s="584"/>
      <c r="D58" s="579"/>
      <c r="E58" s="585"/>
      <c r="F58" s="28">
        <f t="shared" si="2"/>
        <v>0</v>
      </c>
      <c r="G58" s="1117"/>
      <c r="H58" s="28">
        <f t="shared" si="0"/>
        <v>0</v>
      </c>
      <c r="I58" s="1117"/>
      <c r="J58" s="28">
        <f t="shared" si="1"/>
        <v>0</v>
      </c>
      <c r="K58" s="442">
        <f t="shared" si="3"/>
        <v>0</v>
      </c>
    </row>
    <row r="59" spans="1:11" s="441" customFormat="1" ht="78.75" customHeight="1">
      <c r="A59" s="581"/>
      <c r="B59" s="582" t="s">
        <v>2403</v>
      </c>
      <c r="C59" s="584"/>
      <c r="D59" s="579"/>
      <c r="E59" s="579"/>
      <c r="F59" s="28">
        <f t="shared" si="2"/>
        <v>0</v>
      </c>
      <c r="G59" s="1117"/>
      <c r="H59" s="28">
        <f t="shared" si="0"/>
        <v>0</v>
      </c>
      <c r="I59" s="1117"/>
      <c r="J59" s="28">
        <f t="shared" si="1"/>
        <v>0</v>
      </c>
      <c r="K59" s="442">
        <f t="shared" si="3"/>
        <v>0</v>
      </c>
    </row>
    <row r="60" spans="1:11" s="441" customFormat="1">
      <c r="A60" s="581"/>
      <c r="B60" s="586" t="s">
        <v>2404</v>
      </c>
      <c r="C60" s="587" t="s">
        <v>108</v>
      </c>
      <c r="D60" s="579">
        <v>286</v>
      </c>
      <c r="E60" s="579"/>
      <c r="F60" s="28">
        <f t="shared" si="2"/>
        <v>0</v>
      </c>
      <c r="G60" s="1117">
        <v>222</v>
      </c>
      <c r="H60" s="28">
        <f t="shared" si="0"/>
        <v>0</v>
      </c>
      <c r="I60" s="1117">
        <v>64</v>
      </c>
      <c r="J60" s="28">
        <f t="shared" si="1"/>
        <v>0</v>
      </c>
      <c r="K60" s="442">
        <f t="shared" si="3"/>
        <v>0</v>
      </c>
    </row>
    <row r="61" spans="1:11" s="441" customFormat="1">
      <c r="A61" s="581"/>
      <c r="B61" s="586" t="s">
        <v>2405</v>
      </c>
      <c r="C61" s="587" t="s">
        <v>108</v>
      </c>
      <c r="D61" s="579">
        <v>206</v>
      </c>
      <c r="E61" s="579"/>
      <c r="F61" s="28">
        <f t="shared" si="2"/>
        <v>0</v>
      </c>
      <c r="G61" s="1117">
        <v>162</v>
      </c>
      <c r="H61" s="28">
        <f t="shared" si="0"/>
        <v>0</v>
      </c>
      <c r="I61" s="1117">
        <v>44</v>
      </c>
      <c r="J61" s="28">
        <f t="shared" si="1"/>
        <v>0</v>
      </c>
      <c r="K61" s="442">
        <f t="shared" si="3"/>
        <v>0</v>
      </c>
    </row>
    <row r="62" spans="1:11" s="441" customFormat="1">
      <c r="A62" s="581"/>
      <c r="B62" s="586" t="s">
        <v>2406</v>
      </c>
      <c r="C62" s="587" t="s">
        <v>108</v>
      </c>
      <c r="D62" s="579">
        <v>80</v>
      </c>
      <c r="E62" s="579"/>
      <c r="F62" s="28">
        <f t="shared" si="2"/>
        <v>0</v>
      </c>
      <c r="G62" s="1117">
        <v>26</v>
      </c>
      <c r="H62" s="28">
        <f t="shared" si="0"/>
        <v>0</v>
      </c>
      <c r="I62" s="1117">
        <v>54</v>
      </c>
      <c r="J62" s="28">
        <f t="shared" si="1"/>
        <v>0</v>
      </c>
      <c r="K62" s="442">
        <f t="shared" si="3"/>
        <v>0</v>
      </c>
    </row>
    <row r="63" spans="1:11">
      <c r="A63" s="588"/>
      <c r="B63" s="595"/>
      <c r="C63" s="596"/>
      <c r="D63" s="591"/>
      <c r="E63" s="591"/>
      <c r="F63" s="28">
        <f t="shared" si="2"/>
        <v>0</v>
      </c>
      <c r="G63" s="1118"/>
      <c r="H63" s="28">
        <f t="shared" si="0"/>
        <v>0</v>
      </c>
      <c r="I63" s="1118"/>
      <c r="J63" s="28">
        <f t="shared" si="1"/>
        <v>0</v>
      </c>
      <c r="K63" s="442">
        <f t="shared" si="3"/>
        <v>0</v>
      </c>
    </row>
    <row r="64" spans="1:11" s="441" customFormat="1" ht="102" customHeight="1">
      <c r="A64" s="581" t="s">
        <v>3</v>
      </c>
      <c r="B64" s="582" t="s">
        <v>2407</v>
      </c>
      <c r="D64" s="597"/>
      <c r="E64" s="585"/>
      <c r="F64" s="28">
        <f t="shared" si="2"/>
        <v>0</v>
      </c>
      <c r="G64" s="1117"/>
      <c r="H64" s="28">
        <f t="shared" si="0"/>
        <v>0</v>
      </c>
      <c r="I64" s="1117"/>
      <c r="J64" s="28">
        <f t="shared" si="1"/>
        <v>0</v>
      </c>
      <c r="K64" s="442">
        <f t="shared" si="3"/>
        <v>0</v>
      </c>
    </row>
    <row r="65" spans="1:11" s="441" customFormat="1" ht="25.5">
      <c r="A65" s="581"/>
      <c r="B65" s="582" t="s">
        <v>2408</v>
      </c>
      <c r="C65" s="584"/>
      <c r="D65" s="597"/>
      <c r="E65" s="585"/>
      <c r="F65" s="28">
        <f t="shared" si="2"/>
        <v>0</v>
      </c>
      <c r="G65" s="1117"/>
      <c r="H65" s="28">
        <f t="shared" si="0"/>
        <v>0</v>
      </c>
      <c r="I65" s="1117"/>
      <c r="J65" s="28">
        <f t="shared" si="1"/>
        <v>0</v>
      </c>
      <c r="K65" s="442">
        <f t="shared" si="3"/>
        <v>0</v>
      </c>
    </row>
    <row r="66" spans="1:11" s="441" customFormat="1" ht="25.5">
      <c r="A66" s="581"/>
      <c r="B66" s="582" t="s">
        <v>2409</v>
      </c>
      <c r="C66" s="587"/>
      <c r="D66" s="597"/>
      <c r="E66" s="585"/>
      <c r="F66" s="28">
        <f t="shared" si="2"/>
        <v>0</v>
      </c>
      <c r="G66" s="1117"/>
      <c r="H66" s="28">
        <f t="shared" si="0"/>
        <v>0</v>
      </c>
      <c r="I66" s="1117"/>
      <c r="J66" s="28">
        <f t="shared" si="1"/>
        <v>0</v>
      </c>
      <c r="K66" s="442">
        <f t="shared" si="3"/>
        <v>0</v>
      </c>
    </row>
    <row r="67" spans="1:11" s="441" customFormat="1" ht="38.25">
      <c r="A67" s="581"/>
      <c r="B67" s="582" t="s">
        <v>2410</v>
      </c>
      <c r="C67" s="587"/>
      <c r="D67" s="597"/>
      <c r="E67" s="585"/>
      <c r="F67" s="28">
        <f t="shared" si="2"/>
        <v>0</v>
      </c>
      <c r="G67" s="1117"/>
      <c r="H67" s="28">
        <f t="shared" si="0"/>
        <v>0</v>
      </c>
      <c r="I67" s="1117"/>
      <c r="J67" s="28">
        <f t="shared" si="1"/>
        <v>0</v>
      </c>
      <c r="K67" s="442">
        <f t="shared" si="3"/>
        <v>0</v>
      </c>
    </row>
    <row r="68" spans="1:11" s="441" customFormat="1" ht="25.5">
      <c r="A68" s="581"/>
      <c r="B68" s="582" t="s">
        <v>2411</v>
      </c>
      <c r="C68" s="587"/>
      <c r="D68" s="597"/>
      <c r="E68" s="585"/>
      <c r="F68" s="28">
        <f t="shared" si="2"/>
        <v>0</v>
      </c>
      <c r="G68" s="1117"/>
      <c r="H68" s="28">
        <f t="shared" si="0"/>
        <v>0</v>
      </c>
      <c r="I68" s="1117"/>
      <c r="J68" s="28">
        <f t="shared" si="1"/>
        <v>0</v>
      </c>
      <c r="K68" s="442">
        <f t="shared" si="3"/>
        <v>0</v>
      </c>
    </row>
    <row r="69" spans="1:11" s="441" customFormat="1" ht="76.5">
      <c r="A69" s="581"/>
      <c r="B69" s="582" t="s">
        <v>2412</v>
      </c>
      <c r="C69" s="587"/>
      <c r="D69" s="597"/>
      <c r="E69" s="585"/>
      <c r="F69" s="28">
        <f t="shared" si="2"/>
        <v>0</v>
      </c>
      <c r="G69" s="1117"/>
      <c r="H69" s="28">
        <f t="shared" si="0"/>
        <v>0</v>
      </c>
      <c r="I69" s="1117"/>
      <c r="J69" s="28">
        <f t="shared" si="1"/>
        <v>0</v>
      </c>
      <c r="K69" s="442">
        <f t="shared" si="3"/>
        <v>0</v>
      </c>
    </row>
    <row r="70" spans="1:11" s="441" customFormat="1">
      <c r="A70" s="581"/>
      <c r="B70" s="598" t="s">
        <v>2413</v>
      </c>
      <c r="C70" s="587" t="s">
        <v>108</v>
      </c>
      <c r="D70" s="597">
        <v>40</v>
      </c>
      <c r="E70" s="585"/>
      <c r="F70" s="28">
        <f t="shared" si="2"/>
        <v>0</v>
      </c>
      <c r="G70" s="1117">
        <v>27</v>
      </c>
      <c r="H70" s="28">
        <f t="shared" si="0"/>
        <v>0</v>
      </c>
      <c r="I70" s="1117">
        <v>13</v>
      </c>
      <c r="J70" s="28">
        <f t="shared" si="1"/>
        <v>0</v>
      </c>
      <c r="K70" s="442">
        <f t="shared" si="3"/>
        <v>0</v>
      </c>
    </row>
    <row r="71" spans="1:11" s="441" customFormat="1">
      <c r="A71" s="581"/>
      <c r="B71" s="598" t="s">
        <v>2414</v>
      </c>
      <c r="C71" s="587" t="s">
        <v>108</v>
      </c>
      <c r="D71" s="597">
        <v>120</v>
      </c>
      <c r="E71" s="585"/>
      <c r="F71" s="28">
        <f t="shared" si="2"/>
        <v>0</v>
      </c>
      <c r="G71" s="1117">
        <v>58</v>
      </c>
      <c r="H71" s="28">
        <f t="shared" si="0"/>
        <v>0</v>
      </c>
      <c r="I71" s="1117">
        <v>62</v>
      </c>
      <c r="J71" s="28">
        <f t="shared" si="1"/>
        <v>0</v>
      </c>
      <c r="K71" s="442">
        <f t="shared" si="3"/>
        <v>0</v>
      </c>
    </row>
    <row r="72" spans="1:11">
      <c r="A72" s="588"/>
      <c r="B72" s="595"/>
      <c r="C72" s="596"/>
      <c r="D72" s="591"/>
      <c r="E72" s="591"/>
      <c r="F72" s="28">
        <f t="shared" si="2"/>
        <v>0</v>
      </c>
      <c r="G72" s="1118"/>
      <c r="H72" s="28">
        <f t="shared" si="0"/>
        <v>0</v>
      </c>
      <c r="I72" s="1118"/>
      <c r="J72" s="28">
        <f t="shared" si="1"/>
        <v>0</v>
      </c>
      <c r="K72" s="442">
        <f t="shared" si="3"/>
        <v>0</v>
      </c>
    </row>
    <row r="73" spans="1:11" s="441" customFormat="1" ht="63.75">
      <c r="A73" s="581" t="s">
        <v>4</v>
      </c>
      <c r="B73" s="584" t="s">
        <v>2415</v>
      </c>
      <c r="C73" s="587"/>
      <c r="D73" s="579"/>
      <c r="E73" s="585"/>
      <c r="F73" s="28">
        <f t="shared" si="2"/>
        <v>0</v>
      </c>
      <c r="G73" s="1117"/>
      <c r="H73" s="28">
        <f t="shared" si="0"/>
        <v>0</v>
      </c>
      <c r="I73" s="1117"/>
      <c r="J73" s="28">
        <f t="shared" si="1"/>
        <v>0</v>
      </c>
      <c r="K73" s="442">
        <f t="shared" si="3"/>
        <v>0</v>
      </c>
    </row>
    <row r="74" spans="1:11" s="441" customFormat="1" ht="13.5" customHeight="1">
      <c r="A74" s="581"/>
      <c r="B74" s="441" t="s">
        <v>2413</v>
      </c>
      <c r="C74" s="587" t="s">
        <v>1</v>
      </c>
      <c r="D74" s="579">
        <v>5</v>
      </c>
      <c r="E74" s="585"/>
      <c r="F74" s="28">
        <f t="shared" si="2"/>
        <v>0</v>
      </c>
      <c r="G74" s="1117">
        <v>4</v>
      </c>
      <c r="H74" s="28">
        <f t="shared" si="0"/>
        <v>0</v>
      </c>
      <c r="I74" s="1117">
        <v>1</v>
      </c>
      <c r="J74" s="28">
        <f t="shared" si="1"/>
        <v>0</v>
      </c>
      <c r="K74" s="442">
        <f t="shared" si="3"/>
        <v>0</v>
      </c>
    </row>
    <row r="75" spans="1:11" s="441" customFormat="1">
      <c r="A75" s="581"/>
      <c r="B75" s="441" t="s">
        <v>2414</v>
      </c>
      <c r="C75" s="587" t="s">
        <v>1</v>
      </c>
      <c r="D75" s="579">
        <v>6</v>
      </c>
      <c r="E75" s="585"/>
      <c r="F75" s="28">
        <f t="shared" si="2"/>
        <v>0</v>
      </c>
      <c r="G75" s="1117">
        <v>4</v>
      </c>
      <c r="H75" s="28">
        <f t="shared" si="0"/>
        <v>0</v>
      </c>
      <c r="I75" s="1117">
        <v>2</v>
      </c>
      <c r="J75" s="28">
        <f t="shared" si="1"/>
        <v>0</v>
      </c>
      <c r="K75" s="442">
        <f t="shared" si="3"/>
        <v>0</v>
      </c>
    </row>
    <row r="76" spans="1:11" s="441" customFormat="1" ht="13.5" customHeight="1">
      <c r="A76" s="581"/>
      <c r="B76" s="441" t="s">
        <v>2406</v>
      </c>
      <c r="C76" s="587" t="s">
        <v>1</v>
      </c>
      <c r="D76" s="579">
        <v>2</v>
      </c>
      <c r="E76" s="585"/>
      <c r="F76" s="28">
        <f t="shared" si="2"/>
        <v>0</v>
      </c>
      <c r="G76" s="1117">
        <v>0</v>
      </c>
      <c r="H76" s="28">
        <f t="shared" si="0"/>
        <v>0</v>
      </c>
      <c r="I76" s="1117">
        <v>2</v>
      </c>
      <c r="J76" s="28">
        <f t="shared" si="1"/>
        <v>0</v>
      </c>
      <c r="K76" s="442">
        <f t="shared" si="3"/>
        <v>0</v>
      </c>
    </row>
    <row r="77" spans="1:11" s="441" customFormat="1">
      <c r="A77" s="581"/>
      <c r="C77" s="587"/>
      <c r="D77" s="579"/>
      <c r="E77" s="585"/>
      <c r="F77" s="28">
        <f t="shared" si="2"/>
        <v>0</v>
      </c>
      <c r="G77" s="1117">
        <v>0</v>
      </c>
      <c r="H77" s="28">
        <f t="shared" si="0"/>
        <v>0</v>
      </c>
      <c r="I77" s="1117"/>
      <c r="J77" s="28">
        <f t="shared" si="1"/>
        <v>0</v>
      </c>
      <c r="K77" s="442">
        <f t="shared" si="3"/>
        <v>0</v>
      </c>
    </row>
    <row r="78" spans="1:11" s="441" customFormat="1" ht="38.25" customHeight="1">
      <c r="A78" s="581" t="s">
        <v>5</v>
      </c>
      <c r="B78" s="582" t="s">
        <v>2416</v>
      </c>
      <c r="C78" s="587"/>
      <c r="D78" s="579"/>
      <c r="E78" s="579"/>
      <c r="F78" s="28">
        <f t="shared" si="2"/>
        <v>0</v>
      </c>
      <c r="G78" s="1117"/>
      <c r="H78" s="28">
        <f t="shared" si="0"/>
        <v>0</v>
      </c>
      <c r="I78" s="1117"/>
      <c r="J78" s="28">
        <f t="shared" si="1"/>
        <v>0</v>
      </c>
      <c r="K78" s="442">
        <f t="shared" si="3"/>
        <v>0</v>
      </c>
    </row>
    <row r="79" spans="1:11" s="441" customFormat="1">
      <c r="A79" s="581"/>
      <c r="B79" s="586" t="s">
        <v>2404</v>
      </c>
      <c r="C79" s="587" t="s">
        <v>1</v>
      </c>
      <c r="D79" s="579">
        <v>20</v>
      </c>
      <c r="E79" s="579"/>
      <c r="F79" s="28">
        <f t="shared" si="2"/>
        <v>0</v>
      </c>
      <c r="G79" s="1117">
        <v>10</v>
      </c>
      <c r="H79" s="28">
        <f t="shared" si="0"/>
        <v>0</v>
      </c>
      <c r="I79" s="1117">
        <v>10</v>
      </c>
      <c r="J79" s="28">
        <f t="shared" si="1"/>
        <v>0</v>
      </c>
      <c r="K79" s="442">
        <f t="shared" si="3"/>
        <v>0</v>
      </c>
    </row>
    <row r="80" spans="1:11" s="441" customFormat="1">
      <c r="A80" s="581"/>
      <c r="B80" s="599"/>
      <c r="C80" s="587"/>
      <c r="D80" s="579"/>
      <c r="E80" s="579"/>
      <c r="F80" s="28">
        <f t="shared" si="2"/>
        <v>0</v>
      </c>
      <c r="G80" s="1117"/>
      <c r="H80" s="28">
        <f t="shared" si="0"/>
        <v>0</v>
      </c>
      <c r="I80" s="1117"/>
      <c r="J80" s="28">
        <f t="shared" si="1"/>
        <v>0</v>
      </c>
      <c r="K80" s="442">
        <f t="shared" si="3"/>
        <v>0</v>
      </c>
    </row>
    <row r="81" spans="1:11" s="441" customFormat="1" ht="65.25" customHeight="1">
      <c r="A81" s="581" t="s">
        <v>8</v>
      </c>
      <c r="B81" s="582" t="s">
        <v>2417</v>
      </c>
      <c r="C81" s="587"/>
      <c r="D81" s="579"/>
      <c r="E81" s="579"/>
      <c r="F81" s="28">
        <f t="shared" si="2"/>
        <v>0</v>
      </c>
      <c r="G81" s="1117"/>
      <c r="H81" s="28">
        <f t="shared" si="0"/>
        <v>0</v>
      </c>
      <c r="I81" s="1117"/>
      <c r="J81" s="28">
        <f t="shared" si="1"/>
        <v>0</v>
      </c>
      <c r="K81" s="442">
        <f t="shared" si="3"/>
        <v>0</v>
      </c>
    </row>
    <row r="82" spans="1:11" s="441" customFormat="1">
      <c r="A82" s="581"/>
      <c r="B82" s="586" t="s">
        <v>2405</v>
      </c>
      <c r="C82" s="587" t="s">
        <v>1</v>
      </c>
      <c r="D82" s="579">
        <v>71</v>
      </c>
      <c r="E82" s="579"/>
      <c r="F82" s="28">
        <f t="shared" si="2"/>
        <v>0</v>
      </c>
      <c r="G82" s="1117">
        <v>60</v>
      </c>
      <c r="H82" s="28">
        <f t="shared" si="0"/>
        <v>0</v>
      </c>
      <c r="I82" s="1117">
        <v>11</v>
      </c>
      <c r="J82" s="28">
        <f t="shared" si="1"/>
        <v>0</v>
      </c>
      <c r="K82" s="442">
        <f t="shared" si="3"/>
        <v>0</v>
      </c>
    </row>
    <row r="83" spans="1:11">
      <c r="A83" s="588"/>
      <c r="B83" s="589"/>
      <c r="C83" s="596"/>
      <c r="D83" s="591"/>
      <c r="E83" s="591"/>
      <c r="F83" s="28">
        <f t="shared" si="2"/>
        <v>0</v>
      </c>
      <c r="G83" s="1118"/>
      <c r="H83" s="28">
        <f t="shared" si="0"/>
        <v>0</v>
      </c>
      <c r="I83" s="1118"/>
      <c r="J83" s="28">
        <f t="shared" si="1"/>
        <v>0</v>
      </c>
      <c r="K83" s="442">
        <f t="shared" si="3"/>
        <v>0</v>
      </c>
    </row>
    <row r="84" spans="1:11" s="441" customFormat="1" ht="63.75">
      <c r="A84" s="581" t="s">
        <v>9</v>
      </c>
      <c r="B84" s="582" t="s">
        <v>3437</v>
      </c>
      <c r="C84" s="587" t="s">
        <v>1</v>
      </c>
      <c r="D84" s="579">
        <v>2</v>
      </c>
      <c r="E84" s="579"/>
      <c r="F84" s="28">
        <f t="shared" si="2"/>
        <v>0</v>
      </c>
      <c r="G84" s="1117">
        <v>1</v>
      </c>
      <c r="H84" s="28">
        <f t="shared" si="0"/>
        <v>0</v>
      </c>
      <c r="I84" s="1117">
        <v>1</v>
      </c>
      <c r="J84" s="28">
        <f t="shared" si="1"/>
        <v>0</v>
      </c>
      <c r="K84" s="442">
        <f t="shared" si="3"/>
        <v>0</v>
      </c>
    </row>
    <row r="85" spans="1:11" s="441" customFormat="1">
      <c r="A85" s="581"/>
      <c r="B85" s="582"/>
      <c r="C85" s="587"/>
      <c r="D85" s="579"/>
      <c r="E85" s="579"/>
      <c r="F85" s="28">
        <f t="shared" si="2"/>
        <v>0</v>
      </c>
      <c r="G85" s="1117"/>
      <c r="H85" s="28">
        <f t="shared" si="0"/>
        <v>0</v>
      </c>
      <c r="I85" s="1117"/>
      <c r="J85" s="28">
        <f t="shared" si="1"/>
        <v>0</v>
      </c>
      <c r="K85" s="442">
        <f t="shared" si="3"/>
        <v>0</v>
      </c>
    </row>
    <row r="86" spans="1:11" s="441" customFormat="1" ht="25.5" customHeight="1">
      <c r="A86" s="581" t="s">
        <v>10</v>
      </c>
      <c r="B86" s="582" t="s">
        <v>2418</v>
      </c>
      <c r="D86" s="579"/>
      <c r="E86" s="579"/>
      <c r="F86" s="28">
        <f t="shared" si="2"/>
        <v>0</v>
      </c>
      <c r="G86" s="1117"/>
      <c r="H86" s="28">
        <f t="shared" si="0"/>
        <v>0</v>
      </c>
      <c r="I86" s="1117"/>
      <c r="J86" s="28">
        <f t="shared" si="1"/>
        <v>0</v>
      </c>
      <c r="K86" s="442">
        <f t="shared" si="3"/>
        <v>0</v>
      </c>
    </row>
    <row r="87" spans="1:11" s="441" customFormat="1" ht="13.5" customHeight="1">
      <c r="A87" s="581"/>
      <c r="B87" s="582" t="s">
        <v>2419</v>
      </c>
      <c r="C87" s="584" t="s">
        <v>1</v>
      </c>
      <c r="D87" s="579">
        <v>2</v>
      </c>
      <c r="E87" s="579"/>
      <c r="F87" s="28">
        <f t="shared" si="2"/>
        <v>0</v>
      </c>
      <c r="G87" s="1117">
        <v>1</v>
      </c>
      <c r="H87" s="28">
        <f t="shared" si="0"/>
        <v>0</v>
      </c>
      <c r="I87" s="1117">
        <v>1</v>
      </c>
      <c r="J87" s="28">
        <f t="shared" si="1"/>
        <v>0</v>
      </c>
      <c r="K87" s="442">
        <f t="shared" si="3"/>
        <v>0</v>
      </c>
    </row>
    <row r="88" spans="1:11" ht="12" customHeight="1">
      <c r="A88" s="588"/>
      <c r="B88" s="600"/>
      <c r="C88" s="591"/>
      <c r="D88" s="601"/>
      <c r="E88" s="591"/>
      <c r="F88" s="28">
        <f t="shared" si="2"/>
        <v>0</v>
      </c>
      <c r="G88" s="1118"/>
      <c r="H88" s="28">
        <f t="shared" si="0"/>
        <v>0</v>
      </c>
      <c r="I88" s="1118"/>
      <c r="J88" s="28">
        <f t="shared" si="1"/>
        <v>0</v>
      </c>
      <c r="K88" s="442">
        <f t="shared" si="3"/>
        <v>0</v>
      </c>
    </row>
    <row r="89" spans="1:11" s="441" customFormat="1" ht="41.25" customHeight="1">
      <c r="A89" s="581" t="s">
        <v>11</v>
      </c>
      <c r="B89" s="582" t="s">
        <v>2420</v>
      </c>
      <c r="C89" s="587" t="s">
        <v>1</v>
      </c>
      <c r="D89" s="579">
        <v>1</v>
      </c>
      <c r="E89" s="579"/>
      <c r="F89" s="28">
        <f t="shared" si="2"/>
        <v>0</v>
      </c>
      <c r="G89" s="1117">
        <v>1</v>
      </c>
      <c r="H89" s="28">
        <f t="shared" si="0"/>
        <v>0</v>
      </c>
      <c r="I89" s="1117">
        <v>0</v>
      </c>
      <c r="J89" s="28">
        <f t="shared" si="1"/>
        <v>0</v>
      </c>
      <c r="K89" s="442">
        <f t="shared" si="3"/>
        <v>0</v>
      </c>
    </row>
    <row r="90" spans="1:11" s="441" customFormat="1" ht="12" customHeight="1">
      <c r="A90" s="581"/>
      <c r="B90" s="602"/>
      <c r="C90" s="587"/>
      <c r="D90" s="579"/>
      <c r="E90" s="579"/>
      <c r="F90" s="28">
        <f t="shared" si="2"/>
        <v>0</v>
      </c>
      <c r="G90" s="1117"/>
      <c r="H90" s="28">
        <f t="shared" si="0"/>
        <v>0</v>
      </c>
      <c r="I90" s="1117"/>
      <c r="J90" s="28">
        <f t="shared" si="1"/>
        <v>0</v>
      </c>
      <c r="K90" s="442">
        <f t="shared" si="3"/>
        <v>0</v>
      </c>
    </row>
    <row r="91" spans="1:11" s="441" customFormat="1" ht="27.75" customHeight="1">
      <c r="A91" s="581" t="s">
        <v>12</v>
      </c>
      <c r="B91" s="602" t="s">
        <v>2421</v>
      </c>
      <c r="C91" s="587"/>
      <c r="D91" s="579"/>
      <c r="E91" s="579"/>
      <c r="F91" s="28">
        <f t="shared" si="2"/>
        <v>0</v>
      </c>
      <c r="G91" s="1117"/>
      <c r="H91" s="28">
        <f t="shared" si="0"/>
        <v>0</v>
      </c>
      <c r="I91" s="1117"/>
      <c r="J91" s="28">
        <f t="shared" si="1"/>
        <v>0</v>
      </c>
      <c r="K91" s="442">
        <f t="shared" si="3"/>
        <v>0</v>
      </c>
    </row>
    <row r="92" spans="1:11" s="441" customFormat="1" ht="25.5" customHeight="1">
      <c r="A92" s="581"/>
      <c r="B92" s="602" t="s">
        <v>2422</v>
      </c>
      <c r="C92" s="587" t="s">
        <v>1</v>
      </c>
      <c r="D92" s="579">
        <v>13</v>
      </c>
      <c r="E92" s="579"/>
      <c r="F92" s="28">
        <f t="shared" si="2"/>
        <v>0</v>
      </c>
      <c r="G92" s="1117">
        <v>7</v>
      </c>
      <c r="H92" s="28">
        <f t="shared" si="0"/>
        <v>0</v>
      </c>
      <c r="I92" s="1117">
        <v>6</v>
      </c>
      <c r="J92" s="28">
        <f t="shared" si="1"/>
        <v>0</v>
      </c>
      <c r="K92" s="442">
        <f t="shared" si="3"/>
        <v>0</v>
      </c>
    </row>
    <row r="93" spans="1:11" s="441" customFormat="1">
      <c r="A93" s="581"/>
      <c r="B93" s="582"/>
      <c r="C93" s="579"/>
      <c r="D93" s="597"/>
      <c r="E93" s="579"/>
      <c r="F93" s="28">
        <f t="shared" si="2"/>
        <v>0</v>
      </c>
      <c r="G93" s="1117"/>
      <c r="H93" s="28">
        <f t="shared" si="0"/>
        <v>0</v>
      </c>
      <c r="I93" s="1117"/>
      <c r="J93" s="28">
        <f t="shared" si="1"/>
        <v>0</v>
      </c>
      <c r="K93" s="442">
        <f t="shared" si="3"/>
        <v>0</v>
      </c>
    </row>
    <row r="94" spans="1:11" s="441" customFormat="1" ht="76.5" customHeight="1">
      <c r="A94" s="581" t="s">
        <v>13</v>
      </c>
      <c r="B94" s="582" t="s">
        <v>2423</v>
      </c>
      <c r="C94" s="579"/>
      <c r="D94" s="597"/>
      <c r="E94" s="579"/>
      <c r="F94" s="28">
        <f t="shared" si="2"/>
        <v>0</v>
      </c>
      <c r="G94" s="1117"/>
      <c r="H94" s="28">
        <f t="shared" si="0"/>
        <v>0</v>
      </c>
      <c r="I94" s="1117"/>
      <c r="J94" s="28">
        <f t="shared" si="1"/>
        <v>0</v>
      </c>
      <c r="K94" s="442">
        <f t="shared" si="3"/>
        <v>0</v>
      </c>
    </row>
    <row r="95" spans="1:11" s="441" customFormat="1" ht="38.25">
      <c r="A95" s="581"/>
      <c r="B95" s="582" t="s">
        <v>2424</v>
      </c>
      <c r="C95" s="587" t="s">
        <v>1</v>
      </c>
      <c r="D95" s="579">
        <v>1</v>
      </c>
      <c r="E95" s="579"/>
      <c r="F95" s="28">
        <f t="shared" si="2"/>
        <v>0</v>
      </c>
      <c r="G95" s="1117">
        <v>1</v>
      </c>
      <c r="H95" s="28">
        <f t="shared" si="0"/>
        <v>0</v>
      </c>
      <c r="I95" s="1117">
        <v>0</v>
      </c>
      <c r="J95" s="28">
        <f t="shared" si="1"/>
        <v>0</v>
      </c>
      <c r="K95" s="442">
        <f t="shared" si="3"/>
        <v>0</v>
      </c>
    </row>
    <row r="96" spans="1:11" s="441" customFormat="1">
      <c r="A96" s="581"/>
      <c r="B96" s="582"/>
      <c r="C96" s="587"/>
      <c r="D96" s="579"/>
      <c r="E96" s="579"/>
      <c r="F96" s="28">
        <f t="shared" si="2"/>
        <v>0</v>
      </c>
      <c r="G96" s="1117"/>
      <c r="H96" s="28">
        <f t="shared" si="0"/>
        <v>0</v>
      </c>
      <c r="I96" s="1117"/>
      <c r="J96" s="28">
        <f t="shared" si="1"/>
        <v>0</v>
      </c>
      <c r="K96" s="442">
        <f t="shared" si="3"/>
        <v>0</v>
      </c>
    </row>
    <row r="97" spans="1:11" ht="26.25" customHeight="1">
      <c r="A97" s="581" t="s">
        <v>14</v>
      </c>
      <c r="B97" s="594" t="s">
        <v>2425</v>
      </c>
      <c r="C97" s="596"/>
      <c r="D97" s="591"/>
      <c r="E97" s="591"/>
      <c r="F97" s="28">
        <f t="shared" si="2"/>
        <v>0</v>
      </c>
      <c r="G97" s="1118"/>
      <c r="H97" s="28">
        <f t="shared" si="0"/>
        <v>0</v>
      </c>
      <c r="I97" s="1118"/>
      <c r="J97" s="28">
        <f t="shared" si="1"/>
        <v>0</v>
      </c>
      <c r="K97" s="442">
        <f t="shared" si="3"/>
        <v>0</v>
      </c>
    </row>
    <row r="98" spans="1:11" s="441" customFormat="1" ht="26.25" customHeight="1">
      <c r="A98" s="581"/>
      <c r="B98" s="582" t="s">
        <v>2426</v>
      </c>
      <c r="C98" s="587" t="s">
        <v>1</v>
      </c>
      <c r="D98" s="579">
        <v>1</v>
      </c>
      <c r="E98" s="579"/>
      <c r="F98" s="28">
        <f t="shared" si="2"/>
        <v>0</v>
      </c>
      <c r="G98" s="1117">
        <v>0</v>
      </c>
      <c r="H98" s="28">
        <f t="shared" si="0"/>
        <v>0</v>
      </c>
      <c r="I98" s="1117">
        <v>1</v>
      </c>
      <c r="J98" s="28">
        <f t="shared" si="1"/>
        <v>0</v>
      </c>
      <c r="K98" s="442">
        <f t="shared" si="3"/>
        <v>0</v>
      </c>
    </row>
    <row r="99" spans="1:11" ht="15" customHeight="1">
      <c r="A99" s="588"/>
      <c r="B99" s="600"/>
      <c r="C99" s="596"/>
      <c r="D99" s="591"/>
      <c r="E99" s="591"/>
      <c r="F99" s="28">
        <f t="shared" si="2"/>
        <v>0</v>
      </c>
      <c r="G99" s="1118"/>
      <c r="H99" s="28">
        <f t="shared" si="0"/>
        <v>0</v>
      </c>
      <c r="I99" s="1118"/>
      <c r="J99" s="28">
        <f t="shared" si="1"/>
        <v>0</v>
      </c>
      <c r="K99" s="442">
        <f t="shared" si="3"/>
        <v>0</v>
      </c>
    </row>
    <row r="100" spans="1:11" s="441" customFormat="1" ht="39.75" customHeight="1">
      <c r="A100" s="581" t="s">
        <v>15</v>
      </c>
      <c r="B100" s="603" t="s">
        <v>2427</v>
      </c>
      <c r="C100" s="587"/>
      <c r="D100" s="579"/>
      <c r="E100" s="579"/>
      <c r="F100" s="28">
        <f t="shared" si="2"/>
        <v>0</v>
      </c>
      <c r="G100" s="1117"/>
      <c r="H100" s="28">
        <f t="shared" si="0"/>
        <v>0</v>
      </c>
      <c r="I100" s="1117"/>
      <c r="J100" s="28">
        <f t="shared" si="1"/>
        <v>0</v>
      </c>
      <c r="K100" s="442">
        <f t="shared" si="3"/>
        <v>0</v>
      </c>
    </row>
    <row r="101" spans="1:11" s="441" customFormat="1" ht="65.25" customHeight="1">
      <c r="A101" s="581"/>
      <c r="B101" s="599" t="s">
        <v>2428</v>
      </c>
      <c r="C101" s="587"/>
      <c r="D101" s="579"/>
      <c r="E101" s="579"/>
      <c r="F101" s="28">
        <f t="shared" si="2"/>
        <v>0</v>
      </c>
      <c r="G101" s="1117"/>
      <c r="H101" s="28">
        <f t="shared" si="0"/>
        <v>0</v>
      </c>
      <c r="I101" s="1117"/>
      <c r="J101" s="28">
        <f t="shared" si="1"/>
        <v>0</v>
      </c>
      <c r="K101" s="442">
        <f t="shared" si="3"/>
        <v>0</v>
      </c>
    </row>
    <row r="102" spans="1:11" s="441" customFormat="1" ht="14.25" customHeight="1">
      <c r="A102" s="581"/>
      <c r="B102" s="603" t="s">
        <v>2429</v>
      </c>
      <c r="C102" s="587" t="s">
        <v>1</v>
      </c>
      <c r="D102" s="579">
        <v>1</v>
      </c>
      <c r="E102" s="579"/>
      <c r="F102" s="28">
        <f t="shared" si="2"/>
        <v>0</v>
      </c>
      <c r="G102" s="1117">
        <v>1</v>
      </c>
      <c r="H102" s="28">
        <f t="shared" si="0"/>
        <v>0</v>
      </c>
      <c r="I102" s="1117">
        <v>0</v>
      </c>
      <c r="J102" s="28">
        <f t="shared" si="1"/>
        <v>0</v>
      </c>
      <c r="K102" s="442">
        <f t="shared" si="3"/>
        <v>0</v>
      </c>
    </row>
    <row r="103" spans="1:11" s="441" customFormat="1" ht="14.25" customHeight="1">
      <c r="A103" s="581"/>
      <c r="B103" s="603"/>
      <c r="C103" s="587"/>
      <c r="D103" s="579"/>
      <c r="E103" s="579"/>
      <c r="F103" s="28">
        <f t="shared" si="2"/>
        <v>0</v>
      </c>
      <c r="G103" s="1117"/>
      <c r="H103" s="28">
        <f t="shared" si="0"/>
        <v>0</v>
      </c>
      <c r="I103" s="1117"/>
      <c r="J103" s="28">
        <f t="shared" si="1"/>
        <v>0</v>
      </c>
      <c r="K103" s="442">
        <f t="shared" si="3"/>
        <v>0</v>
      </c>
    </row>
    <row r="104" spans="1:11" s="441" customFormat="1" ht="63.75" customHeight="1">
      <c r="A104" s="581" t="s">
        <v>16</v>
      </c>
      <c r="B104" s="594" t="s">
        <v>2430</v>
      </c>
      <c r="C104" s="587" t="s">
        <v>1</v>
      </c>
      <c r="D104" s="579">
        <v>20</v>
      </c>
      <c r="E104" s="579"/>
      <c r="F104" s="28">
        <f t="shared" si="2"/>
        <v>0</v>
      </c>
      <c r="G104" s="1117">
        <v>15</v>
      </c>
      <c r="H104" s="28">
        <f t="shared" si="0"/>
        <v>0</v>
      </c>
      <c r="I104" s="1117">
        <v>5</v>
      </c>
      <c r="J104" s="28">
        <f t="shared" si="1"/>
        <v>0</v>
      </c>
      <c r="K104" s="442">
        <f t="shared" si="3"/>
        <v>0</v>
      </c>
    </row>
    <row r="105" spans="1:11" s="441" customFormat="1" ht="14.25" customHeight="1">
      <c r="A105" s="581"/>
      <c r="B105" s="603"/>
      <c r="C105" s="587"/>
      <c r="D105" s="579"/>
      <c r="E105" s="579"/>
      <c r="F105" s="28">
        <f t="shared" si="2"/>
        <v>0</v>
      </c>
      <c r="G105" s="1117"/>
      <c r="H105" s="28">
        <f t="shared" si="0"/>
        <v>0</v>
      </c>
      <c r="I105" s="1117"/>
      <c r="J105" s="28">
        <f t="shared" si="1"/>
        <v>0</v>
      </c>
      <c r="K105" s="442">
        <f t="shared" si="3"/>
        <v>0</v>
      </c>
    </row>
    <row r="106" spans="1:11" s="441" customFormat="1" ht="51">
      <c r="A106" s="581" t="s">
        <v>17</v>
      </c>
      <c r="B106" s="594" t="s">
        <v>3439</v>
      </c>
      <c r="C106" s="587" t="s">
        <v>1</v>
      </c>
      <c r="D106" s="579">
        <v>2</v>
      </c>
      <c r="E106" s="579"/>
      <c r="F106" s="28">
        <f t="shared" si="2"/>
        <v>0</v>
      </c>
      <c r="G106" s="1117">
        <v>1</v>
      </c>
      <c r="H106" s="28">
        <f t="shared" si="0"/>
        <v>0</v>
      </c>
      <c r="I106" s="1117">
        <v>1</v>
      </c>
      <c r="J106" s="28">
        <f t="shared" si="1"/>
        <v>0</v>
      </c>
      <c r="K106" s="442">
        <f t="shared" si="3"/>
        <v>0</v>
      </c>
    </row>
    <row r="107" spans="1:11" ht="12.75" customHeight="1">
      <c r="A107" s="588"/>
      <c r="B107" s="589"/>
      <c r="C107" s="596"/>
      <c r="D107" s="591"/>
      <c r="E107" s="591"/>
      <c r="F107" s="28">
        <f t="shared" si="2"/>
        <v>0</v>
      </c>
      <c r="G107" s="1118"/>
      <c r="H107" s="28">
        <f t="shared" si="0"/>
        <v>0</v>
      </c>
      <c r="I107" s="1118"/>
      <c r="J107" s="28">
        <f t="shared" si="1"/>
        <v>0</v>
      </c>
      <c r="K107" s="442">
        <f t="shared" si="3"/>
        <v>0</v>
      </c>
    </row>
    <row r="108" spans="1:11" s="441" customFormat="1" ht="51">
      <c r="A108" s="581" t="s">
        <v>18</v>
      </c>
      <c r="B108" s="594" t="s">
        <v>3438</v>
      </c>
      <c r="C108" s="587" t="s">
        <v>1</v>
      </c>
      <c r="D108" s="579">
        <v>2</v>
      </c>
      <c r="E108" s="579"/>
      <c r="F108" s="28">
        <f t="shared" si="2"/>
        <v>0</v>
      </c>
      <c r="G108" s="1117">
        <v>1</v>
      </c>
      <c r="H108" s="28">
        <f t="shared" si="0"/>
        <v>0</v>
      </c>
      <c r="I108" s="1117">
        <v>1</v>
      </c>
      <c r="J108" s="28">
        <f t="shared" si="1"/>
        <v>0</v>
      </c>
      <c r="K108" s="442">
        <f t="shared" si="3"/>
        <v>0</v>
      </c>
    </row>
    <row r="109" spans="1:11" s="441" customFormat="1" ht="12.75" customHeight="1">
      <c r="A109" s="581"/>
      <c r="B109" s="594"/>
      <c r="C109" s="587"/>
      <c r="D109" s="579"/>
      <c r="E109" s="579"/>
      <c r="F109" s="28">
        <f t="shared" si="2"/>
        <v>0</v>
      </c>
      <c r="G109" s="1117"/>
      <c r="H109" s="28">
        <f t="shared" si="0"/>
        <v>0</v>
      </c>
      <c r="I109" s="1117"/>
      <c r="J109" s="28">
        <f t="shared" si="1"/>
        <v>0</v>
      </c>
      <c r="K109" s="442">
        <f t="shared" si="3"/>
        <v>0</v>
      </c>
    </row>
    <row r="110" spans="1:11" s="441" customFormat="1" ht="95.25" customHeight="1">
      <c r="A110" s="581" t="s">
        <v>19</v>
      </c>
      <c r="B110" s="594" t="s">
        <v>2431</v>
      </c>
      <c r="C110" s="587" t="s">
        <v>1</v>
      </c>
      <c r="D110" s="579">
        <v>1</v>
      </c>
      <c r="E110" s="579"/>
      <c r="F110" s="28">
        <f t="shared" si="2"/>
        <v>0</v>
      </c>
      <c r="G110" s="1117">
        <v>0</v>
      </c>
      <c r="H110" s="28">
        <f t="shared" si="0"/>
        <v>0</v>
      </c>
      <c r="I110" s="1117">
        <v>1</v>
      </c>
      <c r="J110" s="28">
        <f t="shared" si="1"/>
        <v>0</v>
      </c>
      <c r="K110" s="442">
        <f t="shared" si="3"/>
        <v>0</v>
      </c>
    </row>
    <row r="111" spans="1:11" s="441" customFormat="1" ht="12.75" customHeight="1">
      <c r="A111" s="581"/>
      <c r="B111" s="594"/>
      <c r="C111" s="587"/>
      <c r="D111" s="579"/>
      <c r="E111" s="579"/>
      <c r="F111" s="28">
        <f t="shared" si="2"/>
        <v>0</v>
      </c>
      <c r="G111" s="1117"/>
      <c r="H111" s="28">
        <f t="shared" si="0"/>
        <v>0</v>
      </c>
      <c r="I111" s="1117"/>
      <c r="J111" s="28">
        <f t="shared" si="1"/>
        <v>0</v>
      </c>
      <c r="K111" s="442">
        <f t="shared" si="3"/>
        <v>0</v>
      </c>
    </row>
    <row r="112" spans="1:11" s="441" customFormat="1" ht="12.75" customHeight="1">
      <c r="A112" s="581"/>
      <c r="B112" s="594"/>
      <c r="C112" s="587"/>
      <c r="D112" s="579"/>
      <c r="E112" s="579"/>
      <c r="F112" s="28">
        <f t="shared" si="2"/>
        <v>0</v>
      </c>
      <c r="G112" s="1117"/>
      <c r="H112" s="28">
        <f t="shared" si="0"/>
        <v>0</v>
      </c>
      <c r="I112" s="1117"/>
      <c r="J112" s="28">
        <f t="shared" si="1"/>
        <v>0</v>
      </c>
      <c r="K112" s="442">
        <f t="shared" si="3"/>
        <v>0</v>
      </c>
    </row>
    <row r="113" spans="1:11" s="441" customFormat="1" ht="12.75" customHeight="1">
      <c r="A113" s="581"/>
      <c r="B113" s="594"/>
      <c r="C113" s="587"/>
      <c r="D113" s="579"/>
      <c r="E113" s="579"/>
      <c r="F113" s="28">
        <f t="shared" si="2"/>
        <v>0</v>
      </c>
      <c r="G113" s="1117"/>
      <c r="H113" s="28">
        <f t="shared" si="0"/>
        <v>0</v>
      </c>
      <c r="I113" s="1117"/>
      <c r="J113" s="28">
        <f t="shared" si="1"/>
        <v>0</v>
      </c>
      <c r="K113" s="442">
        <f t="shared" si="3"/>
        <v>0</v>
      </c>
    </row>
    <row r="114" spans="1:11" s="441" customFormat="1" ht="12.75" customHeight="1">
      <c r="A114" s="581"/>
      <c r="B114" s="594"/>
      <c r="C114" s="587"/>
      <c r="D114" s="579"/>
      <c r="E114" s="579"/>
      <c r="F114" s="28">
        <f t="shared" si="2"/>
        <v>0</v>
      </c>
      <c r="G114" s="1117"/>
      <c r="H114" s="28">
        <f t="shared" si="0"/>
        <v>0</v>
      </c>
      <c r="I114" s="1117"/>
      <c r="J114" s="28">
        <f t="shared" si="1"/>
        <v>0</v>
      </c>
      <c r="K114" s="442">
        <f t="shared" si="3"/>
        <v>0</v>
      </c>
    </row>
    <row r="115" spans="1:11" s="441" customFormat="1" ht="12.75" customHeight="1">
      <c r="A115" s="581"/>
      <c r="B115" s="594"/>
      <c r="C115" s="587"/>
      <c r="D115" s="579"/>
      <c r="E115" s="579"/>
      <c r="F115" s="579"/>
      <c r="G115" s="1117"/>
      <c r="H115" s="1114"/>
      <c r="I115" s="1117"/>
      <c r="J115" s="1129"/>
      <c r="K115" s="442">
        <f t="shared" si="3"/>
        <v>0</v>
      </c>
    </row>
    <row r="116" spans="1:11" s="441" customFormat="1" ht="12.75" customHeight="1">
      <c r="A116" s="604" t="s">
        <v>2395</v>
      </c>
      <c r="B116" s="605" t="s">
        <v>2432</v>
      </c>
      <c r="C116" s="606"/>
      <c r="D116" s="607"/>
      <c r="E116" s="608"/>
      <c r="F116" s="607">
        <f>SUM(F51:F114)</f>
        <v>0</v>
      </c>
      <c r="G116" s="1119"/>
      <c r="H116" s="607">
        <f>SUM(H51:H114)</f>
        <v>0</v>
      </c>
      <c r="I116" s="1119"/>
      <c r="J116" s="607">
        <f>SUM(J51:J114)</f>
        <v>0</v>
      </c>
      <c r="K116" s="442">
        <f t="shared" si="3"/>
        <v>0</v>
      </c>
    </row>
    <row r="117" spans="1:11">
      <c r="A117" s="588"/>
      <c r="B117" s="609"/>
      <c r="C117" s="590"/>
      <c r="D117" s="591"/>
      <c r="E117" s="592"/>
      <c r="F117" s="610"/>
      <c r="G117" s="1118"/>
      <c r="H117" s="1115"/>
      <c r="I117" s="1118"/>
      <c r="J117" s="1130"/>
      <c r="K117" s="442">
        <f t="shared" si="3"/>
        <v>0</v>
      </c>
    </row>
    <row r="118" spans="1:11" s="441" customFormat="1" ht="15">
      <c r="A118" s="576" t="s">
        <v>2433</v>
      </c>
      <c r="B118" s="577" t="s">
        <v>2434</v>
      </c>
      <c r="C118" s="578"/>
      <c r="D118" s="579"/>
      <c r="E118" s="583"/>
      <c r="F118" s="585"/>
      <c r="G118" s="1117"/>
      <c r="H118" s="1114"/>
      <c r="I118" s="1117"/>
      <c r="J118" s="1129"/>
      <c r="K118" s="442">
        <f t="shared" si="3"/>
        <v>0</v>
      </c>
    </row>
    <row r="119" spans="1:11" s="441" customFormat="1">
      <c r="A119" s="581"/>
      <c r="B119" s="611"/>
      <c r="C119" s="578"/>
      <c r="D119" s="579"/>
      <c r="E119" s="583"/>
      <c r="F119" s="585"/>
      <c r="G119" s="1117"/>
      <c r="H119" s="1114"/>
      <c r="I119" s="1117"/>
      <c r="J119" s="1129"/>
      <c r="K119" s="442">
        <f t="shared" ref="K119:K182" si="4">D119-G119-I119</f>
        <v>0</v>
      </c>
    </row>
    <row r="120" spans="1:11" s="441" customFormat="1" ht="102">
      <c r="A120" s="581" t="s">
        <v>0</v>
      </c>
      <c r="B120" s="594" t="s">
        <v>2435</v>
      </c>
      <c r="C120" s="578"/>
      <c r="D120" s="579"/>
      <c r="E120" s="580"/>
      <c r="F120" s="579"/>
      <c r="G120" s="1117"/>
      <c r="H120" s="1114"/>
      <c r="I120" s="1117"/>
      <c r="J120" s="1129"/>
      <c r="K120" s="442">
        <f t="shared" si="4"/>
        <v>0</v>
      </c>
    </row>
    <row r="121" spans="1:11" s="441" customFormat="1">
      <c r="A121" s="581"/>
      <c r="B121" s="586" t="s">
        <v>2436</v>
      </c>
      <c r="C121" s="587" t="s">
        <v>108</v>
      </c>
      <c r="D121" s="579">
        <v>33</v>
      </c>
      <c r="E121" s="579"/>
      <c r="F121" s="28">
        <f t="shared" ref="F121:F184" si="5">ROUND(D121*E121,2)</f>
        <v>0</v>
      </c>
      <c r="G121" s="1117">
        <v>25</v>
      </c>
      <c r="H121" s="28">
        <f t="shared" ref="H121:H184" si="6">ROUND(E121*G121,2)</f>
        <v>0</v>
      </c>
      <c r="I121" s="1117">
        <v>8</v>
      </c>
      <c r="J121" s="28">
        <f t="shared" ref="J121:J184" si="7">ROUND(E121*I121,2)</f>
        <v>0</v>
      </c>
      <c r="K121" s="442">
        <f t="shared" si="4"/>
        <v>0</v>
      </c>
    </row>
    <row r="122" spans="1:11" s="441" customFormat="1">
      <c r="A122" s="581"/>
      <c r="B122" s="586" t="s">
        <v>2437</v>
      </c>
      <c r="C122" s="587" t="s">
        <v>108</v>
      </c>
      <c r="D122" s="579">
        <v>80</v>
      </c>
      <c r="E122" s="579"/>
      <c r="F122" s="28">
        <f t="shared" si="5"/>
        <v>0</v>
      </c>
      <c r="G122" s="1555">
        <v>40</v>
      </c>
      <c r="H122" s="950">
        <f t="shared" si="6"/>
        <v>0</v>
      </c>
      <c r="I122" s="1555">
        <v>40</v>
      </c>
      <c r="J122" s="28">
        <f t="shared" si="7"/>
        <v>0</v>
      </c>
      <c r="K122" s="442">
        <f t="shared" si="4"/>
        <v>0</v>
      </c>
    </row>
    <row r="123" spans="1:11" s="167" customFormat="1">
      <c r="A123" s="923"/>
      <c r="B123" s="106" t="s">
        <v>2444</v>
      </c>
      <c r="C123" s="924" t="s">
        <v>108</v>
      </c>
      <c r="D123" s="925">
        <v>18</v>
      </c>
      <c r="E123" s="925"/>
      <c r="F123" s="28">
        <f t="shared" si="5"/>
        <v>0</v>
      </c>
      <c r="G123" s="1120">
        <v>2</v>
      </c>
      <c r="H123" s="28">
        <f t="shared" si="6"/>
        <v>0</v>
      </c>
      <c r="I123" s="1087">
        <v>16</v>
      </c>
      <c r="J123" s="28">
        <f t="shared" si="7"/>
        <v>0</v>
      </c>
      <c r="K123" s="442">
        <f t="shared" si="4"/>
        <v>0</v>
      </c>
    </row>
    <row r="124" spans="1:11" ht="15" customHeight="1">
      <c r="A124" s="588"/>
      <c r="B124" s="595"/>
      <c r="C124" s="596"/>
      <c r="D124" s="591"/>
      <c r="E124" s="591"/>
      <c r="F124" s="28">
        <f t="shared" si="5"/>
        <v>0</v>
      </c>
      <c r="G124" s="1118"/>
      <c r="H124" s="28">
        <f t="shared" si="6"/>
        <v>0</v>
      </c>
      <c r="I124" s="1118"/>
      <c r="J124" s="28">
        <f t="shared" si="7"/>
        <v>0</v>
      </c>
      <c r="K124" s="442">
        <f t="shared" si="4"/>
        <v>0</v>
      </c>
    </row>
    <row r="125" spans="1:11" s="441" customFormat="1" ht="51">
      <c r="A125" s="581" t="s">
        <v>2</v>
      </c>
      <c r="B125" s="594" t="s">
        <v>2438</v>
      </c>
      <c r="C125" s="578"/>
      <c r="D125" s="597"/>
      <c r="E125" s="585"/>
      <c r="F125" s="28">
        <f t="shared" si="5"/>
        <v>0</v>
      </c>
      <c r="G125" s="1117"/>
      <c r="H125" s="28">
        <f t="shared" si="6"/>
        <v>0</v>
      </c>
      <c r="I125" s="1117"/>
      <c r="J125" s="28">
        <f t="shared" si="7"/>
        <v>0</v>
      </c>
      <c r="K125" s="442">
        <f t="shared" si="4"/>
        <v>0</v>
      </c>
    </row>
    <row r="126" spans="1:11" s="441" customFormat="1" ht="51">
      <c r="A126" s="581"/>
      <c r="B126" s="582" t="s">
        <v>2439</v>
      </c>
      <c r="C126" s="578"/>
      <c r="D126" s="597"/>
      <c r="E126" s="585"/>
      <c r="F126" s="28">
        <f t="shared" si="5"/>
        <v>0</v>
      </c>
      <c r="G126" s="1117"/>
      <c r="H126" s="28">
        <f t="shared" si="6"/>
        <v>0</v>
      </c>
      <c r="I126" s="1117"/>
      <c r="J126" s="28">
        <f t="shared" si="7"/>
        <v>0</v>
      </c>
      <c r="K126" s="442">
        <f t="shared" si="4"/>
        <v>0</v>
      </c>
    </row>
    <row r="127" spans="1:11" s="441" customFormat="1">
      <c r="A127" s="581"/>
      <c r="B127" s="586" t="s">
        <v>2440</v>
      </c>
      <c r="C127" s="587" t="s">
        <v>108</v>
      </c>
      <c r="D127" s="579">
        <v>100</v>
      </c>
      <c r="E127" s="579"/>
      <c r="F127" s="28">
        <f t="shared" si="5"/>
        <v>0</v>
      </c>
      <c r="G127" s="1117">
        <v>72</v>
      </c>
      <c r="H127" s="28">
        <f t="shared" si="6"/>
        <v>0</v>
      </c>
      <c r="I127" s="1117">
        <v>28</v>
      </c>
      <c r="J127" s="28">
        <f t="shared" si="7"/>
        <v>0</v>
      </c>
      <c r="K127" s="442">
        <f t="shared" si="4"/>
        <v>0</v>
      </c>
    </row>
    <row r="128" spans="1:11" s="441" customFormat="1">
      <c r="A128" s="581"/>
      <c r="B128" s="586" t="s">
        <v>2441</v>
      </c>
      <c r="C128" s="587" t="s">
        <v>108</v>
      </c>
      <c r="D128" s="579">
        <v>127</v>
      </c>
      <c r="E128" s="579"/>
      <c r="F128" s="28">
        <f t="shared" si="5"/>
        <v>0</v>
      </c>
      <c r="G128" s="1117">
        <v>111</v>
      </c>
      <c r="H128" s="28">
        <f t="shared" si="6"/>
        <v>0</v>
      </c>
      <c r="I128" s="1117">
        <v>16</v>
      </c>
      <c r="J128" s="28">
        <f t="shared" si="7"/>
        <v>0</v>
      </c>
      <c r="K128" s="442">
        <f t="shared" si="4"/>
        <v>0</v>
      </c>
    </row>
    <row r="129" spans="1:11" s="441" customFormat="1">
      <c r="A129" s="581"/>
      <c r="B129" s="586" t="s">
        <v>2442</v>
      </c>
      <c r="C129" s="587" t="s">
        <v>108</v>
      </c>
      <c r="D129" s="579">
        <v>88</v>
      </c>
      <c r="E129" s="579"/>
      <c r="F129" s="28">
        <f t="shared" si="5"/>
        <v>0</v>
      </c>
      <c r="G129" s="1117">
        <v>72</v>
      </c>
      <c r="H129" s="28">
        <f t="shared" si="6"/>
        <v>0</v>
      </c>
      <c r="I129" s="1117">
        <v>16</v>
      </c>
      <c r="J129" s="28">
        <f t="shared" si="7"/>
        <v>0</v>
      </c>
      <c r="K129" s="442">
        <f t="shared" si="4"/>
        <v>0</v>
      </c>
    </row>
    <row r="130" spans="1:11" ht="12.75" customHeight="1">
      <c r="A130" s="588"/>
      <c r="B130" s="595"/>
      <c r="C130" s="596"/>
      <c r="D130" s="591"/>
      <c r="E130" s="591"/>
      <c r="F130" s="28">
        <f t="shared" si="5"/>
        <v>0</v>
      </c>
      <c r="G130" s="1118"/>
      <c r="H130" s="28">
        <f t="shared" si="6"/>
        <v>0</v>
      </c>
      <c r="I130" s="1118"/>
      <c r="J130" s="28">
        <f t="shared" si="7"/>
        <v>0</v>
      </c>
      <c r="K130" s="442">
        <f t="shared" si="4"/>
        <v>0</v>
      </c>
    </row>
    <row r="131" spans="1:11" s="441" customFormat="1" ht="76.5">
      <c r="A131" s="581" t="s">
        <v>3</v>
      </c>
      <c r="B131" s="594" t="s">
        <v>2443</v>
      </c>
      <c r="C131" s="578"/>
      <c r="D131" s="579"/>
      <c r="E131" s="579"/>
      <c r="F131" s="28">
        <f t="shared" si="5"/>
        <v>0</v>
      </c>
      <c r="G131" s="1117"/>
      <c r="H131" s="28">
        <f t="shared" si="6"/>
        <v>0</v>
      </c>
      <c r="I131" s="1117"/>
      <c r="J131" s="28">
        <f t="shared" si="7"/>
        <v>0</v>
      </c>
      <c r="K131" s="442">
        <f t="shared" si="4"/>
        <v>0</v>
      </c>
    </row>
    <row r="132" spans="1:11" s="441" customFormat="1" ht="51">
      <c r="A132" s="581"/>
      <c r="B132" s="582" t="s">
        <v>2439</v>
      </c>
      <c r="C132" s="578"/>
      <c r="D132" s="579"/>
      <c r="E132" s="579"/>
      <c r="F132" s="28">
        <f t="shared" si="5"/>
        <v>0</v>
      </c>
      <c r="G132" s="1117"/>
      <c r="H132" s="28">
        <f t="shared" si="6"/>
        <v>0</v>
      </c>
      <c r="I132" s="1117"/>
      <c r="J132" s="28">
        <f t="shared" si="7"/>
        <v>0</v>
      </c>
      <c r="K132" s="442">
        <f t="shared" si="4"/>
        <v>0</v>
      </c>
    </row>
    <row r="133" spans="1:11" s="441" customFormat="1">
      <c r="A133" s="581"/>
      <c r="B133" s="586" t="s">
        <v>2444</v>
      </c>
      <c r="C133" s="587" t="s">
        <v>108</v>
      </c>
      <c r="D133" s="579">
        <v>110</v>
      </c>
      <c r="E133" s="579"/>
      <c r="F133" s="28">
        <f t="shared" si="5"/>
        <v>0</v>
      </c>
      <c r="G133" s="1117">
        <v>25</v>
      </c>
      <c r="H133" s="28">
        <f t="shared" si="6"/>
        <v>0</v>
      </c>
      <c r="I133" s="1117">
        <v>85</v>
      </c>
      <c r="J133" s="28">
        <f t="shared" si="7"/>
        <v>0</v>
      </c>
      <c r="K133" s="442">
        <f t="shared" si="4"/>
        <v>0</v>
      </c>
    </row>
    <row r="134" spans="1:11" s="441" customFormat="1">
      <c r="A134" s="581"/>
      <c r="B134" s="586" t="s">
        <v>2445</v>
      </c>
      <c r="C134" s="587" t="s">
        <v>108</v>
      </c>
      <c r="D134" s="579">
        <v>40</v>
      </c>
      <c r="E134" s="579"/>
      <c r="F134" s="28">
        <f t="shared" si="5"/>
        <v>0</v>
      </c>
      <c r="G134" s="1117">
        <v>20</v>
      </c>
      <c r="H134" s="28">
        <f t="shared" si="6"/>
        <v>0</v>
      </c>
      <c r="I134" s="1117">
        <v>20</v>
      </c>
      <c r="J134" s="28">
        <f t="shared" si="7"/>
        <v>0</v>
      </c>
      <c r="K134" s="442">
        <f t="shared" si="4"/>
        <v>0</v>
      </c>
    </row>
    <row r="135" spans="1:11" s="441" customFormat="1">
      <c r="A135" s="581"/>
      <c r="B135" s="586" t="s">
        <v>2441</v>
      </c>
      <c r="C135" s="587" t="s">
        <v>108</v>
      </c>
      <c r="D135" s="579">
        <v>40</v>
      </c>
      <c r="E135" s="579"/>
      <c r="F135" s="28">
        <f t="shared" si="5"/>
        <v>0</v>
      </c>
      <c r="G135" s="1117">
        <v>10</v>
      </c>
      <c r="H135" s="28">
        <f t="shared" si="6"/>
        <v>0</v>
      </c>
      <c r="I135" s="1117">
        <v>30</v>
      </c>
      <c r="J135" s="28">
        <f t="shared" si="7"/>
        <v>0</v>
      </c>
      <c r="K135" s="442">
        <f t="shared" si="4"/>
        <v>0</v>
      </c>
    </row>
    <row r="136" spans="1:11" s="441" customFormat="1">
      <c r="A136" s="581"/>
      <c r="B136" s="586"/>
      <c r="C136" s="587"/>
      <c r="D136" s="579"/>
      <c r="E136" s="579"/>
      <c r="F136" s="28">
        <f t="shared" si="5"/>
        <v>0</v>
      </c>
      <c r="G136" s="1117"/>
      <c r="H136" s="28">
        <f t="shared" si="6"/>
        <v>0</v>
      </c>
      <c r="I136" s="1117"/>
      <c r="J136" s="28">
        <f t="shared" si="7"/>
        <v>0</v>
      </c>
      <c r="K136" s="442">
        <f t="shared" si="4"/>
        <v>0</v>
      </c>
    </row>
    <row r="137" spans="1:11" s="441" customFormat="1" ht="52.5" customHeight="1">
      <c r="A137" s="581" t="s">
        <v>4</v>
      </c>
      <c r="B137" s="594" t="s">
        <v>3440</v>
      </c>
      <c r="C137" s="587" t="s">
        <v>1</v>
      </c>
      <c r="D137" s="579">
        <v>2</v>
      </c>
      <c r="E137" s="579"/>
      <c r="F137" s="28">
        <f t="shared" si="5"/>
        <v>0</v>
      </c>
      <c r="G137" s="1117">
        <v>1</v>
      </c>
      <c r="H137" s="28">
        <f t="shared" si="6"/>
        <v>0</v>
      </c>
      <c r="I137" s="1117">
        <v>1</v>
      </c>
      <c r="J137" s="28">
        <f t="shared" si="7"/>
        <v>0</v>
      </c>
      <c r="K137" s="442">
        <f t="shared" si="4"/>
        <v>0</v>
      </c>
    </row>
    <row r="138" spans="1:11" s="441" customFormat="1">
      <c r="A138" s="581"/>
      <c r="B138" s="594"/>
      <c r="C138" s="587"/>
      <c r="D138" s="579"/>
      <c r="E138" s="579"/>
      <c r="F138" s="28">
        <f t="shared" si="5"/>
        <v>0</v>
      </c>
      <c r="G138" s="1117"/>
      <c r="H138" s="28">
        <f t="shared" si="6"/>
        <v>0</v>
      </c>
      <c r="I138" s="1117"/>
      <c r="J138" s="28">
        <f t="shared" si="7"/>
        <v>0</v>
      </c>
      <c r="K138" s="442">
        <f t="shared" si="4"/>
        <v>0</v>
      </c>
    </row>
    <row r="139" spans="1:11" s="441" customFormat="1" ht="76.5">
      <c r="A139" s="581" t="s">
        <v>5</v>
      </c>
      <c r="B139" s="594" t="s">
        <v>2446</v>
      </c>
      <c r="C139" s="587"/>
      <c r="D139" s="579"/>
      <c r="E139" s="579"/>
      <c r="F139" s="28">
        <f t="shared" si="5"/>
        <v>0</v>
      </c>
      <c r="G139" s="1117"/>
      <c r="H139" s="28">
        <f t="shared" si="6"/>
        <v>0</v>
      </c>
      <c r="I139" s="1117"/>
      <c r="J139" s="28">
        <f t="shared" si="7"/>
        <v>0</v>
      </c>
      <c r="K139" s="442">
        <f t="shared" si="4"/>
        <v>0</v>
      </c>
    </row>
    <row r="140" spans="1:11" s="441" customFormat="1">
      <c r="A140" s="581"/>
      <c r="B140" s="594" t="s">
        <v>2447</v>
      </c>
      <c r="C140" s="441" t="s">
        <v>2448</v>
      </c>
      <c r="D140" s="504">
        <v>2</v>
      </c>
      <c r="E140" s="504"/>
      <c r="F140" s="28">
        <f t="shared" si="5"/>
        <v>0</v>
      </c>
      <c r="G140" s="1117">
        <v>2</v>
      </c>
      <c r="H140" s="28">
        <f t="shared" si="6"/>
        <v>0</v>
      </c>
      <c r="I140" s="1117">
        <v>0</v>
      </c>
      <c r="J140" s="28">
        <f t="shared" si="7"/>
        <v>0</v>
      </c>
      <c r="K140" s="442">
        <f t="shared" si="4"/>
        <v>0</v>
      </c>
    </row>
    <row r="141" spans="1:11" s="441" customFormat="1">
      <c r="A141" s="581"/>
      <c r="B141" s="594" t="s">
        <v>2449</v>
      </c>
      <c r="C141" s="441" t="s">
        <v>2448</v>
      </c>
      <c r="D141" s="504">
        <v>10</v>
      </c>
      <c r="E141" s="504"/>
      <c r="F141" s="28">
        <f t="shared" si="5"/>
        <v>0</v>
      </c>
      <c r="G141" s="1117">
        <v>2</v>
      </c>
      <c r="H141" s="28">
        <f t="shared" si="6"/>
        <v>0</v>
      </c>
      <c r="I141" s="1117">
        <v>8</v>
      </c>
      <c r="J141" s="28">
        <f t="shared" si="7"/>
        <v>0</v>
      </c>
      <c r="K141" s="442">
        <f t="shared" si="4"/>
        <v>0</v>
      </c>
    </row>
    <row r="142" spans="1:11" s="441" customFormat="1">
      <c r="A142" s="581"/>
      <c r="B142" s="594"/>
      <c r="C142" s="587"/>
      <c r="D142" s="579"/>
      <c r="E142" s="579"/>
      <c r="F142" s="28">
        <f t="shared" si="5"/>
        <v>0</v>
      </c>
      <c r="G142" s="1117"/>
      <c r="H142" s="28">
        <f t="shared" si="6"/>
        <v>0</v>
      </c>
      <c r="I142" s="1117"/>
      <c r="J142" s="28">
        <f t="shared" si="7"/>
        <v>0</v>
      </c>
      <c r="K142" s="442">
        <f t="shared" si="4"/>
        <v>0</v>
      </c>
    </row>
    <row r="143" spans="1:11" s="441" customFormat="1" ht="51">
      <c r="A143" s="612" t="s">
        <v>8</v>
      </c>
      <c r="B143" s="582" t="s">
        <v>2450</v>
      </c>
      <c r="D143" s="504"/>
      <c r="E143" s="504"/>
      <c r="F143" s="28">
        <f t="shared" si="5"/>
        <v>0</v>
      </c>
      <c r="G143" s="1117"/>
      <c r="H143" s="28">
        <f t="shared" si="6"/>
        <v>0</v>
      </c>
      <c r="I143" s="1117"/>
      <c r="J143" s="28">
        <f t="shared" si="7"/>
        <v>0</v>
      </c>
      <c r="K143" s="442">
        <f t="shared" si="4"/>
        <v>0</v>
      </c>
    </row>
    <row r="144" spans="1:11" s="441" customFormat="1">
      <c r="A144" s="612" t="s">
        <v>2451</v>
      </c>
      <c r="B144" s="582" t="s">
        <v>2452</v>
      </c>
      <c r="C144" s="441" t="s">
        <v>2448</v>
      </c>
      <c r="D144" s="504">
        <v>2</v>
      </c>
      <c r="E144" s="504"/>
      <c r="F144" s="28">
        <f t="shared" si="5"/>
        <v>0</v>
      </c>
      <c r="G144" s="1117">
        <v>2</v>
      </c>
      <c r="H144" s="28">
        <f t="shared" si="6"/>
        <v>0</v>
      </c>
      <c r="I144" s="1117">
        <v>0</v>
      </c>
      <c r="J144" s="28">
        <f t="shared" si="7"/>
        <v>0</v>
      </c>
      <c r="K144" s="442">
        <f t="shared" si="4"/>
        <v>0</v>
      </c>
    </row>
    <row r="145" spans="1:11" s="441" customFormat="1">
      <c r="A145" s="612"/>
      <c r="B145" s="586"/>
      <c r="D145" s="504"/>
      <c r="E145" s="504"/>
      <c r="F145" s="28">
        <f t="shared" si="5"/>
        <v>0</v>
      </c>
      <c r="G145" s="1117"/>
      <c r="H145" s="28">
        <f t="shared" si="6"/>
        <v>0</v>
      </c>
      <c r="I145" s="1117"/>
      <c r="J145" s="28">
        <f t="shared" si="7"/>
        <v>0</v>
      </c>
      <c r="K145" s="442">
        <f t="shared" si="4"/>
        <v>0</v>
      </c>
    </row>
    <row r="146" spans="1:11" s="441" customFormat="1" ht="39" customHeight="1">
      <c r="A146" s="612" t="s">
        <v>9</v>
      </c>
      <c r="B146" s="582" t="s">
        <v>2453</v>
      </c>
      <c r="D146" s="504"/>
      <c r="E146" s="504"/>
      <c r="F146" s="28">
        <f t="shared" si="5"/>
        <v>0</v>
      </c>
      <c r="G146" s="1117"/>
      <c r="H146" s="28">
        <f t="shared" si="6"/>
        <v>0</v>
      </c>
      <c r="I146" s="1117"/>
      <c r="J146" s="28">
        <f t="shared" si="7"/>
        <v>0</v>
      </c>
      <c r="K146" s="442">
        <f t="shared" si="4"/>
        <v>0</v>
      </c>
    </row>
    <row r="147" spans="1:11" s="441" customFormat="1">
      <c r="A147" s="612" t="s">
        <v>2451</v>
      </c>
      <c r="B147" s="582" t="s">
        <v>2452</v>
      </c>
      <c r="C147" s="441" t="s">
        <v>2448</v>
      </c>
      <c r="D147" s="504">
        <v>2</v>
      </c>
      <c r="E147" s="504"/>
      <c r="F147" s="28">
        <f t="shared" si="5"/>
        <v>0</v>
      </c>
      <c r="G147" s="1117">
        <v>2</v>
      </c>
      <c r="H147" s="28">
        <f t="shared" si="6"/>
        <v>0</v>
      </c>
      <c r="I147" s="1117">
        <v>0</v>
      </c>
      <c r="J147" s="28">
        <f t="shared" si="7"/>
        <v>0</v>
      </c>
      <c r="K147" s="442">
        <f t="shared" si="4"/>
        <v>0</v>
      </c>
    </row>
    <row r="148" spans="1:11">
      <c r="B148" s="600"/>
      <c r="C148" s="593"/>
      <c r="E148" s="614"/>
      <c r="F148" s="28">
        <f t="shared" si="5"/>
        <v>0</v>
      </c>
      <c r="G148" s="1118"/>
      <c r="H148" s="28">
        <f t="shared" si="6"/>
        <v>0</v>
      </c>
      <c r="I148" s="1118"/>
      <c r="J148" s="28">
        <f t="shared" si="7"/>
        <v>0</v>
      </c>
      <c r="K148" s="442">
        <f t="shared" si="4"/>
        <v>0</v>
      </c>
    </row>
    <row r="149" spans="1:11" s="441" customFormat="1" ht="76.5">
      <c r="A149" s="581" t="s">
        <v>10</v>
      </c>
      <c r="B149" s="582" t="s">
        <v>2454</v>
      </c>
      <c r="C149" s="578"/>
      <c r="D149" s="579"/>
      <c r="E149" s="580"/>
      <c r="F149" s="28">
        <f t="shared" si="5"/>
        <v>0</v>
      </c>
      <c r="G149" s="1117"/>
      <c r="H149" s="28">
        <f t="shared" si="6"/>
        <v>0</v>
      </c>
      <c r="I149" s="1117"/>
      <c r="J149" s="28">
        <f t="shared" si="7"/>
        <v>0</v>
      </c>
      <c r="K149" s="442">
        <f t="shared" si="4"/>
        <v>0</v>
      </c>
    </row>
    <row r="150" spans="1:11" s="441" customFormat="1">
      <c r="A150" s="581"/>
      <c r="B150" s="586" t="s">
        <v>2455</v>
      </c>
      <c r="C150" s="587" t="s">
        <v>1</v>
      </c>
      <c r="D150" s="579">
        <v>10</v>
      </c>
      <c r="E150" s="579"/>
      <c r="F150" s="28">
        <f t="shared" si="5"/>
        <v>0</v>
      </c>
      <c r="G150" s="1131">
        <v>8</v>
      </c>
      <c r="H150" s="28">
        <f t="shared" si="6"/>
        <v>0</v>
      </c>
      <c r="I150" s="1131">
        <v>2</v>
      </c>
      <c r="J150" s="28">
        <f t="shared" si="7"/>
        <v>0</v>
      </c>
      <c r="K150" s="442">
        <f t="shared" si="4"/>
        <v>0</v>
      </c>
    </row>
    <row r="151" spans="1:11" s="441" customFormat="1">
      <c r="A151" s="581"/>
      <c r="B151" s="586" t="s">
        <v>2456</v>
      </c>
      <c r="C151" s="587" t="s">
        <v>1</v>
      </c>
      <c r="D151" s="579">
        <v>5</v>
      </c>
      <c r="E151" s="579"/>
      <c r="F151" s="28">
        <f t="shared" si="5"/>
        <v>0</v>
      </c>
      <c r="G151" s="1117">
        <v>4</v>
      </c>
      <c r="H151" s="28">
        <f t="shared" si="6"/>
        <v>0</v>
      </c>
      <c r="I151" s="1117">
        <v>1</v>
      </c>
      <c r="J151" s="28">
        <f t="shared" si="7"/>
        <v>0</v>
      </c>
      <c r="K151" s="442">
        <f t="shared" si="4"/>
        <v>0</v>
      </c>
    </row>
    <row r="152" spans="1:11" s="441" customFormat="1">
      <c r="A152" s="581"/>
      <c r="B152" s="599"/>
      <c r="C152" s="578"/>
      <c r="D152" s="579"/>
      <c r="E152" s="579"/>
      <c r="F152" s="28">
        <f t="shared" si="5"/>
        <v>0</v>
      </c>
      <c r="G152" s="1117"/>
      <c r="H152" s="28">
        <f t="shared" si="6"/>
        <v>0</v>
      </c>
      <c r="I152" s="1117"/>
      <c r="J152" s="28">
        <f t="shared" si="7"/>
        <v>0</v>
      </c>
      <c r="K152" s="442">
        <f t="shared" si="4"/>
        <v>0</v>
      </c>
    </row>
    <row r="153" spans="1:11" s="441" customFormat="1" ht="82.5" customHeight="1">
      <c r="A153" s="581" t="s">
        <v>11</v>
      </c>
      <c r="B153" s="582" t="s">
        <v>2457</v>
      </c>
      <c r="C153" s="587" t="s">
        <v>1</v>
      </c>
      <c r="D153" s="579">
        <v>7</v>
      </c>
      <c r="E153" s="579"/>
      <c r="F153" s="28">
        <f t="shared" si="5"/>
        <v>0</v>
      </c>
      <c r="G153" s="1117">
        <v>6</v>
      </c>
      <c r="H153" s="28">
        <f t="shared" si="6"/>
        <v>0</v>
      </c>
      <c r="I153" s="1117">
        <v>1</v>
      </c>
      <c r="J153" s="28">
        <f t="shared" si="7"/>
        <v>0</v>
      </c>
      <c r="K153" s="442">
        <f t="shared" si="4"/>
        <v>0</v>
      </c>
    </row>
    <row r="154" spans="1:11" s="441" customFormat="1" ht="13.5" customHeight="1">
      <c r="A154" s="581"/>
      <c r="B154" s="582"/>
      <c r="C154" s="587"/>
      <c r="D154" s="579"/>
      <c r="E154" s="579"/>
      <c r="F154" s="28">
        <f t="shared" si="5"/>
        <v>0</v>
      </c>
      <c r="G154" s="1117"/>
      <c r="H154" s="28">
        <f t="shared" si="6"/>
        <v>0</v>
      </c>
      <c r="I154" s="1117"/>
      <c r="J154" s="28">
        <f t="shared" si="7"/>
        <v>0</v>
      </c>
      <c r="K154" s="442">
        <f t="shared" si="4"/>
        <v>0</v>
      </c>
    </row>
    <row r="155" spans="1:11" s="441" customFormat="1" ht="30.75" customHeight="1">
      <c r="A155" s="581" t="s">
        <v>12</v>
      </c>
      <c r="B155" s="599" t="s">
        <v>2458</v>
      </c>
      <c r="C155" s="587"/>
      <c r="D155" s="579"/>
      <c r="E155" s="579"/>
      <c r="F155" s="28">
        <f t="shared" si="5"/>
        <v>0</v>
      </c>
      <c r="G155" s="1117"/>
      <c r="H155" s="28">
        <f t="shared" si="6"/>
        <v>0</v>
      </c>
      <c r="I155" s="1117"/>
      <c r="J155" s="28">
        <f t="shared" si="7"/>
        <v>0</v>
      </c>
      <c r="K155" s="442">
        <f t="shared" si="4"/>
        <v>0</v>
      </c>
    </row>
    <row r="156" spans="1:11" s="441" customFormat="1" ht="14.25" customHeight="1">
      <c r="A156" s="581"/>
      <c r="B156" s="599" t="s">
        <v>2459</v>
      </c>
      <c r="C156" s="587" t="s">
        <v>1</v>
      </c>
      <c r="D156" s="579">
        <v>1</v>
      </c>
      <c r="E156" s="579"/>
      <c r="F156" s="28">
        <f t="shared" si="5"/>
        <v>0</v>
      </c>
      <c r="G156" s="1117">
        <v>0</v>
      </c>
      <c r="H156" s="28">
        <f t="shared" si="6"/>
        <v>0</v>
      </c>
      <c r="I156" s="1117">
        <v>1</v>
      </c>
      <c r="J156" s="28">
        <f t="shared" si="7"/>
        <v>0</v>
      </c>
      <c r="K156" s="442">
        <f t="shared" si="4"/>
        <v>0</v>
      </c>
    </row>
    <row r="157" spans="1:11" s="441" customFormat="1" ht="14.25" customHeight="1">
      <c r="A157" s="581"/>
      <c r="B157" s="599" t="s">
        <v>2460</v>
      </c>
      <c r="C157" s="587" t="s">
        <v>1</v>
      </c>
      <c r="D157" s="579">
        <v>1</v>
      </c>
      <c r="E157" s="579"/>
      <c r="F157" s="28">
        <f t="shared" si="5"/>
        <v>0</v>
      </c>
      <c r="G157" s="1117">
        <v>1</v>
      </c>
      <c r="H157" s="28">
        <f t="shared" si="6"/>
        <v>0</v>
      </c>
      <c r="I157" s="1117">
        <v>0</v>
      </c>
      <c r="J157" s="28">
        <f t="shared" si="7"/>
        <v>0</v>
      </c>
      <c r="K157" s="442">
        <f t="shared" si="4"/>
        <v>0</v>
      </c>
    </row>
    <row r="158" spans="1:11" s="441" customFormat="1" ht="14.25" customHeight="1">
      <c r="A158" s="581"/>
      <c r="B158" s="599"/>
      <c r="C158" s="587"/>
      <c r="D158" s="579"/>
      <c r="E158" s="579"/>
      <c r="F158" s="28">
        <f t="shared" si="5"/>
        <v>0</v>
      </c>
      <c r="G158" s="1117"/>
      <c r="H158" s="28">
        <f t="shared" si="6"/>
        <v>0</v>
      </c>
      <c r="I158" s="1117"/>
      <c r="J158" s="28">
        <f t="shared" si="7"/>
        <v>0</v>
      </c>
      <c r="K158" s="442">
        <f t="shared" si="4"/>
        <v>0</v>
      </c>
    </row>
    <row r="159" spans="1:11" s="441" customFormat="1" ht="54.75" customHeight="1">
      <c r="A159" s="581" t="s">
        <v>13</v>
      </c>
      <c r="B159" s="615" t="s">
        <v>2461</v>
      </c>
      <c r="C159" s="587" t="s">
        <v>1</v>
      </c>
      <c r="D159" s="579">
        <v>3</v>
      </c>
      <c r="E159" s="579"/>
      <c r="F159" s="28">
        <f t="shared" si="5"/>
        <v>0</v>
      </c>
      <c r="G159" s="1131">
        <v>3</v>
      </c>
      <c r="H159" s="28">
        <f t="shared" si="6"/>
        <v>0</v>
      </c>
      <c r="I159" s="1117"/>
      <c r="J159" s="28">
        <f t="shared" si="7"/>
        <v>0</v>
      </c>
      <c r="K159" s="442">
        <f t="shared" si="4"/>
        <v>0</v>
      </c>
    </row>
    <row r="160" spans="1:11" s="441" customFormat="1" ht="14.25" customHeight="1">
      <c r="A160" s="581"/>
      <c r="B160" s="599"/>
      <c r="C160" s="587"/>
      <c r="D160" s="579"/>
      <c r="E160" s="579"/>
      <c r="F160" s="28">
        <f t="shared" si="5"/>
        <v>0</v>
      </c>
      <c r="G160" s="1117"/>
      <c r="H160" s="28">
        <f t="shared" si="6"/>
        <v>0</v>
      </c>
      <c r="I160" s="1117"/>
      <c r="J160" s="28">
        <f t="shared" si="7"/>
        <v>0</v>
      </c>
      <c r="K160" s="442">
        <f t="shared" si="4"/>
        <v>0</v>
      </c>
    </row>
    <row r="161" spans="1:11" s="441" customFormat="1" ht="127.5">
      <c r="A161" s="581" t="s">
        <v>14</v>
      </c>
      <c r="B161" s="602" t="s">
        <v>2462</v>
      </c>
      <c r="C161" s="587" t="s">
        <v>1</v>
      </c>
      <c r="D161" s="579">
        <v>2</v>
      </c>
      <c r="E161" s="579"/>
      <c r="F161" s="28">
        <f t="shared" si="5"/>
        <v>0</v>
      </c>
      <c r="G161" s="1131">
        <v>2</v>
      </c>
      <c r="H161" s="28">
        <f t="shared" si="6"/>
        <v>0</v>
      </c>
      <c r="I161" s="1131"/>
      <c r="J161" s="28">
        <f t="shared" si="7"/>
        <v>0</v>
      </c>
      <c r="K161" s="442">
        <f t="shared" si="4"/>
        <v>0</v>
      </c>
    </row>
    <row r="162" spans="1:11" s="441" customFormat="1" ht="13.5" customHeight="1">
      <c r="A162" s="581"/>
      <c r="B162" s="594"/>
      <c r="C162" s="587"/>
      <c r="D162" s="579"/>
      <c r="E162" s="579"/>
      <c r="F162" s="28">
        <f t="shared" si="5"/>
        <v>0</v>
      </c>
      <c r="G162" s="1131"/>
      <c r="H162" s="28">
        <f t="shared" si="6"/>
        <v>0</v>
      </c>
      <c r="I162" s="1117"/>
      <c r="J162" s="28">
        <f t="shared" si="7"/>
        <v>0</v>
      </c>
      <c r="K162" s="442">
        <f t="shared" si="4"/>
        <v>0</v>
      </c>
    </row>
    <row r="163" spans="1:11" s="441" customFormat="1" ht="55.5" customHeight="1">
      <c r="A163" s="581" t="s">
        <v>15</v>
      </c>
      <c r="B163" s="497" t="s">
        <v>2463</v>
      </c>
      <c r="C163" s="587" t="s">
        <v>1</v>
      </c>
      <c r="D163" s="579">
        <v>2</v>
      </c>
      <c r="E163" s="579"/>
      <c r="F163" s="28">
        <f t="shared" si="5"/>
        <v>0</v>
      </c>
      <c r="G163" s="1131">
        <v>2</v>
      </c>
      <c r="H163" s="28">
        <f t="shared" si="6"/>
        <v>0</v>
      </c>
      <c r="I163" s="1131"/>
      <c r="J163" s="28">
        <f t="shared" si="7"/>
        <v>0</v>
      </c>
      <c r="K163" s="442">
        <f t="shared" si="4"/>
        <v>0</v>
      </c>
    </row>
    <row r="164" spans="1:11" s="441" customFormat="1">
      <c r="A164" s="581"/>
      <c r="B164" s="497"/>
      <c r="C164" s="587"/>
      <c r="D164" s="579"/>
      <c r="E164" s="579"/>
      <c r="F164" s="28">
        <f t="shared" si="5"/>
        <v>0</v>
      </c>
      <c r="G164" s="1117"/>
      <c r="H164" s="28">
        <f t="shared" si="6"/>
        <v>0</v>
      </c>
      <c r="I164" s="1117"/>
      <c r="J164" s="28">
        <f t="shared" si="7"/>
        <v>0</v>
      </c>
      <c r="K164" s="442">
        <f t="shared" si="4"/>
        <v>0</v>
      </c>
    </row>
    <row r="165" spans="1:11" s="441" customFormat="1" ht="51.75" customHeight="1">
      <c r="A165" s="581" t="s">
        <v>16</v>
      </c>
      <c r="B165" s="582" t="s">
        <v>2464</v>
      </c>
      <c r="C165" s="587" t="s">
        <v>1</v>
      </c>
      <c r="D165" s="579">
        <v>2</v>
      </c>
      <c r="E165" s="579"/>
      <c r="F165" s="28">
        <f t="shared" si="5"/>
        <v>0</v>
      </c>
      <c r="G165" s="1117">
        <v>1</v>
      </c>
      <c r="H165" s="28">
        <f t="shared" si="6"/>
        <v>0</v>
      </c>
      <c r="I165" s="1131">
        <v>1</v>
      </c>
      <c r="J165" s="28">
        <f t="shared" si="7"/>
        <v>0</v>
      </c>
      <c r="K165" s="442">
        <f t="shared" si="4"/>
        <v>0</v>
      </c>
    </row>
    <row r="166" spans="1:11" s="441" customFormat="1" ht="13.5" customHeight="1">
      <c r="A166" s="581"/>
      <c r="B166" s="594"/>
      <c r="C166" s="587"/>
      <c r="D166" s="579"/>
      <c r="E166" s="579"/>
      <c r="F166" s="28">
        <f t="shared" si="5"/>
        <v>0</v>
      </c>
      <c r="G166" s="1117"/>
      <c r="H166" s="28">
        <f t="shared" si="6"/>
        <v>0</v>
      </c>
      <c r="I166" s="1117"/>
      <c r="J166" s="28">
        <f t="shared" si="7"/>
        <v>0</v>
      </c>
      <c r="K166" s="442">
        <f t="shared" si="4"/>
        <v>0</v>
      </c>
    </row>
    <row r="167" spans="1:11" s="441" customFormat="1" ht="39" customHeight="1">
      <c r="A167" s="581" t="s">
        <v>17</v>
      </c>
      <c r="B167" s="582" t="s">
        <v>2465</v>
      </c>
      <c r="C167" s="587" t="s">
        <v>1</v>
      </c>
      <c r="D167" s="579">
        <v>16</v>
      </c>
      <c r="E167" s="579"/>
      <c r="F167" s="28">
        <f t="shared" si="5"/>
        <v>0</v>
      </c>
      <c r="G167" s="1117">
        <v>11</v>
      </c>
      <c r="H167" s="28">
        <f t="shared" si="6"/>
        <v>0</v>
      </c>
      <c r="I167" s="1131">
        <v>5</v>
      </c>
      <c r="J167" s="28">
        <f t="shared" si="7"/>
        <v>0</v>
      </c>
      <c r="K167" s="442">
        <f t="shared" si="4"/>
        <v>0</v>
      </c>
    </row>
    <row r="168" spans="1:11" s="441" customFormat="1" ht="13.5" customHeight="1">
      <c r="A168" s="581"/>
      <c r="B168" s="594"/>
      <c r="C168" s="587"/>
      <c r="D168" s="579"/>
      <c r="E168" s="579"/>
      <c r="F168" s="28">
        <f t="shared" si="5"/>
        <v>0</v>
      </c>
      <c r="G168" s="1117"/>
      <c r="H168" s="28">
        <f t="shared" si="6"/>
        <v>0</v>
      </c>
      <c r="I168" s="1131"/>
      <c r="J168" s="28">
        <f t="shared" si="7"/>
        <v>0</v>
      </c>
      <c r="K168" s="442">
        <f t="shared" si="4"/>
        <v>0</v>
      </c>
    </row>
    <row r="169" spans="1:11" s="441" customFormat="1" ht="39" customHeight="1">
      <c r="A169" s="581" t="s">
        <v>18</v>
      </c>
      <c r="B169" s="582" t="s">
        <v>2466</v>
      </c>
      <c r="C169" s="587" t="s">
        <v>108</v>
      </c>
      <c r="D169" s="579">
        <v>13</v>
      </c>
      <c r="E169" s="579"/>
      <c r="F169" s="28">
        <f t="shared" si="5"/>
        <v>0</v>
      </c>
      <c r="G169" s="1131">
        <v>13</v>
      </c>
      <c r="H169" s="28">
        <f t="shared" si="6"/>
        <v>0</v>
      </c>
      <c r="I169" s="1131"/>
      <c r="J169" s="28">
        <f t="shared" si="7"/>
        <v>0</v>
      </c>
      <c r="K169" s="442">
        <f t="shared" si="4"/>
        <v>0</v>
      </c>
    </row>
    <row r="170" spans="1:11" s="441" customFormat="1" ht="13.5" customHeight="1">
      <c r="A170" s="581"/>
      <c r="B170" s="594"/>
      <c r="C170" s="587"/>
      <c r="D170" s="579"/>
      <c r="E170" s="579"/>
      <c r="F170" s="28">
        <f t="shared" si="5"/>
        <v>0</v>
      </c>
      <c r="G170" s="1131"/>
      <c r="H170" s="28">
        <f t="shared" si="6"/>
        <v>0</v>
      </c>
      <c r="I170" s="1131"/>
      <c r="J170" s="28">
        <f t="shared" si="7"/>
        <v>0</v>
      </c>
      <c r="K170" s="442">
        <f t="shared" si="4"/>
        <v>0</v>
      </c>
    </row>
    <row r="171" spans="1:11" s="441" customFormat="1" ht="26.25" customHeight="1">
      <c r="A171" s="581" t="s">
        <v>19</v>
      </c>
      <c r="B171" s="582" t="s">
        <v>2467</v>
      </c>
      <c r="C171" s="587" t="s">
        <v>1</v>
      </c>
      <c r="D171" s="579">
        <v>14</v>
      </c>
      <c r="E171" s="579"/>
      <c r="F171" s="28">
        <f t="shared" si="5"/>
        <v>0</v>
      </c>
      <c r="G171" s="1131">
        <v>14</v>
      </c>
      <c r="H171" s="28">
        <f t="shared" si="6"/>
        <v>0</v>
      </c>
      <c r="I171" s="1131"/>
      <c r="J171" s="28">
        <f t="shared" si="7"/>
        <v>0</v>
      </c>
      <c r="K171" s="442">
        <f t="shared" si="4"/>
        <v>0</v>
      </c>
    </row>
    <row r="172" spans="1:11" s="441" customFormat="1" ht="13.5" customHeight="1">
      <c r="A172" s="581"/>
      <c r="B172" s="594"/>
      <c r="C172" s="587"/>
      <c r="D172" s="579"/>
      <c r="E172" s="579"/>
      <c r="F172" s="28">
        <f t="shared" si="5"/>
        <v>0</v>
      </c>
      <c r="G172" s="1117"/>
      <c r="H172" s="28">
        <f t="shared" si="6"/>
        <v>0</v>
      </c>
      <c r="I172" s="1117"/>
      <c r="J172" s="28">
        <f t="shared" si="7"/>
        <v>0</v>
      </c>
      <c r="K172" s="442">
        <f t="shared" si="4"/>
        <v>0</v>
      </c>
    </row>
    <row r="173" spans="1:11" s="441" customFormat="1" ht="51">
      <c r="A173" s="581" t="s">
        <v>20</v>
      </c>
      <c r="B173" s="582" t="s">
        <v>2468</v>
      </c>
      <c r="C173" s="587"/>
      <c r="D173" s="579"/>
      <c r="E173" s="579"/>
      <c r="F173" s="28">
        <f t="shared" si="5"/>
        <v>0</v>
      </c>
      <c r="G173" s="1117"/>
      <c r="H173" s="28">
        <f t="shared" si="6"/>
        <v>0</v>
      </c>
      <c r="I173" s="1117"/>
      <c r="J173" s="28">
        <f t="shared" si="7"/>
        <v>0</v>
      </c>
      <c r="K173" s="442">
        <f t="shared" si="4"/>
        <v>0</v>
      </c>
    </row>
    <row r="174" spans="1:11" s="441" customFormat="1" ht="38.25">
      <c r="A174" s="581"/>
      <c r="B174" s="582" t="s">
        <v>2469</v>
      </c>
      <c r="C174" s="587"/>
      <c r="D174" s="579"/>
      <c r="E174" s="579"/>
      <c r="F174" s="28">
        <f t="shared" si="5"/>
        <v>0</v>
      </c>
      <c r="G174" s="1117"/>
      <c r="H174" s="28">
        <f t="shared" si="6"/>
        <v>0</v>
      </c>
      <c r="I174" s="1117"/>
      <c r="J174" s="28">
        <f t="shared" si="7"/>
        <v>0</v>
      </c>
      <c r="K174" s="442">
        <f t="shared" si="4"/>
        <v>0</v>
      </c>
    </row>
    <row r="175" spans="1:11" s="441" customFormat="1">
      <c r="A175" s="581"/>
      <c r="B175" s="582"/>
      <c r="C175" s="587"/>
      <c r="D175" s="579"/>
      <c r="E175" s="579"/>
      <c r="F175" s="28">
        <f t="shared" si="5"/>
        <v>0</v>
      </c>
      <c r="G175" s="1117"/>
      <c r="H175" s="28">
        <f t="shared" si="6"/>
        <v>0</v>
      </c>
      <c r="I175" s="1117"/>
      <c r="J175" s="28">
        <f t="shared" si="7"/>
        <v>0</v>
      </c>
      <c r="K175" s="442">
        <f t="shared" si="4"/>
        <v>0</v>
      </c>
    </row>
    <row r="176" spans="1:11" s="441" customFormat="1" ht="127.5">
      <c r="A176" s="581"/>
      <c r="B176" s="582" t="s">
        <v>2470</v>
      </c>
      <c r="C176" s="587"/>
      <c r="D176" s="579"/>
      <c r="E176" s="579"/>
      <c r="F176" s="28">
        <f t="shared" si="5"/>
        <v>0</v>
      </c>
      <c r="G176" s="1117"/>
      <c r="H176" s="28">
        <f t="shared" si="6"/>
        <v>0</v>
      </c>
      <c r="I176" s="1117"/>
      <c r="J176" s="28">
        <f t="shared" si="7"/>
        <v>0</v>
      </c>
      <c r="K176" s="442">
        <f t="shared" si="4"/>
        <v>0</v>
      </c>
    </row>
    <row r="177" spans="1:11" s="441" customFormat="1" ht="51">
      <c r="A177" s="581"/>
      <c r="B177" s="582" t="s">
        <v>2471</v>
      </c>
      <c r="C177" s="587"/>
      <c r="D177" s="579"/>
      <c r="E177" s="579"/>
      <c r="F177" s="28">
        <f t="shared" si="5"/>
        <v>0</v>
      </c>
      <c r="G177" s="1117"/>
      <c r="H177" s="28">
        <f t="shared" si="6"/>
        <v>0</v>
      </c>
      <c r="I177" s="1117"/>
      <c r="J177" s="28">
        <f t="shared" si="7"/>
        <v>0</v>
      </c>
      <c r="K177" s="442">
        <f t="shared" si="4"/>
        <v>0</v>
      </c>
    </row>
    <row r="178" spans="1:11" s="441" customFormat="1">
      <c r="A178" s="581"/>
      <c r="B178" s="491" t="s">
        <v>2472</v>
      </c>
      <c r="C178" s="587" t="s">
        <v>1</v>
      </c>
      <c r="D178" s="579">
        <v>1</v>
      </c>
      <c r="E178" s="579"/>
      <c r="F178" s="28">
        <f t="shared" si="5"/>
        <v>0</v>
      </c>
      <c r="G178" s="1117">
        <v>1</v>
      </c>
      <c r="H178" s="28">
        <f t="shared" si="6"/>
        <v>0</v>
      </c>
      <c r="I178" s="1117">
        <v>0</v>
      </c>
      <c r="J178" s="28">
        <f t="shared" si="7"/>
        <v>0</v>
      </c>
      <c r="K178" s="442">
        <f t="shared" si="4"/>
        <v>0</v>
      </c>
    </row>
    <row r="179" spans="1:11" s="441" customFormat="1">
      <c r="A179" s="581"/>
      <c r="B179" s="491"/>
      <c r="C179" s="587"/>
      <c r="D179" s="579"/>
      <c r="E179" s="579"/>
      <c r="F179" s="28">
        <f t="shared" si="5"/>
        <v>0</v>
      </c>
      <c r="G179" s="1117"/>
      <c r="H179" s="28">
        <f t="shared" si="6"/>
        <v>0</v>
      </c>
      <c r="I179" s="1117"/>
      <c r="J179" s="28">
        <f t="shared" si="7"/>
        <v>0</v>
      </c>
      <c r="K179" s="442">
        <f t="shared" si="4"/>
        <v>0</v>
      </c>
    </row>
    <row r="180" spans="1:11" s="619" customFormat="1" ht="266.25" customHeight="1">
      <c r="A180" s="581" t="s">
        <v>21</v>
      </c>
      <c r="B180" s="582" t="s">
        <v>2473</v>
      </c>
      <c r="C180" s="616"/>
      <c r="D180" s="617"/>
      <c r="E180" s="618"/>
      <c r="F180" s="28">
        <f t="shared" si="5"/>
        <v>0</v>
      </c>
      <c r="G180" s="1121"/>
      <c r="H180" s="28">
        <f t="shared" si="6"/>
        <v>0</v>
      </c>
      <c r="I180" s="1121"/>
      <c r="J180" s="28">
        <f t="shared" si="7"/>
        <v>0</v>
      </c>
      <c r="K180" s="442">
        <f t="shared" si="4"/>
        <v>0</v>
      </c>
    </row>
    <row r="181" spans="1:11" s="619" customFormat="1" ht="27.75" customHeight="1">
      <c r="A181" s="620"/>
      <c r="B181" s="582" t="s">
        <v>2474</v>
      </c>
      <c r="C181" s="616"/>
      <c r="D181" s="617"/>
      <c r="E181" s="618"/>
      <c r="F181" s="28">
        <f t="shared" si="5"/>
        <v>0</v>
      </c>
      <c r="G181" s="1121"/>
      <c r="H181" s="28">
        <f t="shared" si="6"/>
        <v>0</v>
      </c>
      <c r="I181" s="1121"/>
      <c r="J181" s="28">
        <f t="shared" si="7"/>
        <v>0</v>
      </c>
      <c r="K181" s="442">
        <f t="shared" si="4"/>
        <v>0</v>
      </c>
    </row>
    <row r="182" spans="1:11" s="619" customFormat="1">
      <c r="A182" s="620"/>
      <c r="B182" s="582" t="s">
        <v>2475</v>
      </c>
      <c r="C182" s="616"/>
      <c r="D182" s="617"/>
      <c r="E182" s="618"/>
      <c r="F182" s="28">
        <f t="shared" si="5"/>
        <v>0</v>
      </c>
      <c r="G182" s="1121"/>
      <c r="H182" s="28">
        <f t="shared" si="6"/>
        <v>0</v>
      </c>
      <c r="I182" s="1121"/>
      <c r="J182" s="28">
        <f t="shared" si="7"/>
        <v>0</v>
      </c>
      <c r="K182" s="442">
        <f t="shared" si="4"/>
        <v>0</v>
      </c>
    </row>
    <row r="183" spans="1:11" s="619" customFormat="1" ht="15.75" customHeight="1">
      <c r="A183" s="620"/>
      <c r="B183" s="582" t="s">
        <v>2476</v>
      </c>
      <c r="C183" s="616"/>
      <c r="D183" s="617"/>
      <c r="E183" s="618"/>
      <c r="F183" s="28">
        <f t="shared" si="5"/>
        <v>0</v>
      </c>
      <c r="G183" s="1121"/>
      <c r="H183" s="28">
        <f t="shared" si="6"/>
        <v>0</v>
      </c>
      <c r="I183" s="1121"/>
      <c r="J183" s="28">
        <f t="shared" si="7"/>
        <v>0</v>
      </c>
      <c r="K183" s="442">
        <f t="shared" ref="K183:K247" si="8">D183-G183-I183</f>
        <v>0</v>
      </c>
    </row>
    <row r="184" spans="1:11" s="619" customFormat="1">
      <c r="A184" s="620"/>
      <c r="B184" s="582" t="s">
        <v>2477</v>
      </c>
      <c r="C184" s="616"/>
      <c r="D184" s="617"/>
      <c r="E184" s="618"/>
      <c r="F184" s="28">
        <f t="shared" si="5"/>
        <v>0</v>
      </c>
      <c r="G184" s="1121"/>
      <c r="H184" s="28">
        <f t="shared" si="6"/>
        <v>0</v>
      </c>
      <c r="I184" s="1121"/>
      <c r="J184" s="28">
        <f t="shared" si="7"/>
        <v>0</v>
      </c>
      <c r="K184" s="442">
        <f t="shared" si="8"/>
        <v>0</v>
      </c>
    </row>
    <row r="185" spans="1:11" s="619" customFormat="1">
      <c r="A185" s="620"/>
      <c r="B185" s="582"/>
      <c r="C185" s="616"/>
      <c r="D185" s="617"/>
      <c r="E185" s="618"/>
      <c r="F185" s="28">
        <f t="shared" ref="F185:F199" si="9">ROUND(D185*E185,2)</f>
        <v>0</v>
      </c>
      <c r="G185" s="1121"/>
      <c r="H185" s="28">
        <f t="shared" ref="H185:H199" si="10">ROUND(E185*G185,2)</f>
        <v>0</v>
      </c>
      <c r="I185" s="1121"/>
      <c r="J185" s="28">
        <f t="shared" ref="J185:J199" si="11">ROUND(E185*I185,2)</f>
        <v>0</v>
      </c>
      <c r="K185" s="442">
        <f t="shared" si="8"/>
        <v>0</v>
      </c>
    </row>
    <row r="186" spans="1:11" s="619" customFormat="1">
      <c r="A186" s="620"/>
      <c r="B186" s="582" t="s">
        <v>2478</v>
      </c>
      <c r="C186" s="616"/>
      <c r="D186" s="617"/>
      <c r="E186" s="618"/>
      <c r="F186" s="28">
        <f t="shared" si="9"/>
        <v>0</v>
      </c>
      <c r="G186" s="1121"/>
      <c r="H186" s="28">
        <f t="shared" si="10"/>
        <v>0</v>
      </c>
      <c r="I186" s="1121"/>
      <c r="J186" s="28">
        <f t="shared" si="11"/>
        <v>0</v>
      </c>
      <c r="K186" s="442">
        <f t="shared" si="8"/>
        <v>0</v>
      </c>
    </row>
    <row r="187" spans="1:11" s="619" customFormat="1" ht="233.25" customHeight="1">
      <c r="A187" s="620"/>
      <c r="B187" s="582" t="s">
        <v>2479</v>
      </c>
      <c r="C187" s="616"/>
      <c r="D187" s="617"/>
      <c r="E187" s="618"/>
      <c r="F187" s="28">
        <f t="shared" si="9"/>
        <v>0</v>
      </c>
      <c r="G187" s="1121"/>
      <c r="H187" s="28">
        <f t="shared" si="10"/>
        <v>0</v>
      </c>
      <c r="I187" s="1121"/>
      <c r="J187" s="28">
        <f t="shared" si="11"/>
        <v>0</v>
      </c>
      <c r="K187" s="442">
        <f t="shared" si="8"/>
        <v>0</v>
      </c>
    </row>
    <row r="188" spans="1:11" s="619" customFormat="1" ht="38.25">
      <c r="A188" s="620"/>
      <c r="B188" s="582" t="s">
        <v>2480</v>
      </c>
      <c r="C188" s="621" t="s">
        <v>1</v>
      </c>
      <c r="D188" s="579">
        <v>2</v>
      </c>
      <c r="E188" s="579"/>
      <c r="F188" s="28">
        <f t="shared" si="9"/>
        <v>0</v>
      </c>
      <c r="G188" s="1122">
        <v>1</v>
      </c>
      <c r="H188" s="28">
        <f t="shared" si="10"/>
        <v>0</v>
      </c>
      <c r="I188" s="1122">
        <v>1</v>
      </c>
      <c r="J188" s="28">
        <f t="shared" si="11"/>
        <v>0</v>
      </c>
      <c r="K188" s="442">
        <f t="shared" si="8"/>
        <v>0</v>
      </c>
    </row>
    <row r="189" spans="1:11" s="619" customFormat="1">
      <c r="A189" s="620"/>
      <c r="B189" s="582"/>
      <c r="C189" s="616"/>
      <c r="D189" s="579"/>
      <c r="E189" s="579"/>
      <c r="F189" s="28">
        <f t="shared" si="9"/>
        <v>0</v>
      </c>
      <c r="G189" s="1121"/>
      <c r="H189" s="28">
        <f t="shared" si="10"/>
        <v>0</v>
      </c>
      <c r="I189" s="1121"/>
      <c r="J189" s="28">
        <f t="shared" si="11"/>
        <v>0</v>
      </c>
      <c r="K189" s="442">
        <f t="shared" si="8"/>
        <v>0</v>
      </c>
    </row>
    <row r="190" spans="1:11" s="441" customFormat="1" ht="51">
      <c r="A190" s="581" t="s">
        <v>22</v>
      </c>
      <c r="B190" s="582" t="s">
        <v>2481</v>
      </c>
      <c r="C190" s="587" t="s">
        <v>108</v>
      </c>
      <c r="D190" s="579">
        <v>36</v>
      </c>
      <c r="E190" s="579"/>
      <c r="F190" s="28">
        <f t="shared" si="9"/>
        <v>0</v>
      </c>
      <c r="G190" s="1117">
        <v>36</v>
      </c>
      <c r="H190" s="28">
        <f t="shared" si="10"/>
        <v>0</v>
      </c>
      <c r="I190" s="1117">
        <v>0</v>
      </c>
      <c r="J190" s="28">
        <f t="shared" si="11"/>
        <v>0</v>
      </c>
      <c r="K190" s="442">
        <f t="shared" si="8"/>
        <v>0</v>
      </c>
    </row>
    <row r="191" spans="1:11" s="441" customFormat="1">
      <c r="A191" s="581"/>
      <c r="B191" s="491"/>
      <c r="C191" s="587"/>
      <c r="D191" s="579"/>
      <c r="E191" s="579"/>
      <c r="F191" s="28">
        <f t="shared" si="9"/>
        <v>0</v>
      </c>
      <c r="G191" s="1117"/>
      <c r="H191" s="28">
        <f t="shared" si="10"/>
        <v>0</v>
      </c>
      <c r="I191" s="1117"/>
      <c r="J191" s="28">
        <f t="shared" si="11"/>
        <v>0</v>
      </c>
      <c r="K191" s="442">
        <f t="shared" si="8"/>
        <v>0</v>
      </c>
    </row>
    <row r="192" spans="1:11" s="441" customFormat="1" ht="42.75" customHeight="1">
      <c r="A192" s="581" t="s">
        <v>23</v>
      </c>
      <c r="B192" s="582" t="s">
        <v>2482</v>
      </c>
      <c r="C192" s="621" t="s">
        <v>1</v>
      </c>
      <c r="D192" s="597">
        <v>1</v>
      </c>
      <c r="E192" s="579"/>
      <c r="F192" s="28">
        <f t="shared" si="9"/>
        <v>0</v>
      </c>
      <c r="G192" s="1117">
        <v>1</v>
      </c>
      <c r="H192" s="28">
        <f t="shared" si="10"/>
        <v>0</v>
      </c>
      <c r="I192" s="1117">
        <v>0</v>
      </c>
      <c r="J192" s="28">
        <f t="shared" si="11"/>
        <v>0</v>
      </c>
      <c r="K192" s="442">
        <f t="shared" si="8"/>
        <v>0</v>
      </c>
    </row>
    <row r="193" spans="1:11" s="441" customFormat="1" ht="12.75" customHeight="1">
      <c r="A193" s="581"/>
      <c r="B193" s="582"/>
      <c r="C193" s="621"/>
      <c r="D193" s="597"/>
      <c r="E193" s="579"/>
      <c r="F193" s="28">
        <f t="shared" si="9"/>
        <v>0</v>
      </c>
      <c r="G193" s="1117"/>
      <c r="H193" s="28">
        <f t="shared" si="10"/>
        <v>0</v>
      </c>
      <c r="I193" s="1117"/>
      <c r="J193" s="28">
        <f t="shared" si="11"/>
        <v>0</v>
      </c>
      <c r="K193" s="442">
        <f t="shared" si="8"/>
        <v>0</v>
      </c>
    </row>
    <row r="194" spans="1:11" s="441" customFormat="1" ht="26.25" customHeight="1">
      <c r="A194" s="581">
        <v>22</v>
      </c>
      <c r="B194" s="582" t="s">
        <v>2483</v>
      </c>
      <c r="C194" s="621"/>
      <c r="D194" s="597"/>
      <c r="E194" s="579"/>
      <c r="F194" s="28">
        <f t="shared" si="9"/>
        <v>0</v>
      </c>
      <c r="G194" s="1117"/>
      <c r="H194" s="28">
        <f t="shared" si="10"/>
        <v>0</v>
      </c>
      <c r="I194" s="1117"/>
      <c r="J194" s="28">
        <f t="shared" si="11"/>
        <v>0</v>
      </c>
      <c r="K194" s="442">
        <f t="shared" si="8"/>
        <v>0</v>
      </c>
    </row>
    <row r="195" spans="1:11" s="441" customFormat="1" ht="12.75" customHeight="1">
      <c r="A195" s="581"/>
      <c r="B195" s="582" t="s">
        <v>2484</v>
      </c>
      <c r="C195" s="621" t="s">
        <v>1</v>
      </c>
      <c r="D195" s="597">
        <v>3</v>
      </c>
      <c r="E195" s="579"/>
      <c r="F195" s="28">
        <f t="shared" si="9"/>
        <v>0</v>
      </c>
      <c r="G195" s="1117">
        <v>2</v>
      </c>
      <c r="H195" s="28">
        <f t="shared" si="10"/>
        <v>0</v>
      </c>
      <c r="I195" s="1117">
        <v>1</v>
      </c>
      <c r="J195" s="28">
        <f t="shared" si="11"/>
        <v>0</v>
      </c>
      <c r="K195" s="442">
        <f t="shared" si="8"/>
        <v>0</v>
      </c>
    </row>
    <row r="196" spans="1:11" s="441" customFormat="1" ht="12.75" customHeight="1">
      <c r="A196" s="581"/>
      <c r="B196" s="582" t="s">
        <v>2485</v>
      </c>
      <c r="C196" s="621" t="s">
        <v>1</v>
      </c>
      <c r="D196" s="597">
        <v>3</v>
      </c>
      <c r="E196" s="579"/>
      <c r="F196" s="28">
        <f t="shared" si="9"/>
        <v>0</v>
      </c>
      <c r="G196" s="1117">
        <v>2</v>
      </c>
      <c r="H196" s="28">
        <f t="shared" si="10"/>
        <v>0</v>
      </c>
      <c r="I196" s="1117">
        <v>1</v>
      </c>
      <c r="J196" s="28">
        <f t="shared" si="11"/>
        <v>0</v>
      </c>
      <c r="K196" s="442">
        <f t="shared" si="8"/>
        <v>0</v>
      </c>
    </row>
    <row r="197" spans="1:11" s="441" customFormat="1" ht="12.75" customHeight="1">
      <c r="A197" s="581"/>
      <c r="B197" s="582" t="s">
        <v>2486</v>
      </c>
      <c r="C197" s="621" t="s">
        <v>1</v>
      </c>
      <c r="D197" s="597">
        <v>3</v>
      </c>
      <c r="E197" s="579"/>
      <c r="F197" s="28">
        <f t="shared" si="9"/>
        <v>0</v>
      </c>
      <c r="G197" s="1117">
        <v>2</v>
      </c>
      <c r="H197" s="28">
        <f t="shared" si="10"/>
        <v>0</v>
      </c>
      <c r="I197" s="1117">
        <v>1</v>
      </c>
      <c r="J197" s="28">
        <f t="shared" si="11"/>
        <v>0</v>
      </c>
      <c r="K197" s="442">
        <f t="shared" si="8"/>
        <v>0</v>
      </c>
    </row>
    <row r="198" spans="1:11" s="441" customFormat="1" ht="12.75" customHeight="1">
      <c r="A198" s="581"/>
      <c r="B198" s="582"/>
      <c r="C198" s="621"/>
      <c r="D198" s="597"/>
      <c r="E198" s="591"/>
      <c r="F198" s="28">
        <f t="shared" si="9"/>
        <v>0</v>
      </c>
      <c r="G198" s="1117"/>
      <c r="H198" s="28">
        <f t="shared" si="10"/>
        <v>0</v>
      </c>
      <c r="I198" s="1117"/>
      <c r="J198" s="28">
        <f t="shared" si="11"/>
        <v>0</v>
      </c>
      <c r="K198" s="442">
        <f t="shared" si="8"/>
        <v>0</v>
      </c>
    </row>
    <row r="199" spans="1:11" s="441" customFormat="1" ht="12.75" customHeight="1">
      <c r="A199" s="581"/>
      <c r="B199" s="594"/>
      <c r="C199" s="587"/>
      <c r="D199" s="579"/>
      <c r="E199" s="579"/>
      <c r="F199" s="28">
        <f t="shared" si="9"/>
        <v>0</v>
      </c>
      <c r="G199" s="1117"/>
      <c r="H199" s="28">
        <f t="shared" si="10"/>
        <v>0</v>
      </c>
      <c r="I199" s="1117"/>
      <c r="J199" s="28">
        <f t="shared" si="11"/>
        <v>0</v>
      </c>
      <c r="K199" s="442">
        <f t="shared" si="8"/>
        <v>0</v>
      </c>
    </row>
    <row r="200" spans="1:11" s="441" customFormat="1" ht="13.5" customHeight="1">
      <c r="A200" s="604" t="s">
        <v>2433</v>
      </c>
      <c r="B200" s="605" t="s">
        <v>2487</v>
      </c>
      <c r="C200" s="606"/>
      <c r="D200" s="607"/>
      <c r="E200" s="608"/>
      <c r="F200" s="607">
        <f>SUM(F120:F199)</f>
        <v>0</v>
      </c>
      <c r="G200" s="1119"/>
      <c r="H200" s="607">
        <f>SUM(H120:H199)</f>
        <v>0</v>
      </c>
      <c r="I200" s="1119"/>
      <c r="J200" s="607">
        <f>SUM(J120:J199)</f>
        <v>0</v>
      </c>
      <c r="K200" s="442">
        <f t="shared" si="8"/>
        <v>0</v>
      </c>
    </row>
    <row r="201" spans="1:11" s="441" customFormat="1" ht="13.5" customHeight="1">
      <c r="A201" s="622"/>
      <c r="B201" s="623"/>
      <c r="C201" s="622"/>
      <c r="D201" s="624"/>
      <c r="E201" s="625"/>
      <c r="F201" s="624"/>
      <c r="G201" s="1117"/>
      <c r="H201" s="1114"/>
      <c r="I201" s="1117"/>
      <c r="J201" s="1129"/>
      <c r="K201" s="442">
        <f t="shared" si="8"/>
        <v>0</v>
      </c>
    </row>
    <row r="202" spans="1:11" s="441" customFormat="1" ht="16.5" customHeight="1">
      <c r="A202" s="576" t="s">
        <v>2488</v>
      </c>
      <c r="B202" s="626" t="s">
        <v>2489</v>
      </c>
      <c r="C202" s="587"/>
      <c r="D202" s="579"/>
      <c r="E202" s="585"/>
      <c r="F202" s="585"/>
      <c r="G202" s="1117"/>
      <c r="H202" s="1114"/>
      <c r="I202" s="1117"/>
      <c r="J202" s="1129"/>
      <c r="K202" s="442">
        <f t="shared" si="8"/>
        <v>0</v>
      </c>
    </row>
    <row r="203" spans="1:11" s="441" customFormat="1" ht="12.75" customHeight="1">
      <c r="A203" s="581"/>
      <c r="B203" s="582" t="s">
        <v>34</v>
      </c>
      <c r="D203" s="579"/>
      <c r="E203" s="579"/>
      <c r="F203" s="579"/>
      <c r="G203" s="1117"/>
      <c r="H203" s="1114"/>
      <c r="I203" s="1117"/>
      <c r="J203" s="1129"/>
      <c r="K203" s="442">
        <f t="shared" si="8"/>
        <v>0</v>
      </c>
    </row>
    <row r="204" spans="1:11" s="441" customFormat="1" ht="89.25" customHeight="1">
      <c r="A204" s="581" t="s">
        <v>0</v>
      </c>
      <c r="B204" s="582" t="s">
        <v>2490</v>
      </c>
      <c r="C204" s="584" t="s">
        <v>1</v>
      </c>
      <c r="D204" s="579">
        <v>19</v>
      </c>
      <c r="E204" s="579"/>
      <c r="F204" s="28">
        <f t="shared" ref="F204:F223" si="12">ROUND(D204*E204,2)</f>
        <v>0</v>
      </c>
      <c r="G204" s="1117">
        <v>13</v>
      </c>
      <c r="H204" s="28">
        <f t="shared" ref="H204:H223" si="13">ROUND(E204*G204,2)</f>
        <v>0</v>
      </c>
      <c r="I204" s="1117">
        <v>6</v>
      </c>
      <c r="J204" s="28">
        <f t="shared" ref="J204:J223" si="14">ROUND(E204*I204,2)</f>
        <v>0</v>
      </c>
      <c r="K204" s="442">
        <f t="shared" si="8"/>
        <v>0</v>
      </c>
    </row>
    <row r="205" spans="1:11" s="441" customFormat="1" ht="12.75" customHeight="1">
      <c r="A205" s="581"/>
      <c r="B205" s="599"/>
      <c r="C205" s="587"/>
      <c r="D205" s="579"/>
      <c r="E205" s="579"/>
      <c r="F205" s="28">
        <f t="shared" si="12"/>
        <v>0</v>
      </c>
      <c r="G205" s="1117"/>
      <c r="H205" s="28">
        <f t="shared" si="13"/>
        <v>0</v>
      </c>
      <c r="I205" s="1117"/>
      <c r="J205" s="28">
        <f t="shared" si="14"/>
        <v>0</v>
      </c>
      <c r="K205" s="442">
        <f t="shared" si="8"/>
        <v>0</v>
      </c>
    </row>
    <row r="206" spans="1:11" s="441" customFormat="1" ht="315" customHeight="1">
      <c r="A206" s="581" t="s">
        <v>2</v>
      </c>
      <c r="B206" s="430" t="s">
        <v>2491</v>
      </c>
      <c r="C206" s="587"/>
      <c r="D206" s="579"/>
      <c r="E206" s="579"/>
      <c r="F206" s="28">
        <f t="shared" si="12"/>
        <v>0</v>
      </c>
      <c r="G206" s="1117"/>
      <c r="H206" s="28">
        <f t="shared" si="13"/>
        <v>0</v>
      </c>
      <c r="I206" s="1117"/>
      <c r="J206" s="28">
        <f t="shared" si="14"/>
        <v>0</v>
      </c>
      <c r="K206" s="442">
        <f t="shared" si="8"/>
        <v>0</v>
      </c>
    </row>
    <row r="207" spans="1:11" s="441" customFormat="1" ht="13.5" customHeight="1">
      <c r="A207" s="581"/>
      <c r="B207" s="594" t="s">
        <v>2492</v>
      </c>
      <c r="C207" s="587" t="s">
        <v>1</v>
      </c>
      <c r="D207" s="579">
        <v>23</v>
      </c>
      <c r="E207" s="579"/>
      <c r="F207" s="28">
        <f t="shared" si="12"/>
        <v>0</v>
      </c>
      <c r="G207" s="1117">
        <v>18</v>
      </c>
      <c r="H207" s="28">
        <f t="shared" si="13"/>
        <v>0</v>
      </c>
      <c r="I207" s="1117">
        <v>5</v>
      </c>
      <c r="J207" s="28">
        <f t="shared" si="14"/>
        <v>0</v>
      </c>
      <c r="K207" s="442">
        <f t="shared" si="8"/>
        <v>0</v>
      </c>
    </row>
    <row r="208" spans="1:11">
      <c r="A208" s="588"/>
      <c r="B208" s="437"/>
      <c r="C208" s="596"/>
      <c r="D208" s="591"/>
      <c r="E208" s="591"/>
      <c r="F208" s="28">
        <f t="shared" si="12"/>
        <v>0</v>
      </c>
      <c r="G208" s="1118"/>
      <c r="H208" s="28">
        <f t="shared" si="13"/>
        <v>0</v>
      </c>
      <c r="I208" s="1118"/>
      <c r="J208" s="28">
        <f t="shared" si="14"/>
        <v>0</v>
      </c>
      <c r="K208" s="442">
        <f t="shared" si="8"/>
        <v>0</v>
      </c>
    </row>
    <row r="209" spans="1:11" ht="51">
      <c r="A209" s="581" t="s">
        <v>3</v>
      </c>
      <c r="B209" s="582" t="s">
        <v>2493</v>
      </c>
      <c r="C209" s="587" t="s">
        <v>1</v>
      </c>
      <c r="D209" s="579">
        <v>10</v>
      </c>
      <c r="E209" s="579"/>
      <c r="F209" s="28">
        <f t="shared" si="12"/>
        <v>0</v>
      </c>
      <c r="G209" s="1123">
        <v>8</v>
      </c>
      <c r="H209" s="28">
        <f t="shared" si="13"/>
        <v>0</v>
      </c>
      <c r="I209" s="1123">
        <v>2</v>
      </c>
      <c r="J209" s="28">
        <f t="shared" si="14"/>
        <v>0</v>
      </c>
      <c r="K209" s="442">
        <f t="shared" si="8"/>
        <v>0</v>
      </c>
    </row>
    <row r="210" spans="1:11">
      <c r="A210" s="588"/>
      <c r="B210" s="437"/>
      <c r="C210" s="596"/>
      <c r="D210" s="591"/>
      <c r="E210" s="591"/>
      <c r="F210" s="28">
        <f t="shared" si="12"/>
        <v>0</v>
      </c>
      <c r="G210" s="1118"/>
      <c r="H210" s="28">
        <f t="shared" si="13"/>
        <v>0</v>
      </c>
      <c r="I210" s="1118"/>
      <c r="J210" s="28">
        <f t="shared" si="14"/>
        <v>0</v>
      </c>
      <c r="K210" s="442">
        <f t="shared" si="8"/>
        <v>0</v>
      </c>
    </row>
    <row r="211" spans="1:11" s="441" customFormat="1" ht="63.75" customHeight="1">
      <c r="A211" s="581" t="s">
        <v>4</v>
      </c>
      <c r="B211" s="430" t="s">
        <v>2494</v>
      </c>
      <c r="C211" s="587" t="s">
        <v>1</v>
      </c>
      <c r="D211" s="579">
        <v>3</v>
      </c>
      <c r="E211" s="579"/>
      <c r="F211" s="28">
        <f t="shared" si="12"/>
        <v>0</v>
      </c>
      <c r="G211" s="1117">
        <v>3</v>
      </c>
      <c r="H211" s="28">
        <f t="shared" si="13"/>
        <v>0</v>
      </c>
      <c r="I211" s="1117">
        <v>0</v>
      </c>
      <c r="J211" s="28">
        <f t="shared" si="14"/>
        <v>0</v>
      </c>
      <c r="K211" s="442">
        <f t="shared" si="8"/>
        <v>0</v>
      </c>
    </row>
    <row r="212" spans="1:11" ht="13.5" customHeight="1">
      <c r="A212" s="588"/>
      <c r="B212" s="437"/>
      <c r="C212" s="596"/>
      <c r="D212" s="591"/>
      <c r="E212" s="591"/>
      <c r="F212" s="28">
        <f t="shared" si="12"/>
        <v>0</v>
      </c>
      <c r="G212" s="1118"/>
      <c r="H212" s="28">
        <f t="shared" si="13"/>
        <v>0</v>
      </c>
      <c r="I212" s="1118"/>
      <c r="J212" s="28">
        <f t="shared" si="14"/>
        <v>0</v>
      </c>
      <c r="K212" s="442">
        <f t="shared" si="8"/>
        <v>0</v>
      </c>
    </row>
    <row r="213" spans="1:11" s="441" customFormat="1" ht="25.5">
      <c r="A213" s="581" t="s">
        <v>5</v>
      </c>
      <c r="B213" s="611" t="s">
        <v>2495</v>
      </c>
      <c r="C213" s="578"/>
      <c r="D213" s="579"/>
      <c r="E213" s="585"/>
      <c r="F213" s="28">
        <f t="shared" si="12"/>
        <v>0</v>
      </c>
      <c r="G213" s="1117"/>
      <c r="H213" s="28">
        <f t="shared" si="13"/>
        <v>0</v>
      </c>
      <c r="I213" s="1117"/>
      <c r="J213" s="28">
        <f t="shared" si="14"/>
        <v>0</v>
      </c>
      <c r="K213" s="442">
        <f t="shared" si="8"/>
        <v>0</v>
      </c>
    </row>
    <row r="214" spans="1:11" s="441" customFormat="1">
      <c r="A214" s="581"/>
      <c r="B214" s="627" t="s">
        <v>2496</v>
      </c>
      <c r="C214" s="587" t="s">
        <v>1</v>
      </c>
      <c r="D214" s="579">
        <v>23</v>
      </c>
      <c r="E214" s="585"/>
      <c r="F214" s="28">
        <f t="shared" si="12"/>
        <v>0</v>
      </c>
      <c r="G214" s="1117">
        <v>18</v>
      </c>
      <c r="H214" s="28">
        <f t="shared" si="13"/>
        <v>0</v>
      </c>
      <c r="I214" s="1117">
        <v>5</v>
      </c>
      <c r="J214" s="28">
        <f t="shared" si="14"/>
        <v>0</v>
      </c>
      <c r="K214" s="442">
        <f t="shared" si="8"/>
        <v>0</v>
      </c>
    </row>
    <row r="215" spans="1:11" s="441" customFormat="1">
      <c r="A215" s="581"/>
      <c r="B215" s="627" t="s">
        <v>2497</v>
      </c>
      <c r="C215" s="587" t="s">
        <v>1</v>
      </c>
      <c r="D215" s="579">
        <v>23</v>
      </c>
      <c r="E215" s="585"/>
      <c r="F215" s="28">
        <f t="shared" si="12"/>
        <v>0</v>
      </c>
      <c r="G215" s="1117">
        <v>18</v>
      </c>
      <c r="H215" s="28">
        <f t="shared" si="13"/>
        <v>0</v>
      </c>
      <c r="I215" s="1117">
        <v>5</v>
      </c>
      <c r="J215" s="28">
        <f t="shared" si="14"/>
        <v>0</v>
      </c>
      <c r="K215" s="442">
        <f t="shared" si="8"/>
        <v>0</v>
      </c>
    </row>
    <row r="216" spans="1:11" s="441" customFormat="1" ht="13.5" customHeight="1">
      <c r="A216" s="581"/>
      <c r="B216" s="627" t="s">
        <v>2498</v>
      </c>
      <c r="C216" s="587" t="s">
        <v>1</v>
      </c>
      <c r="D216" s="579">
        <v>19</v>
      </c>
      <c r="E216" s="585"/>
      <c r="F216" s="28">
        <f t="shared" si="12"/>
        <v>0</v>
      </c>
      <c r="G216" s="1117">
        <v>13</v>
      </c>
      <c r="H216" s="28">
        <f t="shared" si="13"/>
        <v>0</v>
      </c>
      <c r="I216" s="1117">
        <v>6</v>
      </c>
      <c r="J216" s="28">
        <f t="shared" si="14"/>
        <v>0</v>
      </c>
      <c r="K216" s="442">
        <f t="shared" si="8"/>
        <v>0</v>
      </c>
    </row>
    <row r="217" spans="1:11" s="441" customFormat="1" ht="14.25" customHeight="1">
      <c r="A217" s="581"/>
      <c r="B217" s="627" t="s">
        <v>2499</v>
      </c>
      <c r="C217" s="587" t="s">
        <v>1</v>
      </c>
      <c r="D217" s="579">
        <v>10</v>
      </c>
      <c r="E217" s="585"/>
      <c r="F217" s="28">
        <f t="shared" si="12"/>
        <v>0</v>
      </c>
      <c r="G217" s="1117">
        <v>8</v>
      </c>
      <c r="H217" s="28">
        <f t="shared" si="13"/>
        <v>0</v>
      </c>
      <c r="I217" s="1117">
        <v>2</v>
      </c>
      <c r="J217" s="28">
        <f t="shared" si="14"/>
        <v>0</v>
      </c>
      <c r="K217" s="442">
        <f t="shared" si="8"/>
        <v>0</v>
      </c>
    </row>
    <row r="218" spans="1:11" ht="10.5" customHeight="1">
      <c r="A218" s="588"/>
      <c r="B218" s="628"/>
      <c r="C218" s="590"/>
      <c r="D218" s="591"/>
      <c r="E218" s="610"/>
      <c r="F218" s="28">
        <f t="shared" si="12"/>
        <v>0</v>
      </c>
      <c r="G218" s="1118"/>
      <c r="H218" s="28">
        <f t="shared" si="13"/>
        <v>0</v>
      </c>
      <c r="I218" s="1118"/>
      <c r="J218" s="28">
        <f t="shared" si="14"/>
        <v>0</v>
      </c>
      <c r="K218" s="442">
        <f t="shared" si="8"/>
        <v>0</v>
      </c>
    </row>
    <row r="219" spans="1:11" s="441" customFormat="1" ht="51.75" customHeight="1">
      <c r="A219" s="581" t="s">
        <v>8</v>
      </c>
      <c r="B219" s="582" t="s">
        <v>2500</v>
      </c>
      <c r="C219" s="578"/>
      <c r="D219" s="579"/>
      <c r="E219" s="585"/>
      <c r="F219" s="28">
        <f t="shared" si="12"/>
        <v>0</v>
      </c>
      <c r="G219" s="1117"/>
      <c r="H219" s="28">
        <f t="shared" si="13"/>
        <v>0</v>
      </c>
      <c r="I219" s="1117"/>
      <c r="J219" s="28">
        <f t="shared" si="14"/>
        <v>0</v>
      </c>
      <c r="K219" s="442">
        <f t="shared" si="8"/>
        <v>0</v>
      </c>
    </row>
    <row r="220" spans="1:11" s="441" customFormat="1" ht="38.25" customHeight="1">
      <c r="A220" s="581"/>
      <c r="B220" s="629" t="s">
        <v>2501</v>
      </c>
      <c r="C220" s="568" t="s">
        <v>1</v>
      </c>
      <c r="D220" s="597">
        <v>1</v>
      </c>
      <c r="E220" s="597"/>
      <c r="F220" s="28">
        <f t="shared" si="12"/>
        <v>0</v>
      </c>
      <c r="G220" s="1117">
        <v>1</v>
      </c>
      <c r="H220" s="28">
        <f t="shared" si="13"/>
        <v>0</v>
      </c>
      <c r="I220" s="1117">
        <v>0</v>
      </c>
      <c r="J220" s="28">
        <f t="shared" si="14"/>
        <v>0</v>
      </c>
      <c r="K220" s="442">
        <f t="shared" si="8"/>
        <v>0</v>
      </c>
    </row>
    <row r="221" spans="1:11" s="441" customFormat="1" ht="15" customHeight="1">
      <c r="A221" s="581"/>
      <c r="B221" s="629"/>
      <c r="C221" s="568"/>
      <c r="D221" s="597"/>
      <c r="E221" s="597"/>
      <c r="F221" s="28">
        <f t="shared" si="12"/>
        <v>0</v>
      </c>
      <c r="G221" s="1117"/>
      <c r="H221" s="28">
        <f t="shared" si="13"/>
        <v>0</v>
      </c>
      <c r="I221" s="1117"/>
      <c r="J221" s="28">
        <f t="shared" si="14"/>
        <v>0</v>
      </c>
      <c r="K221" s="442">
        <f t="shared" si="8"/>
        <v>0</v>
      </c>
    </row>
    <row r="222" spans="1:11" ht="15" customHeight="1">
      <c r="A222" s="588"/>
      <c r="B222" s="630"/>
      <c r="C222" s="631"/>
      <c r="D222" s="601"/>
      <c r="E222" s="601"/>
      <c r="F222" s="28">
        <f t="shared" si="12"/>
        <v>0</v>
      </c>
      <c r="G222" s="1118"/>
      <c r="H222" s="28">
        <f t="shared" si="13"/>
        <v>0</v>
      </c>
      <c r="I222" s="1118"/>
      <c r="J222" s="28">
        <f t="shared" si="14"/>
        <v>0</v>
      </c>
      <c r="K222" s="442">
        <f t="shared" si="8"/>
        <v>0</v>
      </c>
    </row>
    <row r="223" spans="1:11" ht="12.75" customHeight="1">
      <c r="A223" s="588"/>
      <c r="B223" s="630"/>
      <c r="C223" s="631"/>
      <c r="D223" s="601"/>
      <c r="E223" s="601"/>
      <c r="F223" s="28">
        <f t="shared" si="12"/>
        <v>0</v>
      </c>
      <c r="G223" s="1118"/>
      <c r="H223" s="28">
        <f t="shared" si="13"/>
        <v>0</v>
      </c>
      <c r="I223" s="1118"/>
      <c r="J223" s="28">
        <f t="shared" si="14"/>
        <v>0</v>
      </c>
      <c r="K223" s="442">
        <f t="shared" si="8"/>
        <v>0</v>
      </c>
    </row>
    <row r="224" spans="1:11" s="441" customFormat="1" ht="16.5" customHeight="1">
      <c r="A224" s="604" t="s">
        <v>2488</v>
      </c>
      <c r="B224" s="605" t="s">
        <v>2502</v>
      </c>
      <c r="C224" s="606"/>
      <c r="D224" s="607"/>
      <c r="E224" s="608"/>
      <c r="F224" s="607">
        <f>SUM(F203:F221)</f>
        <v>0</v>
      </c>
      <c r="G224" s="1119"/>
      <c r="H224" s="607">
        <f>SUM(H203:H221)</f>
        <v>0</v>
      </c>
      <c r="I224" s="1119"/>
      <c r="J224" s="607">
        <f>SUM(J203:J221)</f>
        <v>0</v>
      </c>
      <c r="K224" s="442">
        <f t="shared" si="8"/>
        <v>0</v>
      </c>
    </row>
    <row r="225" spans="1:11" s="441" customFormat="1" ht="16.5" customHeight="1">
      <c r="A225" s="604"/>
      <c r="B225" s="632"/>
      <c r="C225" s="604"/>
      <c r="D225" s="633"/>
      <c r="E225" s="634"/>
      <c r="F225" s="633"/>
      <c r="G225" s="1117"/>
      <c r="H225" s="1114"/>
      <c r="I225" s="1117"/>
      <c r="J225" s="1129"/>
      <c r="K225" s="442">
        <f t="shared" si="8"/>
        <v>0</v>
      </c>
    </row>
    <row r="226" spans="1:11" s="441" customFormat="1" ht="14.25" customHeight="1">
      <c r="A226" s="576" t="s">
        <v>2503</v>
      </c>
      <c r="B226" s="577" t="s">
        <v>888</v>
      </c>
      <c r="C226" s="635"/>
      <c r="D226" s="636"/>
      <c r="E226" s="633"/>
      <c r="F226" s="633"/>
      <c r="G226" s="1117"/>
      <c r="H226" s="1114"/>
      <c r="I226" s="1117"/>
      <c r="J226" s="1129"/>
      <c r="K226" s="442">
        <f t="shared" si="8"/>
        <v>0</v>
      </c>
    </row>
    <row r="227" spans="1:11" ht="12.75" customHeight="1">
      <c r="A227" s="637"/>
      <c r="B227" s="638"/>
      <c r="C227" s="639"/>
      <c r="D227" s="640"/>
      <c r="E227" s="640"/>
      <c r="F227" s="591">
        <f>D227*E227</f>
        <v>0</v>
      </c>
      <c r="G227" s="1118"/>
      <c r="H227" s="1115"/>
      <c r="I227" s="1118"/>
      <c r="J227" s="1130"/>
      <c r="K227" s="442">
        <f t="shared" si="8"/>
        <v>0</v>
      </c>
    </row>
    <row r="228" spans="1:11" ht="42" customHeight="1">
      <c r="A228" s="581" t="s">
        <v>0</v>
      </c>
      <c r="B228" s="582" t="s">
        <v>2504</v>
      </c>
      <c r="C228" s="441" t="s">
        <v>2505</v>
      </c>
      <c r="D228" s="579">
        <v>100</v>
      </c>
      <c r="E228" s="579"/>
      <c r="F228" s="28">
        <f t="shared" ref="F228:F284" si="15">ROUND(D228*E228,2)</f>
        <v>0</v>
      </c>
      <c r="G228" s="1123">
        <v>100</v>
      </c>
      <c r="H228" s="28">
        <f t="shared" ref="H228:H284" si="16">ROUND(E228*G228,2)</f>
        <v>0</v>
      </c>
      <c r="I228" s="1118">
        <v>0</v>
      </c>
      <c r="J228" s="28">
        <f t="shared" ref="J228:J284" si="17">ROUND(E228*I228,2)</f>
        <v>0</v>
      </c>
      <c r="K228" s="442">
        <f t="shared" si="8"/>
        <v>0</v>
      </c>
    </row>
    <row r="229" spans="1:11" ht="12.75" customHeight="1">
      <c r="A229" s="637"/>
      <c r="B229" s="638"/>
      <c r="C229" s="639"/>
      <c r="D229" s="640"/>
      <c r="E229" s="640"/>
      <c r="F229" s="28">
        <f t="shared" si="15"/>
        <v>0</v>
      </c>
      <c r="G229" s="1118"/>
      <c r="H229" s="28">
        <f t="shared" si="16"/>
        <v>0</v>
      </c>
      <c r="I229" s="1118"/>
      <c r="J229" s="28">
        <f t="shared" si="17"/>
        <v>0</v>
      </c>
      <c r="K229" s="442">
        <f t="shared" si="8"/>
        <v>0</v>
      </c>
    </row>
    <row r="230" spans="1:11" s="441" customFormat="1" ht="64.5" customHeight="1">
      <c r="A230" s="581" t="s">
        <v>2</v>
      </c>
      <c r="B230" s="582" t="s">
        <v>2506</v>
      </c>
      <c r="D230" s="579"/>
      <c r="E230" s="579"/>
      <c r="F230" s="28">
        <f t="shared" si="15"/>
        <v>0</v>
      </c>
      <c r="G230" s="1117"/>
      <c r="H230" s="28">
        <f t="shared" si="16"/>
        <v>0</v>
      </c>
      <c r="I230" s="1117"/>
      <c r="J230" s="28">
        <f t="shared" si="17"/>
        <v>0</v>
      </c>
      <c r="K230" s="442">
        <f t="shared" si="8"/>
        <v>0</v>
      </c>
    </row>
    <row r="231" spans="1:11" s="441" customFormat="1" ht="14.25">
      <c r="A231" s="581"/>
      <c r="B231" s="586" t="s">
        <v>2507</v>
      </c>
      <c r="C231" s="441" t="s">
        <v>2508</v>
      </c>
      <c r="D231" s="579">
        <v>80</v>
      </c>
      <c r="E231" s="579"/>
      <c r="F231" s="28">
        <f t="shared" si="15"/>
        <v>0</v>
      </c>
      <c r="G231" s="1117">
        <v>80</v>
      </c>
      <c r="H231" s="28">
        <f t="shared" si="16"/>
        <v>0</v>
      </c>
      <c r="I231" s="1117">
        <v>0</v>
      </c>
      <c r="J231" s="28">
        <f t="shared" si="17"/>
        <v>0</v>
      </c>
      <c r="K231" s="442">
        <f t="shared" si="8"/>
        <v>0</v>
      </c>
    </row>
    <row r="232" spans="1:11" s="441" customFormat="1" ht="12" customHeight="1">
      <c r="A232" s="581"/>
      <c r="B232" s="582"/>
      <c r="C232" s="587"/>
      <c r="D232" s="579"/>
      <c r="E232" s="579"/>
      <c r="F232" s="28">
        <f t="shared" si="15"/>
        <v>0</v>
      </c>
      <c r="G232" s="1117"/>
      <c r="H232" s="28">
        <f t="shared" si="16"/>
        <v>0</v>
      </c>
      <c r="I232" s="1117"/>
      <c r="J232" s="28">
        <f t="shared" si="17"/>
        <v>0</v>
      </c>
      <c r="K232" s="442">
        <f t="shared" si="8"/>
        <v>0</v>
      </c>
    </row>
    <row r="233" spans="1:11" s="441" customFormat="1" ht="26.25" customHeight="1">
      <c r="A233" s="581" t="s">
        <v>3</v>
      </c>
      <c r="B233" s="582" t="s">
        <v>2509</v>
      </c>
      <c r="C233" s="441" t="s">
        <v>2508</v>
      </c>
      <c r="D233" s="579">
        <v>9</v>
      </c>
      <c r="E233" s="579"/>
      <c r="F233" s="28">
        <f t="shared" si="15"/>
        <v>0</v>
      </c>
      <c r="G233" s="1117">
        <v>9</v>
      </c>
      <c r="H233" s="28">
        <f t="shared" si="16"/>
        <v>0</v>
      </c>
      <c r="I233" s="1117">
        <v>0</v>
      </c>
      <c r="J233" s="28">
        <f t="shared" si="17"/>
        <v>0</v>
      </c>
      <c r="K233" s="442">
        <f t="shared" si="8"/>
        <v>0</v>
      </c>
    </row>
    <row r="234" spans="1:11" s="441" customFormat="1" ht="12.75" customHeight="1">
      <c r="A234" s="581"/>
      <c r="B234" s="582"/>
      <c r="C234" s="587"/>
      <c r="D234" s="579"/>
      <c r="E234" s="579"/>
      <c r="F234" s="28">
        <f t="shared" si="15"/>
        <v>0</v>
      </c>
      <c r="G234" s="1117"/>
      <c r="H234" s="28">
        <f t="shared" si="16"/>
        <v>0</v>
      </c>
      <c r="I234" s="1117"/>
      <c r="J234" s="28">
        <f t="shared" si="17"/>
        <v>0</v>
      </c>
      <c r="K234" s="442">
        <f t="shared" si="8"/>
        <v>0</v>
      </c>
    </row>
    <row r="235" spans="1:11" s="619" customFormat="1" ht="192" customHeight="1">
      <c r="A235" s="581" t="s">
        <v>4</v>
      </c>
      <c r="B235" s="582" t="s">
        <v>2510</v>
      </c>
      <c r="C235" s="616"/>
      <c r="D235" s="617"/>
      <c r="E235" s="641"/>
      <c r="F235" s="28">
        <f t="shared" si="15"/>
        <v>0</v>
      </c>
      <c r="G235" s="1121"/>
      <c r="H235" s="28">
        <f t="shared" si="16"/>
        <v>0</v>
      </c>
      <c r="I235" s="1121"/>
      <c r="J235" s="28">
        <f t="shared" si="17"/>
        <v>0</v>
      </c>
      <c r="K235" s="442">
        <f t="shared" si="8"/>
        <v>0</v>
      </c>
    </row>
    <row r="236" spans="1:11" s="619" customFormat="1">
      <c r="A236" s="620"/>
      <c r="B236" s="582" t="s">
        <v>2511</v>
      </c>
      <c r="C236" s="582" t="s">
        <v>7</v>
      </c>
      <c r="D236" s="579">
        <v>4</v>
      </c>
      <c r="E236" s="582"/>
      <c r="F236" s="28">
        <f t="shared" si="15"/>
        <v>0</v>
      </c>
      <c r="G236" s="1554"/>
      <c r="H236" s="28">
        <f t="shared" si="16"/>
        <v>0</v>
      </c>
      <c r="I236" s="1121"/>
      <c r="J236" s="28">
        <f t="shared" si="17"/>
        <v>0</v>
      </c>
      <c r="K236" s="442">
        <f t="shared" si="8"/>
        <v>4</v>
      </c>
    </row>
    <row r="237" spans="1:11" s="619" customFormat="1">
      <c r="A237" s="620"/>
      <c r="B237" s="582" t="s">
        <v>2512</v>
      </c>
      <c r="C237" s="582" t="s">
        <v>386</v>
      </c>
      <c r="D237" s="579">
        <v>400</v>
      </c>
      <c r="E237" s="582"/>
      <c r="F237" s="28">
        <f t="shared" si="15"/>
        <v>0</v>
      </c>
      <c r="G237" s="1554"/>
      <c r="H237" s="28">
        <f t="shared" si="16"/>
        <v>0</v>
      </c>
      <c r="I237" s="1121"/>
      <c r="J237" s="28">
        <f t="shared" si="17"/>
        <v>0</v>
      </c>
      <c r="K237" s="442">
        <f t="shared" si="8"/>
        <v>400</v>
      </c>
    </row>
    <row r="238" spans="1:11" s="619" customFormat="1">
      <c r="A238" s="620"/>
      <c r="B238" s="582" t="s">
        <v>2513</v>
      </c>
      <c r="C238" s="582" t="s">
        <v>6</v>
      </c>
      <c r="D238" s="579">
        <v>30</v>
      </c>
      <c r="E238" s="582"/>
      <c r="F238" s="28">
        <f t="shared" si="15"/>
        <v>0</v>
      </c>
      <c r="G238" s="1554"/>
      <c r="H238" s="28">
        <f t="shared" si="16"/>
        <v>0</v>
      </c>
      <c r="I238" s="1121"/>
      <c r="J238" s="28">
        <f t="shared" si="17"/>
        <v>0</v>
      </c>
      <c r="K238" s="442">
        <f t="shared" si="8"/>
        <v>30</v>
      </c>
    </row>
    <row r="239" spans="1:11" s="619" customFormat="1">
      <c r="A239" s="620"/>
      <c r="B239" s="582"/>
      <c r="C239" s="582"/>
      <c r="D239" s="579"/>
      <c r="E239" s="582"/>
      <c r="F239" s="28"/>
      <c r="G239" s="1554"/>
      <c r="H239" s="28"/>
      <c r="I239" s="1121"/>
      <c r="J239" s="28"/>
      <c r="K239" s="442"/>
    </row>
    <row r="240" spans="1:11" s="619" customFormat="1">
      <c r="A240" s="620"/>
      <c r="B240" s="582" t="s">
        <v>2514</v>
      </c>
      <c r="C240" s="582" t="s">
        <v>1</v>
      </c>
      <c r="D240" s="579">
        <v>2</v>
      </c>
      <c r="E240" s="579"/>
      <c r="F240" s="28">
        <f t="shared" si="15"/>
        <v>0</v>
      </c>
      <c r="G240" s="1122">
        <v>2</v>
      </c>
      <c r="H240" s="28">
        <f t="shared" si="16"/>
        <v>0</v>
      </c>
      <c r="I240" s="1122">
        <v>0</v>
      </c>
      <c r="J240" s="28">
        <f t="shared" si="17"/>
        <v>0</v>
      </c>
      <c r="K240" s="442">
        <f t="shared" si="8"/>
        <v>0</v>
      </c>
    </row>
    <row r="241" spans="1:11" s="647" customFormat="1">
      <c r="A241" s="642"/>
      <c r="B241" s="643"/>
      <c r="C241" s="644"/>
      <c r="D241" s="645"/>
      <c r="E241" s="646"/>
      <c r="F241" s="28">
        <f t="shared" si="15"/>
        <v>0</v>
      </c>
      <c r="G241" s="1124"/>
      <c r="H241" s="28">
        <f t="shared" si="16"/>
        <v>0</v>
      </c>
      <c r="I241" s="1124"/>
      <c r="J241" s="28">
        <f t="shared" si="17"/>
        <v>0</v>
      </c>
      <c r="K241" s="442">
        <f t="shared" si="8"/>
        <v>0</v>
      </c>
    </row>
    <row r="242" spans="1:11" s="441" customFormat="1" ht="130.5" customHeight="1">
      <c r="A242" s="581" t="s">
        <v>5</v>
      </c>
      <c r="B242" s="582" t="s">
        <v>2516</v>
      </c>
      <c r="C242" s="587"/>
      <c r="D242" s="579"/>
      <c r="E242" s="579"/>
      <c r="F242" s="28">
        <f t="shared" si="15"/>
        <v>0</v>
      </c>
      <c r="G242" s="1117"/>
      <c r="H242" s="28">
        <f t="shared" si="16"/>
        <v>0</v>
      </c>
      <c r="I242" s="1117"/>
      <c r="J242" s="28">
        <f t="shared" si="17"/>
        <v>0</v>
      </c>
      <c r="K242" s="442">
        <f t="shared" si="8"/>
        <v>0</v>
      </c>
    </row>
    <row r="243" spans="1:11" s="441" customFormat="1" ht="13.5" customHeight="1">
      <c r="A243" s="581"/>
      <c r="B243" s="648" t="s">
        <v>2517</v>
      </c>
      <c r="C243" s="587" t="s">
        <v>1</v>
      </c>
      <c r="D243" s="579">
        <v>1</v>
      </c>
      <c r="E243" s="579"/>
      <c r="F243" s="28">
        <f t="shared" si="15"/>
        <v>0</v>
      </c>
      <c r="G243" s="1117">
        <v>1</v>
      </c>
      <c r="H243" s="28">
        <f t="shared" si="16"/>
        <v>0</v>
      </c>
      <c r="I243" s="1117">
        <v>0</v>
      </c>
      <c r="J243" s="28">
        <f t="shared" si="17"/>
        <v>0</v>
      </c>
      <c r="K243" s="442">
        <f t="shared" si="8"/>
        <v>0</v>
      </c>
    </row>
    <row r="244" spans="1:11" ht="12.75" customHeight="1">
      <c r="A244" s="581"/>
      <c r="B244" s="648"/>
      <c r="C244" s="587"/>
      <c r="D244" s="579"/>
      <c r="E244" s="579"/>
      <c r="F244" s="28">
        <f t="shared" si="15"/>
        <v>0</v>
      </c>
      <c r="G244" s="1118"/>
      <c r="H244" s="28">
        <f t="shared" si="16"/>
        <v>0</v>
      </c>
      <c r="I244" s="1118"/>
      <c r="J244" s="28">
        <f t="shared" si="17"/>
        <v>0</v>
      </c>
      <c r="K244" s="442">
        <f t="shared" si="8"/>
        <v>0</v>
      </c>
    </row>
    <row r="245" spans="1:11" ht="90" customHeight="1">
      <c r="A245" s="581" t="s">
        <v>8</v>
      </c>
      <c r="B245" s="582" t="s">
        <v>2518</v>
      </c>
      <c r="C245" s="649"/>
      <c r="D245" s="579"/>
      <c r="E245" s="585"/>
      <c r="F245" s="28">
        <f t="shared" si="15"/>
        <v>0</v>
      </c>
      <c r="G245" s="1118"/>
      <c r="H245" s="28">
        <f t="shared" si="16"/>
        <v>0</v>
      </c>
      <c r="I245" s="1118"/>
      <c r="J245" s="28">
        <f t="shared" si="17"/>
        <v>0</v>
      </c>
      <c r="K245" s="442">
        <f t="shared" si="8"/>
        <v>0</v>
      </c>
    </row>
    <row r="246" spans="1:11" ht="12.75" customHeight="1">
      <c r="A246" s="581"/>
      <c r="B246" s="586" t="s">
        <v>2437</v>
      </c>
      <c r="C246" s="587" t="s">
        <v>1</v>
      </c>
      <c r="D246" s="579">
        <v>2</v>
      </c>
      <c r="E246" s="585"/>
      <c r="F246" s="28">
        <f t="shared" si="15"/>
        <v>0</v>
      </c>
      <c r="G246" s="1123">
        <v>2</v>
      </c>
      <c r="H246" s="28">
        <f t="shared" si="16"/>
        <v>0</v>
      </c>
      <c r="I246" s="1123">
        <v>0</v>
      </c>
      <c r="J246" s="28">
        <f t="shared" si="17"/>
        <v>0</v>
      </c>
      <c r="K246" s="442">
        <f t="shared" si="8"/>
        <v>0</v>
      </c>
    </row>
    <row r="247" spans="1:11" ht="12.75" customHeight="1">
      <c r="A247" s="581"/>
      <c r="B247" s="586" t="s">
        <v>2436</v>
      </c>
      <c r="C247" s="587" t="s">
        <v>1</v>
      </c>
      <c r="D247" s="579">
        <v>5</v>
      </c>
      <c r="E247" s="585"/>
      <c r="F247" s="28">
        <f t="shared" si="15"/>
        <v>0</v>
      </c>
      <c r="G247" s="1123">
        <v>5</v>
      </c>
      <c r="H247" s="28">
        <f t="shared" si="16"/>
        <v>0</v>
      </c>
      <c r="I247" s="1123">
        <v>0</v>
      </c>
      <c r="J247" s="28">
        <f t="shared" si="17"/>
        <v>0</v>
      </c>
      <c r="K247" s="442">
        <f t="shared" si="8"/>
        <v>0</v>
      </c>
    </row>
    <row r="248" spans="1:11" ht="12.75" customHeight="1">
      <c r="A248" s="581"/>
      <c r="B248" s="582"/>
      <c r="C248" s="587"/>
      <c r="D248" s="597"/>
      <c r="E248" s="579"/>
      <c r="F248" s="28">
        <f t="shared" si="15"/>
        <v>0</v>
      </c>
      <c r="G248" s="1118"/>
      <c r="H248" s="28">
        <f t="shared" si="16"/>
        <v>0</v>
      </c>
      <c r="I248" s="1118"/>
      <c r="J248" s="28">
        <f t="shared" si="17"/>
        <v>0</v>
      </c>
      <c r="K248" s="442">
        <f t="shared" ref="K248:K296" si="18">D248-G248-I248</f>
        <v>0</v>
      </c>
    </row>
    <row r="249" spans="1:11" ht="63" customHeight="1">
      <c r="A249" s="581" t="s">
        <v>9</v>
      </c>
      <c r="B249" s="582" t="s">
        <v>2519</v>
      </c>
      <c r="C249" s="441" t="s">
        <v>2508</v>
      </c>
      <c r="D249" s="579">
        <v>48</v>
      </c>
      <c r="E249" s="579"/>
      <c r="F249" s="28">
        <f t="shared" si="15"/>
        <v>0</v>
      </c>
      <c r="G249" s="1123">
        <v>48</v>
      </c>
      <c r="H249" s="28">
        <f t="shared" si="16"/>
        <v>0</v>
      </c>
      <c r="I249" s="1123">
        <v>0</v>
      </c>
      <c r="J249" s="28">
        <f t="shared" si="17"/>
        <v>0</v>
      </c>
      <c r="K249" s="442">
        <f t="shared" si="18"/>
        <v>0</v>
      </c>
    </row>
    <row r="250" spans="1:11" ht="12.75" customHeight="1">
      <c r="A250" s="581"/>
      <c r="B250" s="582"/>
      <c r="C250" s="441"/>
      <c r="D250" s="579"/>
      <c r="E250" s="579"/>
      <c r="F250" s="28">
        <f t="shared" si="15"/>
        <v>0</v>
      </c>
      <c r="G250" s="1118"/>
      <c r="H250" s="28">
        <f t="shared" si="16"/>
        <v>0</v>
      </c>
      <c r="I250" s="1118"/>
      <c r="J250" s="28">
        <f t="shared" si="17"/>
        <v>0</v>
      </c>
      <c r="K250" s="442">
        <f t="shared" si="18"/>
        <v>0</v>
      </c>
    </row>
    <row r="251" spans="1:11" ht="63.75" customHeight="1">
      <c r="A251" s="581" t="s">
        <v>10</v>
      </c>
      <c r="B251" s="582" t="s">
        <v>2520</v>
      </c>
      <c r="C251" s="441" t="s">
        <v>2508</v>
      </c>
      <c r="D251" s="579">
        <v>30</v>
      </c>
      <c r="E251" s="579"/>
      <c r="F251" s="28">
        <f t="shared" si="15"/>
        <v>0</v>
      </c>
      <c r="G251" s="1123">
        <v>30</v>
      </c>
      <c r="H251" s="28">
        <f t="shared" si="16"/>
        <v>0</v>
      </c>
      <c r="I251" s="1123">
        <v>0</v>
      </c>
      <c r="J251" s="28">
        <f t="shared" si="17"/>
        <v>0</v>
      </c>
      <c r="K251" s="442">
        <f t="shared" si="18"/>
        <v>0</v>
      </c>
    </row>
    <row r="252" spans="1:11" ht="12.75" customHeight="1">
      <c r="A252" s="581"/>
      <c r="B252" s="582"/>
      <c r="C252" s="441"/>
      <c r="D252" s="579"/>
      <c r="E252" s="579"/>
      <c r="F252" s="28">
        <f t="shared" si="15"/>
        <v>0</v>
      </c>
      <c r="G252" s="1123"/>
      <c r="H252" s="28">
        <f t="shared" si="16"/>
        <v>0</v>
      </c>
      <c r="I252" s="1123"/>
      <c r="J252" s="28">
        <f t="shared" si="17"/>
        <v>0</v>
      </c>
      <c r="K252" s="442">
        <f t="shared" si="18"/>
        <v>0</v>
      </c>
    </row>
    <row r="253" spans="1:11" s="446" customFormat="1" ht="102">
      <c r="A253" s="581" t="s">
        <v>11</v>
      </c>
      <c r="B253" s="650" t="s">
        <v>3441</v>
      </c>
      <c r="C253" s="587" t="s">
        <v>1</v>
      </c>
      <c r="D253" s="579">
        <v>1</v>
      </c>
      <c r="E253" s="579"/>
      <c r="F253" s="28">
        <f t="shared" si="15"/>
        <v>0</v>
      </c>
      <c r="G253" s="1125">
        <v>1</v>
      </c>
      <c r="H253" s="28">
        <f t="shared" si="16"/>
        <v>0</v>
      </c>
      <c r="I253" s="1125">
        <v>0</v>
      </c>
      <c r="J253" s="28">
        <f t="shared" si="17"/>
        <v>0</v>
      </c>
      <c r="K253" s="442">
        <f t="shared" si="18"/>
        <v>0</v>
      </c>
    </row>
    <row r="254" spans="1:11" s="446" customFormat="1">
      <c r="A254" s="581"/>
      <c r="B254" s="650"/>
      <c r="C254" s="587"/>
      <c r="D254" s="579"/>
      <c r="E254" s="579"/>
      <c r="F254" s="28">
        <f t="shared" si="15"/>
        <v>0</v>
      </c>
      <c r="G254" s="1126"/>
      <c r="H254" s="28">
        <f t="shared" si="16"/>
        <v>0</v>
      </c>
      <c r="I254" s="1126"/>
      <c r="J254" s="28">
        <f t="shared" si="17"/>
        <v>0</v>
      </c>
      <c r="K254" s="442">
        <f t="shared" si="18"/>
        <v>0</v>
      </c>
    </row>
    <row r="255" spans="1:11" s="446" customFormat="1" ht="39" customHeight="1">
      <c r="A255" s="581" t="s">
        <v>12</v>
      </c>
      <c r="B255" s="582" t="s">
        <v>2521</v>
      </c>
      <c r="C255" s="651"/>
      <c r="D255" s="504"/>
      <c r="E255" s="652"/>
      <c r="F255" s="28">
        <f t="shared" si="15"/>
        <v>0</v>
      </c>
      <c r="G255" s="1126"/>
      <c r="H255" s="28">
        <f t="shared" si="16"/>
        <v>0</v>
      </c>
      <c r="I255" s="1126"/>
      <c r="J255" s="28">
        <f t="shared" si="17"/>
        <v>0</v>
      </c>
      <c r="K255" s="442">
        <f t="shared" si="18"/>
        <v>0</v>
      </c>
    </row>
    <row r="256" spans="1:11" s="446" customFormat="1" ht="12.75" customHeight="1">
      <c r="A256" s="581"/>
      <c r="B256" s="582" t="s">
        <v>2522</v>
      </c>
      <c r="C256" s="651" t="s">
        <v>108</v>
      </c>
      <c r="D256" s="504">
        <v>100</v>
      </c>
      <c r="E256" s="504"/>
      <c r="F256" s="28">
        <f t="shared" si="15"/>
        <v>0</v>
      </c>
      <c r="G256" s="1126">
        <v>80</v>
      </c>
      <c r="H256" s="28">
        <f t="shared" si="16"/>
        <v>0</v>
      </c>
      <c r="I256" s="1132">
        <v>20</v>
      </c>
      <c r="J256" s="28">
        <f t="shared" si="17"/>
        <v>0</v>
      </c>
      <c r="K256" s="442">
        <f t="shared" si="18"/>
        <v>0</v>
      </c>
    </row>
    <row r="257" spans="1:11" s="446" customFormat="1" ht="12.75" customHeight="1">
      <c r="A257" s="581"/>
      <c r="B257" s="582" t="s">
        <v>2523</v>
      </c>
      <c r="C257" s="651" t="s">
        <v>108</v>
      </c>
      <c r="D257" s="504">
        <v>60</v>
      </c>
      <c r="E257" s="504"/>
      <c r="F257" s="28">
        <f t="shared" si="15"/>
        <v>0</v>
      </c>
      <c r="G257" s="1126">
        <v>50</v>
      </c>
      <c r="H257" s="28">
        <f t="shared" si="16"/>
        <v>0</v>
      </c>
      <c r="I257" s="1132">
        <v>10</v>
      </c>
      <c r="J257" s="28">
        <f t="shared" si="17"/>
        <v>0</v>
      </c>
      <c r="K257" s="442">
        <f t="shared" si="18"/>
        <v>0</v>
      </c>
    </row>
    <row r="258" spans="1:11" s="446" customFormat="1" ht="12.75" customHeight="1">
      <c r="A258" s="581"/>
      <c r="B258" s="582" t="s">
        <v>2524</v>
      </c>
      <c r="C258" s="651" t="s">
        <v>1</v>
      </c>
      <c r="D258" s="504">
        <v>19</v>
      </c>
      <c r="E258" s="504"/>
      <c r="F258" s="28">
        <f t="shared" si="15"/>
        <v>0</v>
      </c>
      <c r="G258" s="1126">
        <v>19</v>
      </c>
      <c r="H258" s="28">
        <f t="shared" si="16"/>
        <v>0</v>
      </c>
      <c r="I258" s="1126">
        <v>0</v>
      </c>
      <c r="J258" s="28">
        <f t="shared" si="17"/>
        <v>0</v>
      </c>
      <c r="K258" s="442">
        <f t="shared" si="18"/>
        <v>0</v>
      </c>
    </row>
    <row r="259" spans="1:11" s="446" customFormat="1" ht="12.75" customHeight="1">
      <c r="A259" s="581"/>
      <c r="B259" s="582" t="s">
        <v>2525</v>
      </c>
      <c r="C259" s="651" t="s">
        <v>1</v>
      </c>
      <c r="D259" s="504">
        <v>18</v>
      </c>
      <c r="E259" s="504"/>
      <c r="F259" s="28">
        <f t="shared" si="15"/>
        <v>0</v>
      </c>
      <c r="G259" s="1126">
        <v>18</v>
      </c>
      <c r="H259" s="28">
        <f t="shared" si="16"/>
        <v>0</v>
      </c>
      <c r="I259" s="1126">
        <v>0</v>
      </c>
      <c r="J259" s="28">
        <f t="shared" si="17"/>
        <v>0</v>
      </c>
      <c r="K259" s="442">
        <f t="shared" si="18"/>
        <v>0</v>
      </c>
    </row>
    <row r="260" spans="1:11" s="446" customFormat="1" ht="12.75" customHeight="1">
      <c r="A260" s="581"/>
      <c r="B260" s="582" t="s">
        <v>2526</v>
      </c>
      <c r="C260" s="651" t="s">
        <v>1</v>
      </c>
      <c r="D260" s="504">
        <v>2</v>
      </c>
      <c r="E260" s="504"/>
      <c r="F260" s="28">
        <f t="shared" si="15"/>
        <v>0</v>
      </c>
      <c r="G260" s="1126">
        <v>2</v>
      </c>
      <c r="H260" s="28">
        <f t="shared" si="16"/>
        <v>0</v>
      </c>
      <c r="I260" s="1126">
        <v>0</v>
      </c>
      <c r="J260" s="28">
        <f t="shared" si="17"/>
        <v>0</v>
      </c>
      <c r="K260" s="442">
        <f t="shared" si="18"/>
        <v>0</v>
      </c>
    </row>
    <row r="261" spans="1:11" s="446" customFormat="1" ht="12.75" customHeight="1">
      <c r="A261" s="581"/>
      <c r="B261" s="582" t="s">
        <v>2527</v>
      </c>
      <c r="C261" s="651" t="s">
        <v>1</v>
      </c>
      <c r="D261" s="504">
        <v>3</v>
      </c>
      <c r="E261" s="504"/>
      <c r="F261" s="28">
        <f t="shared" si="15"/>
        <v>0</v>
      </c>
      <c r="G261" s="1126">
        <v>3</v>
      </c>
      <c r="H261" s="28">
        <f t="shared" si="16"/>
        <v>0</v>
      </c>
      <c r="I261" s="1126">
        <v>0</v>
      </c>
      <c r="J261" s="28">
        <f t="shared" si="17"/>
        <v>0</v>
      </c>
      <c r="K261" s="442">
        <f t="shared" si="18"/>
        <v>0</v>
      </c>
    </row>
    <row r="262" spans="1:11" s="446" customFormat="1" ht="12" customHeight="1">
      <c r="A262" s="588"/>
      <c r="B262" s="600"/>
      <c r="C262" s="653"/>
      <c r="D262" s="614"/>
      <c r="E262" s="614"/>
      <c r="F262" s="28">
        <f t="shared" si="15"/>
        <v>0</v>
      </c>
      <c r="G262" s="1126"/>
      <c r="H262" s="28">
        <f t="shared" si="16"/>
        <v>0</v>
      </c>
      <c r="I262" s="1126"/>
      <c r="J262" s="28">
        <f t="shared" si="17"/>
        <v>0</v>
      </c>
      <c r="K262" s="442">
        <f t="shared" si="18"/>
        <v>0</v>
      </c>
    </row>
    <row r="263" spans="1:11" s="446" customFormat="1" ht="63.75">
      <c r="A263" s="581" t="s">
        <v>13</v>
      </c>
      <c r="B263" s="594" t="s">
        <v>2528</v>
      </c>
      <c r="C263" s="651" t="s">
        <v>1</v>
      </c>
      <c r="D263" s="504">
        <v>10</v>
      </c>
      <c r="E263" s="504"/>
      <c r="F263" s="28">
        <f t="shared" si="15"/>
        <v>0</v>
      </c>
      <c r="G263" s="1126">
        <v>8</v>
      </c>
      <c r="H263" s="28">
        <f t="shared" si="16"/>
        <v>0</v>
      </c>
      <c r="I263" s="1126">
        <v>2</v>
      </c>
      <c r="J263" s="28">
        <f t="shared" si="17"/>
        <v>0</v>
      </c>
      <c r="K263" s="442">
        <f t="shared" si="18"/>
        <v>0</v>
      </c>
    </row>
    <row r="264" spans="1:11" s="446" customFormat="1">
      <c r="A264" s="588"/>
      <c r="B264" s="654"/>
      <c r="C264" s="653"/>
      <c r="D264" s="614"/>
      <c r="E264" s="614"/>
      <c r="F264" s="28">
        <f t="shared" si="15"/>
        <v>0</v>
      </c>
      <c r="G264" s="1126"/>
      <c r="H264" s="28">
        <f t="shared" si="16"/>
        <v>0</v>
      </c>
      <c r="I264" s="1126"/>
      <c r="J264" s="28">
        <f t="shared" si="17"/>
        <v>0</v>
      </c>
      <c r="K264" s="442">
        <f t="shared" si="18"/>
        <v>0</v>
      </c>
    </row>
    <row r="265" spans="1:11" s="446" customFormat="1" ht="38.25">
      <c r="A265" s="581" t="s">
        <v>14</v>
      </c>
      <c r="B265" s="594" t="s">
        <v>3315</v>
      </c>
      <c r="C265" s="651" t="s">
        <v>1</v>
      </c>
      <c r="D265" s="504">
        <v>2</v>
      </c>
      <c r="E265" s="504"/>
      <c r="F265" s="28">
        <f t="shared" si="15"/>
        <v>0</v>
      </c>
      <c r="G265" s="1132">
        <v>2</v>
      </c>
      <c r="H265" s="28">
        <f t="shared" si="16"/>
        <v>0</v>
      </c>
      <c r="I265" s="1126"/>
      <c r="J265" s="28">
        <f t="shared" si="17"/>
        <v>0</v>
      </c>
      <c r="K265" s="442">
        <f t="shared" si="18"/>
        <v>0</v>
      </c>
    </row>
    <row r="266" spans="1:11" s="446" customFormat="1">
      <c r="A266" s="581" t="s">
        <v>34</v>
      </c>
      <c r="B266" s="582"/>
      <c r="C266" s="651"/>
      <c r="D266" s="504"/>
      <c r="E266" s="504"/>
      <c r="F266" s="28">
        <f t="shared" si="15"/>
        <v>0</v>
      </c>
      <c r="G266" s="1126"/>
      <c r="H266" s="28">
        <f t="shared" si="16"/>
        <v>0</v>
      </c>
      <c r="I266" s="1126"/>
      <c r="J266" s="28">
        <f t="shared" si="17"/>
        <v>0</v>
      </c>
      <c r="K266" s="442">
        <f t="shared" si="18"/>
        <v>0</v>
      </c>
    </row>
    <row r="267" spans="1:11" s="446" customFormat="1" ht="63.75">
      <c r="A267" s="581" t="s">
        <v>15</v>
      </c>
      <c r="B267" s="650" t="s">
        <v>2529</v>
      </c>
      <c r="C267" s="568" t="s">
        <v>1</v>
      </c>
      <c r="D267" s="597">
        <v>3</v>
      </c>
      <c r="E267" s="579"/>
      <c r="F267" s="28">
        <f t="shared" si="15"/>
        <v>0</v>
      </c>
      <c r="G267" s="1126">
        <v>3</v>
      </c>
      <c r="H267" s="28">
        <f t="shared" si="16"/>
        <v>0</v>
      </c>
      <c r="I267" s="1126">
        <v>0</v>
      </c>
      <c r="J267" s="28">
        <f t="shared" si="17"/>
        <v>0</v>
      </c>
      <c r="K267" s="442">
        <f t="shared" si="18"/>
        <v>0</v>
      </c>
    </row>
    <row r="268" spans="1:11" s="441" customFormat="1" ht="12.75" customHeight="1">
      <c r="A268" s="581"/>
      <c r="B268" s="582"/>
      <c r="D268" s="579"/>
      <c r="E268" s="579"/>
      <c r="F268" s="28">
        <f t="shared" si="15"/>
        <v>0</v>
      </c>
      <c r="G268" s="1117"/>
      <c r="H268" s="28">
        <f t="shared" si="16"/>
        <v>0</v>
      </c>
      <c r="I268" s="1117"/>
      <c r="J268" s="28">
        <f t="shared" si="17"/>
        <v>0</v>
      </c>
      <c r="K268" s="442">
        <f t="shared" si="18"/>
        <v>0</v>
      </c>
    </row>
    <row r="269" spans="1:11" s="441" customFormat="1" ht="51">
      <c r="A269" s="581" t="s">
        <v>16</v>
      </c>
      <c r="B269" s="582" t="s">
        <v>2530</v>
      </c>
      <c r="C269" s="568" t="s">
        <v>1</v>
      </c>
      <c r="D269" s="597">
        <v>4</v>
      </c>
      <c r="E269" s="579"/>
      <c r="F269" s="28">
        <f t="shared" si="15"/>
        <v>0</v>
      </c>
      <c r="G269" s="1117">
        <v>4</v>
      </c>
      <c r="H269" s="28">
        <f t="shared" si="16"/>
        <v>0</v>
      </c>
      <c r="I269" s="1117">
        <v>0</v>
      </c>
      <c r="J269" s="28">
        <f t="shared" si="17"/>
        <v>0</v>
      </c>
      <c r="K269" s="442">
        <f t="shared" si="18"/>
        <v>0</v>
      </c>
    </row>
    <row r="270" spans="1:11" s="441" customFormat="1" ht="12.75" customHeight="1">
      <c r="A270" s="581"/>
      <c r="B270" s="582"/>
      <c r="D270" s="579"/>
      <c r="E270" s="579"/>
      <c r="F270" s="28">
        <f t="shared" si="15"/>
        <v>0</v>
      </c>
      <c r="G270" s="1117"/>
      <c r="H270" s="28">
        <f t="shared" si="16"/>
        <v>0</v>
      </c>
      <c r="I270" s="1117"/>
      <c r="J270" s="28">
        <f t="shared" si="17"/>
        <v>0</v>
      </c>
      <c r="K270" s="442">
        <f t="shared" si="18"/>
        <v>0</v>
      </c>
    </row>
    <row r="271" spans="1:11" s="441" customFormat="1" ht="38.25">
      <c r="A271" s="581" t="s">
        <v>17</v>
      </c>
      <c r="B271" s="582" t="s">
        <v>2531</v>
      </c>
      <c r="C271" s="568" t="s">
        <v>108</v>
      </c>
      <c r="D271" s="597">
        <v>50</v>
      </c>
      <c r="E271" s="579"/>
      <c r="F271" s="28">
        <f t="shared" si="15"/>
        <v>0</v>
      </c>
      <c r="G271" s="1117">
        <v>50</v>
      </c>
      <c r="H271" s="28">
        <f t="shared" si="16"/>
        <v>0</v>
      </c>
      <c r="I271" s="1117">
        <v>0</v>
      </c>
      <c r="J271" s="28">
        <f t="shared" si="17"/>
        <v>0</v>
      </c>
      <c r="K271" s="442">
        <f t="shared" si="18"/>
        <v>0</v>
      </c>
    </row>
    <row r="272" spans="1:11" s="441" customFormat="1" ht="12.75" customHeight="1">
      <c r="A272" s="581" t="s">
        <v>34</v>
      </c>
      <c r="B272" s="582"/>
      <c r="D272" s="579"/>
      <c r="E272" s="579"/>
      <c r="F272" s="28">
        <f t="shared" si="15"/>
        <v>0</v>
      </c>
      <c r="G272" s="1117"/>
      <c r="H272" s="28">
        <f t="shared" si="16"/>
        <v>0</v>
      </c>
      <c r="I272" s="1117"/>
      <c r="J272" s="28">
        <f t="shared" si="17"/>
        <v>0</v>
      </c>
      <c r="K272" s="442">
        <f t="shared" si="18"/>
        <v>0</v>
      </c>
    </row>
    <row r="273" spans="1:11" s="441" customFormat="1" ht="63.75">
      <c r="A273" s="581">
        <v>16</v>
      </c>
      <c r="B273" s="582" t="s">
        <v>2532</v>
      </c>
      <c r="C273" s="568" t="s">
        <v>1</v>
      </c>
      <c r="D273" s="597">
        <v>4</v>
      </c>
      <c r="E273" s="579"/>
      <c r="F273" s="28">
        <f t="shared" si="15"/>
        <v>0</v>
      </c>
      <c r="G273" s="1117">
        <v>4</v>
      </c>
      <c r="H273" s="28">
        <f t="shared" si="16"/>
        <v>0</v>
      </c>
      <c r="I273" s="1117">
        <v>0</v>
      </c>
      <c r="J273" s="28">
        <f t="shared" si="17"/>
        <v>0</v>
      </c>
      <c r="K273" s="442">
        <f t="shared" si="18"/>
        <v>0</v>
      </c>
    </row>
    <row r="274" spans="1:11" s="441" customFormat="1" ht="12.75" customHeight="1">
      <c r="A274" s="581"/>
      <c r="B274" s="582"/>
      <c r="D274" s="579"/>
      <c r="E274" s="579"/>
      <c r="F274" s="28">
        <f t="shared" si="15"/>
        <v>0</v>
      </c>
      <c r="G274" s="1117"/>
      <c r="H274" s="28">
        <f t="shared" si="16"/>
        <v>0</v>
      </c>
      <c r="I274" s="1117"/>
      <c r="J274" s="28">
        <f t="shared" si="17"/>
        <v>0</v>
      </c>
      <c r="K274" s="442">
        <f t="shared" si="18"/>
        <v>0</v>
      </c>
    </row>
    <row r="275" spans="1:11" s="441" customFormat="1" ht="25.5" customHeight="1">
      <c r="A275" s="581" t="s">
        <v>19</v>
      </c>
      <c r="B275" s="582" t="s">
        <v>2533</v>
      </c>
      <c r="D275" s="579"/>
      <c r="E275" s="579"/>
      <c r="F275" s="28">
        <f t="shared" si="15"/>
        <v>0</v>
      </c>
      <c r="G275" s="1117"/>
      <c r="H275" s="28">
        <f t="shared" si="16"/>
        <v>0</v>
      </c>
      <c r="I275" s="1117"/>
      <c r="J275" s="28">
        <f t="shared" si="17"/>
        <v>0</v>
      </c>
      <c r="K275" s="442">
        <f t="shared" si="18"/>
        <v>0</v>
      </c>
    </row>
    <row r="276" spans="1:11" s="441" customFormat="1" ht="26.25" customHeight="1">
      <c r="A276" s="581"/>
      <c r="B276" s="582" t="s">
        <v>2534</v>
      </c>
      <c r="C276" s="568" t="s">
        <v>1</v>
      </c>
      <c r="D276" s="597">
        <v>5</v>
      </c>
      <c r="E276" s="579"/>
      <c r="F276" s="28">
        <f t="shared" si="15"/>
        <v>0</v>
      </c>
      <c r="G276" s="1117">
        <v>5</v>
      </c>
      <c r="H276" s="28">
        <f t="shared" si="16"/>
        <v>0</v>
      </c>
      <c r="I276" s="1117">
        <v>0</v>
      </c>
      <c r="J276" s="28">
        <f t="shared" si="17"/>
        <v>0</v>
      </c>
      <c r="K276" s="442">
        <f t="shared" si="18"/>
        <v>0</v>
      </c>
    </row>
    <row r="277" spans="1:11" s="441" customFormat="1" ht="12.75" customHeight="1">
      <c r="A277" s="581"/>
      <c r="B277" s="582"/>
      <c r="D277" s="579"/>
      <c r="E277" s="579"/>
      <c r="F277" s="28">
        <f t="shared" si="15"/>
        <v>0</v>
      </c>
      <c r="G277" s="1117"/>
      <c r="H277" s="28">
        <f t="shared" si="16"/>
        <v>0</v>
      </c>
      <c r="I277" s="1117"/>
      <c r="J277" s="28">
        <f t="shared" si="17"/>
        <v>0</v>
      </c>
      <c r="K277" s="442">
        <f t="shared" si="18"/>
        <v>0</v>
      </c>
    </row>
    <row r="278" spans="1:11" s="441" customFormat="1" ht="38.25">
      <c r="A278" s="581" t="s">
        <v>20</v>
      </c>
      <c r="B278" s="582" t="s">
        <v>2535</v>
      </c>
      <c r="D278" s="579"/>
      <c r="E278" s="579"/>
      <c r="F278" s="28">
        <f t="shared" si="15"/>
        <v>0</v>
      </c>
      <c r="G278" s="1117"/>
      <c r="H278" s="28">
        <f t="shared" si="16"/>
        <v>0</v>
      </c>
      <c r="I278" s="1117"/>
      <c r="J278" s="28">
        <f t="shared" si="17"/>
        <v>0</v>
      </c>
      <c r="K278" s="442">
        <f t="shared" si="18"/>
        <v>0</v>
      </c>
    </row>
    <row r="279" spans="1:11" s="441" customFormat="1" ht="12.75" customHeight="1">
      <c r="A279" s="581"/>
      <c r="B279" s="655" t="s">
        <v>2536</v>
      </c>
      <c r="C279" s="568" t="s">
        <v>1</v>
      </c>
      <c r="D279" s="597">
        <v>15</v>
      </c>
      <c r="E279" s="579"/>
      <c r="F279" s="28">
        <f t="shared" si="15"/>
        <v>0</v>
      </c>
      <c r="G279" s="1131">
        <v>12</v>
      </c>
      <c r="H279" s="28">
        <f t="shared" si="16"/>
        <v>0</v>
      </c>
      <c r="I279" s="1131">
        <v>3</v>
      </c>
      <c r="J279" s="28">
        <f t="shared" si="17"/>
        <v>0</v>
      </c>
      <c r="K279" s="442">
        <f t="shared" si="18"/>
        <v>0</v>
      </c>
    </row>
    <row r="280" spans="1:11" s="441" customFormat="1" ht="12.75" customHeight="1">
      <c r="A280" s="581"/>
      <c r="B280" s="582" t="s">
        <v>2537</v>
      </c>
      <c r="C280" s="568" t="s">
        <v>1</v>
      </c>
      <c r="D280" s="597">
        <v>10</v>
      </c>
      <c r="E280" s="579"/>
      <c r="F280" s="28">
        <f t="shared" si="15"/>
        <v>0</v>
      </c>
      <c r="G280" s="1131">
        <v>8</v>
      </c>
      <c r="H280" s="28">
        <f t="shared" si="16"/>
        <v>0</v>
      </c>
      <c r="I280" s="1131">
        <v>2</v>
      </c>
      <c r="J280" s="28">
        <f t="shared" si="17"/>
        <v>0</v>
      </c>
      <c r="K280" s="442">
        <f t="shared" si="18"/>
        <v>0</v>
      </c>
    </row>
    <row r="281" spans="1:11" s="441" customFormat="1" ht="12.75" customHeight="1">
      <c r="A281" s="581"/>
      <c r="B281" s="582"/>
      <c r="C281" s="568"/>
      <c r="D281" s="597"/>
      <c r="E281" s="579"/>
      <c r="F281" s="28">
        <f t="shared" si="15"/>
        <v>0</v>
      </c>
      <c r="G281" s="1117"/>
      <c r="H281" s="28">
        <f t="shared" si="16"/>
        <v>0</v>
      </c>
      <c r="I281" s="1117"/>
      <c r="J281" s="28">
        <f t="shared" si="17"/>
        <v>0</v>
      </c>
      <c r="K281" s="442">
        <f t="shared" si="18"/>
        <v>0</v>
      </c>
    </row>
    <row r="282" spans="1:11" s="167" customFormat="1" ht="38.25">
      <c r="A282" s="150" t="s">
        <v>3317</v>
      </c>
      <c r="B282" s="808" t="s">
        <v>3316</v>
      </c>
      <c r="C282" s="924" t="s">
        <v>108</v>
      </c>
      <c r="D282" s="925">
        <v>20</v>
      </c>
      <c r="E282" s="925"/>
      <c r="F282" s="28">
        <f t="shared" si="15"/>
        <v>0</v>
      </c>
      <c r="G282" s="1117">
        <v>20</v>
      </c>
      <c r="H282" s="28">
        <f t="shared" si="16"/>
        <v>0</v>
      </c>
      <c r="I282" s="1117">
        <v>0</v>
      </c>
      <c r="J282" s="28">
        <f t="shared" si="17"/>
        <v>0</v>
      </c>
      <c r="K282" s="442">
        <f t="shared" si="18"/>
        <v>0</v>
      </c>
    </row>
    <row r="283" spans="1:11" s="167" customFormat="1">
      <c r="A283" s="150"/>
      <c r="B283" s="808"/>
      <c r="C283" s="924"/>
      <c r="D283" s="925"/>
      <c r="E283" s="925"/>
      <c r="F283" s="28">
        <f t="shared" si="15"/>
        <v>0</v>
      </c>
      <c r="G283" s="1017"/>
      <c r="H283" s="28">
        <f t="shared" si="16"/>
        <v>0</v>
      </c>
      <c r="I283" s="1017"/>
      <c r="J283" s="28">
        <f t="shared" si="17"/>
        <v>0</v>
      </c>
      <c r="K283" s="442">
        <f t="shared" si="18"/>
        <v>0</v>
      </c>
    </row>
    <row r="284" spans="1:11" s="441" customFormat="1" ht="12.75" customHeight="1">
      <c r="A284" s="581"/>
      <c r="B284" s="582"/>
      <c r="D284" s="579"/>
      <c r="E284" s="579"/>
      <c r="F284" s="28">
        <f t="shared" si="15"/>
        <v>0</v>
      </c>
      <c r="G284" s="1117"/>
      <c r="H284" s="28">
        <f t="shared" si="16"/>
        <v>0</v>
      </c>
      <c r="I284" s="1117"/>
      <c r="J284" s="28">
        <f t="shared" si="17"/>
        <v>0</v>
      </c>
      <c r="K284" s="442">
        <f t="shared" si="18"/>
        <v>0</v>
      </c>
    </row>
    <row r="285" spans="1:11" s="441" customFormat="1" ht="16.5" customHeight="1">
      <c r="A285" s="604" t="s">
        <v>2503</v>
      </c>
      <c r="B285" s="605" t="s">
        <v>2538</v>
      </c>
      <c r="C285" s="606"/>
      <c r="D285" s="607"/>
      <c r="E285" s="608"/>
      <c r="F285" s="607">
        <f>SUM(F227:F284)</f>
        <v>0</v>
      </c>
      <c r="G285" s="1119"/>
      <c r="H285" s="607">
        <f>SUM(H227:H284)</f>
        <v>0</v>
      </c>
      <c r="I285" s="1119"/>
      <c r="J285" s="607">
        <f>SUM(J227:J284)</f>
        <v>0</v>
      </c>
      <c r="K285" s="442">
        <f t="shared" si="18"/>
        <v>0</v>
      </c>
    </row>
    <row r="286" spans="1:11" s="441" customFormat="1" ht="15.75" customHeight="1">
      <c r="A286" s="612"/>
      <c r="B286" s="656"/>
      <c r="C286" s="492"/>
      <c r="D286" s="504"/>
      <c r="E286" s="652"/>
      <c r="F286" s="652"/>
      <c r="G286" s="1117"/>
      <c r="H286" s="1114"/>
      <c r="I286" s="1117"/>
      <c r="J286" s="1129"/>
      <c r="K286" s="442">
        <f t="shared" si="18"/>
        <v>0</v>
      </c>
    </row>
    <row r="287" spans="1:11" ht="27.75" customHeight="1">
      <c r="E287" s="659"/>
      <c r="F287" s="659"/>
      <c r="G287" s="1118"/>
      <c r="H287" s="1115"/>
      <c r="I287" s="1118"/>
      <c r="J287" s="1130"/>
      <c r="K287" s="442">
        <f t="shared" si="18"/>
        <v>0</v>
      </c>
    </row>
    <row r="288" spans="1:11" ht="13.5" customHeight="1">
      <c r="E288" s="659"/>
      <c r="F288" s="659"/>
      <c r="G288" s="1118"/>
      <c r="H288" s="1115"/>
      <c r="I288" s="1118"/>
      <c r="J288" s="1130"/>
      <c r="K288" s="442">
        <f t="shared" si="18"/>
        <v>0</v>
      </c>
    </row>
    <row r="289" spans="1:11" s="441" customFormat="1" ht="21" customHeight="1">
      <c r="A289" s="612"/>
      <c r="B289" s="656"/>
      <c r="C289" s="492"/>
      <c r="D289" s="504"/>
      <c r="E289" s="652"/>
      <c r="F289" s="652"/>
      <c r="G289" s="1117"/>
      <c r="H289" s="1114"/>
      <c r="I289" s="1117"/>
      <c r="J289" s="1129"/>
      <c r="K289" s="442">
        <f t="shared" si="18"/>
        <v>0</v>
      </c>
    </row>
    <row r="290" spans="1:11" s="441" customFormat="1">
      <c r="A290" s="581"/>
      <c r="B290" s="611"/>
      <c r="C290" s="578"/>
      <c r="D290" s="579"/>
      <c r="E290" s="585"/>
      <c r="F290" s="585"/>
      <c r="G290" s="1117"/>
      <c r="H290" s="1114"/>
      <c r="I290" s="1117"/>
      <c r="J290" s="1129"/>
      <c r="K290" s="442">
        <f t="shared" si="18"/>
        <v>0</v>
      </c>
    </row>
    <row r="291" spans="1:11" s="441" customFormat="1" ht="15.75">
      <c r="A291" s="581"/>
      <c r="B291" s="1620" t="s">
        <v>2539</v>
      </c>
      <c r="C291" s="1620"/>
      <c r="D291" s="1620"/>
      <c r="E291" s="1620"/>
      <c r="F291" s="1620"/>
      <c r="G291" s="1117"/>
      <c r="H291" s="1114"/>
      <c r="I291" s="1117"/>
      <c r="J291" s="1129"/>
      <c r="K291" s="442">
        <f t="shared" si="18"/>
        <v>0</v>
      </c>
    </row>
    <row r="292" spans="1:11" s="441" customFormat="1">
      <c r="A292" s="581"/>
      <c r="B292" s="611"/>
      <c r="C292" s="578"/>
      <c r="D292" s="579"/>
      <c r="E292" s="585"/>
      <c r="F292" s="585"/>
      <c r="G292" s="1117"/>
      <c r="H292" s="1114"/>
      <c r="I292" s="1117"/>
      <c r="J292" s="1129"/>
      <c r="K292" s="442">
        <f t="shared" si="18"/>
        <v>0</v>
      </c>
    </row>
    <row r="293" spans="1:11" s="441" customFormat="1">
      <c r="A293" s="581"/>
      <c r="B293" s="611"/>
      <c r="C293" s="578"/>
      <c r="D293" s="579"/>
      <c r="E293" s="585"/>
      <c r="F293" s="585"/>
      <c r="G293" s="1117"/>
      <c r="H293" s="1114"/>
      <c r="I293" s="1117"/>
      <c r="J293" s="1129"/>
      <c r="K293" s="442">
        <f t="shared" si="18"/>
        <v>0</v>
      </c>
    </row>
    <row r="294" spans="1:11" s="441" customFormat="1" ht="16.5" customHeight="1">
      <c r="A294" s="660" t="s">
        <v>2395</v>
      </c>
      <c r="B294" s="661" t="s">
        <v>2432</v>
      </c>
      <c r="C294" s="662"/>
      <c r="D294" s="663"/>
      <c r="E294" s="664"/>
      <c r="F294" s="663">
        <f>SUM(F116)</f>
        <v>0</v>
      </c>
      <c r="G294" s="1119"/>
      <c r="H294" s="663">
        <f>SUM(H116)</f>
        <v>0</v>
      </c>
      <c r="I294" s="1119"/>
      <c r="J294" s="663">
        <f>SUM(J116)</f>
        <v>0</v>
      </c>
      <c r="K294" s="442">
        <f t="shared" si="18"/>
        <v>0</v>
      </c>
    </row>
    <row r="295" spans="1:11" s="441" customFormat="1" ht="15" customHeight="1">
      <c r="A295" s="581"/>
      <c r="B295" s="611"/>
      <c r="C295" s="578"/>
      <c r="D295" s="579"/>
      <c r="E295" s="585"/>
      <c r="F295" s="585"/>
      <c r="G295" s="1117"/>
      <c r="H295" s="585"/>
      <c r="I295" s="1117"/>
      <c r="J295" s="585"/>
      <c r="K295" s="442">
        <f t="shared" si="18"/>
        <v>0</v>
      </c>
    </row>
    <row r="296" spans="1:11" s="441" customFormat="1" ht="13.5" customHeight="1">
      <c r="A296" s="581"/>
      <c r="B296" s="611"/>
      <c r="C296" s="578"/>
      <c r="D296" s="579"/>
      <c r="E296" s="583"/>
      <c r="F296" s="585"/>
      <c r="G296" s="1117"/>
      <c r="H296" s="585"/>
      <c r="I296" s="1117"/>
      <c r="J296" s="585"/>
      <c r="K296" s="442">
        <f t="shared" si="18"/>
        <v>0</v>
      </c>
    </row>
    <row r="297" spans="1:11" s="441" customFormat="1">
      <c r="A297" s="660" t="s">
        <v>2433</v>
      </c>
      <c r="B297" s="661" t="s">
        <v>2487</v>
      </c>
      <c r="C297" s="662"/>
      <c r="D297" s="663"/>
      <c r="E297" s="664"/>
      <c r="F297" s="663">
        <f>SUM(F200)</f>
        <v>0</v>
      </c>
      <c r="G297" s="1119"/>
      <c r="H297" s="663">
        <f>SUM(H200)</f>
        <v>0</v>
      </c>
      <c r="I297" s="1119"/>
      <c r="J297" s="663">
        <f>SUM(J200)</f>
        <v>0</v>
      </c>
    </row>
    <row r="298" spans="1:11" s="441" customFormat="1">
      <c r="A298" s="581"/>
      <c r="B298" s="611"/>
      <c r="C298" s="578"/>
      <c r="D298" s="579"/>
      <c r="E298" s="585"/>
      <c r="F298" s="585"/>
      <c r="G298" s="1117"/>
      <c r="H298" s="585"/>
      <c r="I298" s="1117"/>
      <c r="J298" s="585"/>
    </row>
    <row r="299" spans="1:11" s="441" customFormat="1">
      <c r="A299" s="581"/>
      <c r="B299" s="611"/>
      <c r="C299" s="578"/>
      <c r="D299" s="579"/>
      <c r="E299" s="585"/>
      <c r="F299" s="585"/>
      <c r="G299" s="1117"/>
      <c r="H299" s="585"/>
      <c r="I299" s="1117"/>
      <c r="J299" s="585"/>
    </row>
    <row r="300" spans="1:11" s="441" customFormat="1" ht="15" customHeight="1">
      <c r="A300" s="660" t="s">
        <v>2488</v>
      </c>
      <c r="B300" s="661" t="s">
        <v>2502</v>
      </c>
      <c r="C300" s="662"/>
      <c r="D300" s="663"/>
      <c r="E300" s="664"/>
      <c r="F300" s="663">
        <f>SUM(F224)</f>
        <v>0</v>
      </c>
      <c r="G300" s="1119"/>
      <c r="H300" s="663">
        <f>SUM(H224)</f>
        <v>0</v>
      </c>
      <c r="I300" s="1119"/>
      <c r="J300" s="663">
        <f>SUM(J224)</f>
        <v>0</v>
      </c>
    </row>
    <row r="301" spans="1:11" s="441" customFormat="1" ht="16.5" customHeight="1">
      <c r="A301" s="581"/>
      <c r="B301" s="611"/>
      <c r="C301" s="578"/>
      <c r="D301" s="579"/>
      <c r="E301" s="585"/>
      <c r="F301" s="585"/>
      <c r="G301" s="1117"/>
      <c r="H301" s="585"/>
      <c r="I301" s="1117"/>
      <c r="J301" s="585"/>
    </row>
    <row r="302" spans="1:11" s="441" customFormat="1" ht="15.75" customHeight="1">
      <c r="A302" s="581"/>
      <c r="B302" s="611"/>
      <c r="C302" s="578"/>
      <c r="D302" s="579"/>
      <c r="E302" s="585"/>
      <c r="F302" s="585"/>
      <c r="G302" s="1117"/>
      <c r="H302" s="585"/>
      <c r="I302" s="1117"/>
      <c r="J302" s="585"/>
    </row>
    <row r="303" spans="1:11" s="441" customFormat="1">
      <c r="A303" s="660" t="s">
        <v>2503</v>
      </c>
      <c r="B303" s="661" t="s">
        <v>2538</v>
      </c>
      <c r="C303" s="662"/>
      <c r="D303" s="663"/>
      <c r="E303" s="664"/>
      <c r="F303" s="663">
        <f>SUM(F285)</f>
        <v>0</v>
      </c>
      <c r="G303" s="1119"/>
      <c r="H303" s="663">
        <f>SUM(H285)</f>
        <v>0</v>
      </c>
      <c r="I303" s="1119"/>
      <c r="J303" s="663">
        <f>SUM(J285)</f>
        <v>0</v>
      </c>
    </row>
    <row r="304" spans="1:11" s="441" customFormat="1" ht="17.25" customHeight="1">
      <c r="A304" s="581"/>
      <c r="B304" s="611"/>
      <c r="C304" s="578"/>
      <c r="D304" s="579"/>
      <c r="E304" s="585"/>
      <c r="F304" s="585"/>
      <c r="G304" s="1117"/>
      <c r="H304" s="585"/>
      <c r="I304" s="1117"/>
      <c r="J304" s="585"/>
    </row>
    <row r="305" spans="1:10" s="441" customFormat="1" ht="14.25" customHeight="1">
      <c r="A305" s="581"/>
      <c r="B305" s="611"/>
      <c r="C305" s="578"/>
      <c r="D305" s="579"/>
      <c r="E305" s="583"/>
      <c r="F305" s="585"/>
      <c r="G305" s="1117"/>
      <c r="H305" s="585"/>
      <c r="I305" s="1117"/>
      <c r="J305" s="585"/>
    </row>
    <row r="306" spans="1:10" s="441" customFormat="1" ht="12.75" customHeight="1">
      <c r="A306" s="665"/>
      <c r="B306" s="666" t="s">
        <v>2540</v>
      </c>
      <c r="C306" s="667"/>
      <c r="D306" s="668"/>
      <c r="E306" s="669"/>
      <c r="F306" s="668">
        <f>SUM(F294:F304)</f>
        <v>0</v>
      </c>
      <c r="G306" s="1119"/>
      <c r="H306" s="668">
        <f>SUM(H294:H304)</f>
        <v>0</v>
      </c>
      <c r="I306" s="1119"/>
      <c r="J306" s="668">
        <f>SUM(J294:J304)</f>
        <v>0</v>
      </c>
    </row>
    <row r="307" spans="1:10" s="441" customFormat="1" ht="15.75" customHeight="1">
      <c r="A307" s="581"/>
      <c r="B307" s="611"/>
      <c r="C307" s="578"/>
      <c r="D307" s="579"/>
      <c r="E307" s="670"/>
      <c r="F307" s="585"/>
      <c r="G307" s="442"/>
      <c r="H307" s="442"/>
      <c r="I307" s="442"/>
    </row>
    <row r="308" spans="1:10" ht="17.25" customHeight="1">
      <c r="A308" s="588"/>
      <c r="B308" s="609"/>
      <c r="C308" s="590"/>
      <c r="D308" s="591"/>
      <c r="E308" s="592"/>
      <c r="F308" s="610"/>
    </row>
    <row r="309" spans="1:10" ht="15.75" customHeight="1"/>
    <row r="310" spans="1:10" ht="15.75" customHeight="1"/>
    <row r="311" spans="1:10" ht="52.5" customHeight="1"/>
    <row r="312" spans="1:10" ht="39" customHeight="1"/>
    <row r="313" spans="1:10" ht="15" customHeight="1"/>
    <row r="314" spans="1:10" ht="15.75" customHeight="1"/>
    <row r="315" spans="1:10" ht="105.75" customHeight="1"/>
    <row r="316" spans="1:10" ht="26.25" customHeight="1"/>
    <row r="317" spans="1:10" s="672" customFormat="1" ht="18.75" customHeight="1">
      <c r="A317" s="613"/>
      <c r="B317" s="657"/>
      <c r="C317" s="658"/>
      <c r="D317" s="614"/>
      <c r="E317" s="671"/>
      <c r="F317" s="671"/>
      <c r="G317" s="921"/>
      <c r="H317" s="921"/>
      <c r="I317" s="921"/>
    </row>
    <row r="318" spans="1:10" s="673" customFormat="1">
      <c r="A318" s="613"/>
      <c r="B318" s="657"/>
      <c r="C318" s="658"/>
      <c r="D318" s="614"/>
      <c r="E318" s="671"/>
      <c r="F318" s="671"/>
      <c r="G318" s="922"/>
      <c r="H318" s="922"/>
      <c r="I318" s="922"/>
    </row>
    <row r="319" spans="1:10" s="673" customFormat="1">
      <c r="A319" s="613"/>
      <c r="B319" s="657"/>
      <c r="C319" s="658"/>
      <c r="D319" s="614"/>
      <c r="E319" s="671"/>
      <c r="F319" s="671"/>
      <c r="G319" s="922"/>
      <c r="H319" s="922"/>
      <c r="I319" s="922"/>
    </row>
    <row r="320" spans="1:10" s="673" customFormat="1">
      <c r="A320" s="613"/>
      <c r="B320" s="657"/>
      <c r="C320" s="658"/>
      <c r="D320" s="614"/>
      <c r="E320" s="671"/>
      <c r="F320" s="671"/>
      <c r="G320" s="922"/>
      <c r="H320" s="922"/>
      <c r="I320" s="922"/>
    </row>
    <row r="321" spans="1:9" s="673" customFormat="1" ht="153" customHeight="1">
      <c r="A321" s="613"/>
      <c r="B321" s="657"/>
      <c r="C321" s="658"/>
      <c r="D321" s="614"/>
      <c r="E321" s="671"/>
      <c r="F321" s="671"/>
      <c r="G321" s="922"/>
      <c r="H321" s="922"/>
      <c r="I321" s="922"/>
    </row>
    <row r="322" spans="1:9" s="673" customFormat="1" ht="112.5" customHeight="1">
      <c r="A322" s="613"/>
      <c r="B322" s="657"/>
      <c r="C322" s="658"/>
      <c r="D322" s="614"/>
      <c r="E322" s="671"/>
      <c r="F322" s="671"/>
      <c r="G322" s="922"/>
      <c r="H322" s="922"/>
      <c r="I322" s="922"/>
    </row>
    <row r="323" spans="1:9" s="673" customFormat="1" ht="138.75" customHeight="1">
      <c r="A323" s="613"/>
      <c r="B323" s="657"/>
      <c r="C323" s="658"/>
      <c r="D323" s="614"/>
      <c r="E323" s="671"/>
      <c r="F323" s="671"/>
      <c r="G323" s="922"/>
      <c r="H323" s="922"/>
      <c r="I323" s="922"/>
    </row>
    <row r="324" spans="1:9" s="673" customFormat="1">
      <c r="A324" s="613"/>
      <c r="B324" s="657"/>
      <c r="C324" s="658"/>
      <c r="D324" s="614"/>
      <c r="E324" s="671"/>
      <c r="F324" s="671"/>
      <c r="G324" s="922"/>
      <c r="H324" s="922"/>
      <c r="I324" s="922"/>
    </row>
    <row r="325" spans="1:9" s="673" customFormat="1">
      <c r="A325" s="613"/>
      <c r="B325" s="657"/>
      <c r="C325" s="658"/>
      <c r="D325" s="614"/>
      <c r="E325" s="671"/>
      <c r="F325" s="671"/>
      <c r="G325" s="922"/>
      <c r="H325" s="922"/>
      <c r="I325" s="922"/>
    </row>
    <row r="326" spans="1:9" s="673" customFormat="1">
      <c r="A326" s="613"/>
      <c r="B326" s="657"/>
      <c r="C326" s="658"/>
      <c r="D326" s="614"/>
      <c r="E326" s="671"/>
      <c r="F326" s="671"/>
      <c r="G326" s="922"/>
      <c r="H326" s="922"/>
      <c r="I326" s="922"/>
    </row>
    <row r="327" spans="1:9" s="673" customFormat="1">
      <c r="A327" s="613"/>
      <c r="B327" s="657"/>
      <c r="C327" s="658"/>
      <c r="D327" s="614"/>
      <c r="E327" s="671"/>
      <c r="F327" s="671"/>
      <c r="G327" s="922"/>
      <c r="H327" s="922"/>
      <c r="I327" s="922"/>
    </row>
    <row r="328" spans="1:9" s="673" customFormat="1" ht="15" customHeight="1">
      <c r="A328" s="613"/>
      <c r="B328" s="657"/>
      <c r="C328" s="658"/>
      <c r="D328" s="614"/>
      <c r="E328" s="671"/>
      <c r="F328" s="671"/>
      <c r="G328" s="922"/>
      <c r="H328" s="922"/>
      <c r="I328" s="922"/>
    </row>
    <row r="329" spans="1:9" s="673" customFormat="1">
      <c r="A329" s="613"/>
      <c r="B329" s="657"/>
      <c r="C329" s="658"/>
      <c r="D329" s="614"/>
      <c r="E329" s="671"/>
      <c r="F329" s="671"/>
      <c r="G329" s="922"/>
      <c r="H329" s="922"/>
      <c r="I329" s="922"/>
    </row>
    <row r="330" spans="1:9" s="673" customFormat="1">
      <c r="A330" s="613"/>
      <c r="B330" s="657"/>
      <c r="C330" s="658"/>
      <c r="D330" s="614"/>
      <c r="E330" s="671"/>
      <c r="F330" s="671"/>
      <c r="G330" s="922"/>
      <c r="H330" s="922"/>
      <c r="I330" s="922"/>
    </row>
    <row r="331" spans="1:9" s="673" customFormat="1" ht="15.75" customHeight="1">
      <c r="A331" s="613"/>
      <c r="B331" s="657"/>
      <c r="C331" s="658"/>
      <c r="D331" s="614"/>
      <c r="E331" s="671"/>
      <c r="F331" s="671"/>
      <c r="G331" s="922"/>
      <c r="H331" s="922"/>
      <c r="I331" s="922"/>
    </row>
    <row r="332" spans="1:9" s="673" customFormat="1">
      <c r="A332" s="613"/>
      <c r="B332" s="657"/>
      <c r="C332" s="658"/>
      <c r="D332" s="614"/>
      <c r="E332" s="671"/>
      <c r="F332" s="671"/>
      <c r="G332" s="922"/>
      <c r="H332" s="922"/>
      <c r="I332" s="922"/>
    </row>
    <row r="333" spans="1:9" s="673" customFormat="1">
      <c r="A333" s="613"/>
      <c r="B333" s="657"/>
      <c r="C333" s="658"/>
      <c r="D333" s="614"/>
      <c r="E333" s="671"/>
      <c r="F333" s="671"/>
      <c r="G333" s="922"/>
      <c r="H333" s="922"/>
      <c r="I333" s="922"/>
    </row>
    <row r="334" spans="1:9" s="673" customFormat="1">
      <c r="A334" s="613"/>
      <c r="B334" s="657"/>
      <c r="C334" s="658"/>
      <c r="D334" s="614"/>
      <c r="E334" s="671"/>
      <c r="F334" s="671"/>
      <c r="G334" s="922"/>
      <c r="H334" s="922"/>
      <c r="I334" s="922"/>
    </row>
    <row r="335" spans="1:9" s="673" customFormat="1">
      <c r="A335" s="613"/>
      <c r="B335" s="657"/>
      <c r="C335" s="658"/>
      <c r="D335" s="614"/>
      <c r="E335" s="671"/>
      <c r="F335" s="671"/>
      <c r="G335" s="922"/>
      <c r="H335" s="922"/>
      <c r="I335" s="922"/>
    </row>
    <row r="336" spans="1:9" s="673" customFormat="1">
      <c r="A336" s="613"/>
      <c r="B336" s="657"/>
      <c r="C336" s="658"/>
      <c r="D336" s="614"/>
      <c r="E336" s="671"/>
      <c r="F336" s="671"/>
      <c r="G336" s="922"/>
      <c r="H336" s="922"/>
      <c r="I336" s="922"/>
    </row>
    <row r="337" spans="1:9" s="673" customFormat="1">
      <c r="A337" s="613"/>
      <c r="B337" s="657"/>
      <c r="C337" s="658"/>
      <c r="D337" s="614"/>
      <c r="E337" s="671"/>
      <c r="F337" s="671"/>
      <c r="G337" s="922"/>
      <c r="H337" s="922"/>
      <c r="I337" s="922"/>
    </row>
    <row r="338" spans="1:9" s="673" customFormat="1">
      <c r="A338" s="613"/>
      <c r="B338" s="657"/>
      <c r="C338" s="658"/>
      <c r="D338" s="614"/>
      <c r="E338" s="671"/>
      <c r="F338" s="671"/>
      <c r="G338" s="922"/>
      <c r="H338" s="922"/>
      <c r="I338" s="922"/>
    </row>
    <row r="339" spans="1:9" s="673" customFormat="1">
      <c r="A339" s="613"/>
      <c r="B339" s="657"/>
      <c r="C339" s="658"/>
      <c r="D339" s="614"/>
      <c r="E339" s="671"/>
      <c r="F339" s="671"/>
      <c r="G339" s="922"/>
      <c r="H339" s="922"/>
      <c r="I339" s="922"/>
    </row>
    <row r="340" spans="1:9" s="673" customFormat="1">
      <c r="A340" s="613"/>
      <c r="B340" s="657"/>
      <c r="C340" s="658"/>
      <c r="D340" s="614"/>
      <c r="E340" s="671"/>
      <c r="F340" s="671"/>
      <c r="G340" s="922"/>
      <c r="H340" s="922"/>
      <c r="I340" s="922"/>
    </row>
    <row r="341" spans="1:9" s="673" customFormat="1">
      <c r="A341" s="613"/>
      <c r="B341" s="657"/>
      <c r="C341" s="658"/>
      <c r="D341" s="614"/>
      <c r="E341" s="671"/>
      <c r="F341" s="671"/>
      <c r="G341" s="922"/>
      <c r="H341" s="922"/>
      <c r="I341" s="922"/>
    </row>
    <row r="342" spans="1:9" s="673" customFormat="1">
      <c r="A342" s="613"/>
      <c r="B342" s="657"/>
      <c r="C342" s="658"/>
      <c r="D342" s="614"/>
      <c r="E342" s="671"/>
      <c r="F342" s="671"/>
      <c r="G342" s="922"/>
      <c r="H342" s="922"/>
      <c r="I342" s="922"/>
    </row>
    <row r="343" spans="1:9" s="673" customFormat="1">
      <c r="A343" s="613"/>
      <c r="B343" s="657"/>
      <c r="C343" s="658"/>
      <c r="D343" s="614"/>
      <c r="E343" s="671"/>
      <c r="F343" s="671"/>
      <c r="G343" s="922"/>
      <c r="H343" s="922"/>
      <c r="I343" s="922"/>
    </row>
    <row r="344" spans="1:9" s="673" customFormat="1">
      <c r="A344" s="613"/>
      <c r="B344" s="657"/>
      <c r="C344" s="658"/>
      <c r="D344" s="614"/>
      <c r="E344" s="671"/>
      <c r="F344" s="671"/>
      <c r="G344" s="922"/>
      <c r="H344" s="922"/>
      <c r="I344" s="922"/>
    </row>
    <row r="345" spans="1:9" s="673" customFormat="1">
      <c r="A345" s="613"/>
      <c r="B345" s="657"/>
      <c r="C345" s="658"/>
      <c r="D345" s="614"/>
      <c r="E345" s="671"/>
      <c r="F345" s="671"/>
      <c r="G345" s="922"/>
      <c r="H345" s="922"/>
      <c r="I345" s="922"/>
    </row>
    <row r="346" spans="1:9" s="673" customFormat="1">
      <c r="A346" s="613"/>
      <c r="B346" s="657"/>
      <c r="C346" s="658"/>
      <c r="D346" s="614"/>
      <c r="E346" s="671"/>
      <c r="F346" s="671"/>
      <c r="G346" s="922"/>
      <c r="H346" s="922"/>
      <c r="I346" s="922"/>
    </row>
    <row r="347" spans="1:9" s="673" customFormat="1">
      <c r="A347" s="613"/>
      <c r="B347" s="657"/>
      <c r="C347" s="658"/>
      <c r="D347" s="614"/>
      <c r="E347" s="671"/>
      <c r="F347" s="671"/>
      <c r="G347" s="922"/>
      <c r="H347" s="922"/>
      <c r="I347" s="922"/>
    </row>
    <row r="348" spans="1:9" s="673" customFormat="1">
      <c r="A348" s="613"/>
      <c r="B348" s="657"/>
      <c r="C348" s="658"/>
      <c r="D348" s="614"/>
      <c r="E348" s="671"/>
      <c r="F348" s="671"/>
      <c r="G348" s="922"/>
      <c r="H348" s="922"/>
      <c r="I348" s="922"/>
    </row>
    <row r="349" spans="1:9" s="673" customFormat="1">
      <c r="A349" s="613"/>
      <c r="B349" s="657"/>
      <c r="C349" s="658"/>
      <c r="D349" s="614"/>
      <c r="E349" s="671"/>
      <c r="F349" s="671"/>
      <c r="G349" s="922"/>
      <c r="H349" s="922"/>
      <c r="I349" s="922"/>
    </row>
    <row r="350" spans="1:9" s="673" customFormat="1">
      <c r="A350" s="613"/>
      <c r="B350" s="657"/>
      <c r="C350" s="658"/>
      <c r="D350" s="614"/>
      <c r="E350" s="671"/>
      <c r="F350" s="671"/>
      <c r="G350" s="922"/>
      <c r="H350" s="922"/>
      <c r="I350" s="922"/>
    </row>
    <row r="351" spans="1:9" s="673" customFormat="1">
      <c r="A351" s="613"/>
      <c r="B351" s="657"/>
      <c r="C351" s="658"/>
      <c r="D351" s="614"/>
      <c r="E351" s="671"/>
      <c r="F351" s="671"/>
      <c r="G351" s="922"/>
      <c r="H351" s="922"/>
      <c r="I351" s="922"/>
    </row>
    <row r="352" spans="1:9" s="673" customFormat="1">
      <c r="A352" s="613"/>
      <c r="B352" s="657"/>
      <c r="C352" s="658"/>
      <c r="D352" s="614"/>
      <c r="E352" s="671"/>
      <c r="F352" s="671"/>
      <c r="G352" s="922"/>
      <c r="H352" s="922"/>
      <c r="I352" s="922"/>
    </row>
    <row r="353" spans="1:9" s="673" customFormat="1">
      <c r="A353" s="613"/>
      <c r="B353" s="657"/>
      <c r="C353" s="658"/>
      <c r="D353" s="614"/>
      <c r="E353" s="671"/>
      <c r="F353" s="671"/>
      <c r="G353" s="922"/>
      <c r="H353" s="922"/>
      <c r="I353" s="922"/>
    </row>
    <row r="354" spans="1:9" s="673" customFormat="1" ht="15" customHeight="1">
      <c r="A354" s="613"/>
      <c r="B354" s="657"/>
      <c r="C354" s="658"/>
      <c r="D354" s="614"/>
      <c r="E354" s="671"/>
      <c r="F354" s="671"/>
      <c r="G354" s="922"/>
      <c r="H354" s="922"/>
      <c r="I354" s="922"/>
    </row>
    <row r="359" spans="1:9" ht="22.5" customHeight="1"/>
    <row r="362" spans="1:9" ht="22.5" customHeight="1"/>
    <row r="365" spans="1:9" ht="22.5" customHeight="1"/>
    <row r="366" spans="1:9" ht="14.25" customHeight="1"/>
    <row r="367" spans="1:9" ht="15.75" customHeight="1"/>
    <row r="368" spans="1:9" ht="22.5" customHeight="1"/>
    <row r="370" ht="15.75" customHeight="1"/>
    <row r="371" ht="24.75" customHeight="1"/>
  </sheetData>
  <mergeCells count="11">
    <mergeCell ref="B291:F291"/>
    <mergeCell ref="C28:J28"/>
    <mergeCell ref="B31:E31"/>
    <mergeCell ref="B4:F4"/>
    <mergeCell ref="B5:F5"/>
    <mergeCell ref="B8:E8"/>
    <mergeCell ref="B9:E9"/>
    <mergeCell ref="B16:F16"/>
    <mergeCell ref="A45:F45"/>
    <mergeCell ref="G45:H45"/>
    <mergeCell ref="I45:J45"/>
  </mergeCells>
  <pageMargins left="0.78740157480314965" right="0.19685039370078741" top="0.23622047244094491" bottom="0.59055118110236227" header="0.23622047244094491" footer="0.31496062992125984"/>
  <pageSetup paperSize="9" scale="65" firstPageNumber="5" orientation="portrait" useFirstPageNumber="1" r:id="rId1"/>
  <headerFooter alignWithMargins="0">
    <oddHeader>&amp;R&amp;6Str. &amp;P</oddHeader>
  </headerFooter>
  <rowBreaks count="14" manualBreakCount="14">
    <brk id="44" max="11" man="1"/>
    <brk id="57" max="11" man="1"/>
    <brk id="82" max="11" man="1"/>
    <brk id="108" max="11" man="1"/>
    <brk id="116" max="16383" man="1"/>
    <brk id="144" max="11" man="1"/>
    <brk id="167" max="11" man="1"/>
    <brk id="184" max="11" man="1"/>
    <brk id="200" max="11" man="1"/>
    <brk id="217" max="11" man="1"/>
    <brk id="224" max="16383" man="1"/>
    <brk id="247" max="11" man="1"/>
    <brk id="271" max="11" man="1"/>
    <brk id="285" max="16383" man="1"/>
  </rowBreaks>
  <drawing r:id="rId2"/>
</worksheet>
</file>

<file path=xl/worksheets/sheet6.xml><?xml version="1.0" encoding="utf-8"?>
<worksheet xmlns="http://schemas.openxmlformats.org/spreadsheetml/2006/main" xmlns:r="http://schemas.openxmlformats.org/officeDocument/2006/relationships">
  <sheetPr>
    <tabColor rgb="FFFF0000"/>
    <pageSetUpPr fitToPage="1"/>
  </sheetPr>
  <dimension ref="A1:K2261"/>
  <sheetViews>
    <sheetView showZeros="0" view="pageBreakPreview" topLeftCell="A133" zoomScale="80" zoomScaleSheetLayoutView="80" zoomScalePageLayoutView="80" workbookViewId="0">
      <pane ySplit="2" topLeftCell="A135" activePane="bottomLeft" state="frozen"/>
      <selection activeCell="A133" sqref="A133"/>
      <selection pane="bottomLeft" activeCell="A133" sqref="A133:F133"/>
    </sheetView>
  </sheetViews>
  <sheetFormatPr defaultColWidth="9.140625" defaultRowHeight="12.75"/>
  <cols>
    <col min="1" max="1" width="7.5703125" style="441" customWidth="1"/>
    <col min="2" max="2" width="61.85546875" style="441" customWidth="1"/>
    <col min="3" max="3" width="9" style="1378" customWidth="1"/>
    <col min="4" max="4" width="11.42578125" style="1176" customWidth="1"/>
    <col min="5" max="5" width="11.7109375" style="1176" customWidth="1"/>
    <col min="6" max="6" width="13.7109375" style="1176" customWidth="1"/>
    <col min="7" max="7" width="11.7109375" style="1176" customWidth="1"/>
    <col min="8" max="8" width="13.7109375" style="1176" customWidth="1"/>
    <col min="9" max="9" width="11.7109375" style="1176" customWidth="1"/>
    <col min="10" max="10" width="13.7109375" style="1176" customWidth="1"/>
    <col min="11" max="16384" width="9.140625" style="441"/>
  </cols>
  <sheetData>
    <row r="1" spans="1:10" s="430" customFormat="1">
      <c r="C1" s="491"/>
      <c r="D1" s="1179"/>
      <c r="E1" s="1179"/>
      <c r="F1" s="1179"/>
      <c r="G1" s="1179"/>
      <c r="H1" s="1179"/>
      <c r="I1" s="1179"/>
      <c r="J1" s="1179"/>
    </row>
    <row r="2" spans="1:10" s="432" customFormat="1" ht="15.75">
      <c r="A2" s="1622"/>
      <c r="B2" s="1622"/>
      <c r="C2" s="1356"/>
      <c r="D2" s="1357"/>
      <c r="E2" s="1357"/>
      <c r="F2" s="1357"/>
      <c r="G2" s="1357"/>
      <c r="H2" s="1357"/>
      <c r="I2" s="1357"/>
      <c r="J2" s="1357"/>
    </row>
    <row r="3" spans="1:10" s="1355" customFormat="1" ht="16.5" customHeight="1">
      <c r="C3" s="1358"/>
      <c r="D3" s="1359"/>
      <c r="E3" s="1359"/>
      <c r="F3" s="1359"/>
      <c r="G3" s="1359"/>
      <c r="H3" s="1359"/>
      <c r="I3" s="1359"/>
      <c r="J3" s="1359"/>
    </row>
    <row r="4" spans="1:10" s="430" customFormat="1">
      <c r="C4" s="491"/>
      <c r="D4" s="1179"/>
      <c r="E4" s="1179"/>
      <c r="F4" s="1179"/>
      <c r="G4" s="1179"/>
      <c r="H4" s="1179"/>
      <c r="I4" s="1179"/>
      <c r="J4" s="1179"/>
    </row>
    <row r="5" spans="1:10" s="430" customFormat="1">
      <c r="C5" s="491"/>
      <c r="D5" s="1179"/>
      <c r="E5" s="1179"/>
      <c r="F5" s="1179"/>
      <c r="G5" s="1179"/>
      <c r="H5" s="1179"/>
      <c r="I5" s="1179"/>
      <c r="J5" s="1179"/>
    </row>
    <row r="6" spans="1:10" s="433" customFormat="1">
      <c r="A6" s="1621" t="s">
        <v>1320</v>
      </c>
      <c r="B6" s="1621"/>
      <c r="C6" s="1360"/>
      <c r="D6" s="502"/>
      <c r="E6" s="502"/>
      <c r="F6" s="502"/>
      <c r="G6" s="502"/>
      <c r="H6" s="502"/>
      <c r="I6" s="502"/>
      <c r="J6" s="502"/>
    </row>
    <row r="7" spans="1:10" s="430" customFormat="1" ht="29.25" customHeight="1">
      <c r="A7" s="1623" t="s">
        <v>1321</v>
      </c>
      <c r="B7" s="1623"/>
      <c r="C7" s="491"/>
      <c r="D7" s="1179"/>
      <c r="E7" s="1179"/>
      <c r="F7" s="1179"/>
      <c r="G7" s="1179"/>
      <c r="H7" s="1179"/>
      <c r="I7" s="1179"/>
      <c r="J7" s="1179"/>
    </row>
    <row r="8" spans="1:10" s="430" customFormat="1">
      <c r="A8" s="1623"/>
      <c r="B8" s="1623"/>
      <c r="C8" s="491"/>
      <c r="D8" s="1179"/>
      <c r="E8" s="1179"/>
      <c r="F8" s="1179"/>
      <c r="G8" s="1179"/>
      <c r="H8" s="1179"/>
      <c r="I8" s="1179"/>
      <c r="J8" s="1179"/>
    </row>
    <row r="9" spans="1:10" s="430" customFormat="1">
      <c r="C9" s="491"/>
      <c r="D9" s="1179"/>
      <c r="E9" s="1179"/>
      <c r="F9" s="1179"/>
      <c r="G9" s="1179"/>
      <c r="H9" s="1179"/>
      <c r="I9" s="1179"/>
      <c r="J9" s="1179"/>
    </row>
    <row r="10" spans="1:10" s="430" customFormat="1">
      <c r="C10" s="491"/>
      <c r="D10" s="1179"/>
      <c r="E10" s="1179"/>
      <c r="F10" s="1179"/>
      <c r="G10" s="1179"/>
      <c r="H10" s="1179"/>
      <c r="I10" s="1179"/>
      <c r="J10" s="1179"/>
    </row>
    <row r="11" spans="1:10" s="430" customFormat="1">
      <c r="C11" s="491"/>
      <c r="D11" s="1179"/>
      <c r="E11" s="1179"/>
      <c r="F11" s="1179"/>
      <c r="G11" s="1179"/>
      <c r="H11" s="1179"/>
      <c r="I11" s="1179"/>
      <c r="J11" s="1179"/>
    </row>
    <row r="12" spans="1:10" s="430" customFormat="1">
      <c r="A12" s="1621" t="s">
        <v>1298</v>
      </c>
      <c r="B12" s="1621"/>
      <c r="C12" s="491"/>
      <c r="D12" s="1179"/>
      <c r="E12" s="1179"/>
      <c r="F12" s="1179"/>
      <c r="G12" s="1179"/>
      <c r="H12" s="1179"/>
      <c r="I12" s="1179"/>
      <c r="J12" s="1179"/>
    </row>
    <row r="13" spans="1:10" s="430" customFormat="1" ht="42.75" customHeight="1">
      <c r="A13" s="1623" t="s">
        <v>1322</v>
      </c>
      <c r="B13" s="1623"/>
      <c r="C13" s="1623"/>
      <c r="D13" s="1623"/>
      <c r="E13" s="1623"/>
      <c r="F13" s="1623"/>
      <c r="G13" s="1179"/>
      <c r="H13" s="1179"/>
      <c r="I13" s="1179"/>
      <c r="J13" s="1179"/>
    </row>
    <row r="14" spans="1:10" s="430" customFormat="1">
      <c r="A14" s="1623"/>
      <c r="B14" s="1623"/>
      <c r="C14" s="491"/>
      <c r="D14" s="1179"/>
      <c r="E14" s="1179"/>
      <c r="F14" s="1179"/>
      <c r="G14" s="1179"/>
      <c r="H14" s="1179"/>
      <c r="I14" s="1179"/>
      <c r="J14" s="1179"/>
    </row>
    <row r="15" spans="1:10" s="430" customFormat="1">
      <c r="A15" s="1623"/>
      <c r="B15" s="1623"/>
      <c r="C15" s="491"/>
      <c r="D15" s="1179"/>
      <c r="E15" s="1179"/>
      <c r="F15" s="1179"/>
      <c r="G15" s="1179"/>
      <c r="H15" s="1179"/>
      <c r="I15" s="1179"/>
      <c r="J15" s="1179"/>
    </row>
    <row r="16" spans="1:10" s="430" customFormat="1">
      <c r="A16" s="1623"/>
      <c r="B16" s="1623"/>
      <c r="C16" s="491"/>
      <c r="D16" s="1179"/>
      <c r="E16" s="1179"/>
      <c r="F16" s="1179"/>
      <c r="G16" s="1179"/>
      <c r="H16" s="1179"/>
      <c r="I16" s="1179"/>
      <c r="J16" s="1179"/>
    </row>
    <row r="17" spans="1:10" s="430" customFormat="1">
      <c r="C17" s="491"/>
      <c r="D17" s="1179"/>
      <c r="E17" s="1179"/>
      <c r="F17" s="1179"/>
      <c r="G17" s="1179"/>
      <c r="H17" s="1179"/>
      <c r="I17" s="1179"/>
      <c r="J17" s="1179"/>
    </row>
    <row r="18" spans="1:10" s="430" customFormat="1">
      <c r="A18" s="1623"/>
      <c r="B18" s="1623"/>
      <c r="C18" s="1624"/>
      <c r="D18" s="1179"/>
      <c r="E18" s="1179"/>
      <c r="F18" s="1179"/>
      <c r="G18" s="1179"/>
      <c r="H18" s="1179"/>
      <c r="I18" s="1179"/>
      <c r="J18" s="1179"/>
    </row>
    <row r="19" spans="1:10" s="430" customFormat="1">
      <c r="A19" s="1623" t="s">
        <v>1315</v>
      </c>
      <c r="B19" s="1623"/>
      <c r="C19" s="1624"/>
      <c r="D19" s="1179"/>
      <c r="E19" s="1179"/>
      <c r="F19" s="1179"/>
      <c r="G19" s="1179"/>
      <c r="H19" s="1179"/>
      <c r="I19" s="1179"/>
      <c r="J19" s="1179"/>
    </row>
    <row r="20" spans="1:10" s="430" customFormat="1">
      <c r="A20" s="1623" t="s">
        <v>1316</v>
      </c>
      <c r="B20" s="1623"/>
      <c r="C20" s="491"/>
      <c r="D20" s="1179"/>
      <c r="E20" s="1179"/>
      <c r="F20" s="1179"/>
      <c r="G20" s="1179"/>
      <c r="H20" s="1179"/>
      <c r="I20" s="1179"/>
      <c r="J20" s="1179"/>
    </row>
    <row r="21" spans="1:10" s="430" customFormat="1">
      <c r="A21" s="1623" t="s">
        <v>1317</v>
      </c>
      <c r="B21" s="1623"/>
      <c r="C21" s="491"/>
      <c r="D21" s="1179"/>
      <c r="E21" s="1179"/>
      <c r="F21" s="1179"/>
      <c r="G21" s="1179"/>
      <c r="H21" s="1179"/>
      <c r="I21" s="1179"/>
      <c r="J21" s="1179"/>
    </row>
    <row r="22" spans="1:10" s="430" customFormat="1">
      <c r="C22" s="491"/>
      <c r="D22" s="1179"/>
      <c r="E22" s="1179"/>
      <c r="F22" s="1179"/>
      <c r="G22" s="1179"/>
      <c r="H22" s="1179"/>
      <c r="I22" s="1179"/>
      <c r="J22" s="1179"/>
    </row>
    <row r="23" spans="1:10" s="430" customFormat="1">
      <c r="C23" s="491"/>
      <c r="D23" s="1179"/>
      <c r="E23" s="1179"/>
      <c r="F23" s="1179"/>
      <c r="G23" s="1179"/>
      <c r="H23" s="1179"/>
      <c r="I23" s="1179"/>
      <c r="J23" s="1179"/>
    </row>
    <row r="24" spans="1:10" s="430" customFormat="1">
      <c r="A24" s="1623"/>
      <c r="B24" s="1623"/>
      <c r="C24" s="491"/>
      <c r="D24" s="1179"/>
      <c r="E24" s="1179"/>
      <c r="F24" s="1179"/>
      <c r="G24" s="1179"/>
      <c r="H24" s="1179"/>
      <c r="I24" s="1179"/>
      <c r="J24" s="1179"/>
    </row>
    <row r="25" spans="1:10" s="430" customFormat="1">
      <c r="A25" s="1623"/>
      <c r="B25" s="1623"/>
      <c r="C25" s="491"/>
      <c r="D25" s="1179"/>
      <c r="E25" s="1179"/>
      <c r="F25" s="1179"/>
      <c r="G25" s="1179"/>
      <c r="H25" s="1179"/>
      <c r="I25" s="1179"/>
      <c r="J25" s="1179"/>
    </row>
    <row r="26" spans="1:10" s="432" customFormat="1" ht="15.75">
      <c r="A26" s="1625" t="s">
        <v>3089</v>
      </c>
      <c r="B26" s="1625"/>
      <c r="C26" s="1625"/>
      <c r="D26" s="1625"/>
      <c r="E26" s="1625"/>
      <c r="F26" s="1625"/>
      <c r="G26" s="1357"/>
      <c r="H26" s="1357"/>
      <c r="I26" s="1357"/>
      <c r="J26" s="1357"/>
    </row>
    <row r="27" spans="1:10" s="432" customFormat="1" ht="45" customHeight="1">
      <c r="A27" s="1625"/>
      <c r="B27" s="1625"/>
      <c r="C27" s="1625"/>
      <c r="D27" s="1625"/>
      <c r="E27" s="1625"/>
      <c r="F27" s="1625"/>
      <c r="G27" s="1357"/>
      <c r="H27" s="1357"/>
      <c r="I27" s="1357"/>
      <c r="J27" s="1357"/>
    </row>
    <row r="28" spans="1:10" s="430" customFormat="1">
      <c r="A28" s="1623"/>
      <c r="B28" s="1623"/>
      <c r="C28" s="491"/>
      <c r="D28" s="1179"/>
      <c r="E28" s="1179"/>
      <c r="F28" s="1179"/>
      <c r="G28" s="1179"/>
      <c r="H28" s="1179"/>
      <c r="I28" s="1179"/>
      <c r="J28" s="1179"/>
    </row>
    <row r="29" spans="1:10" s="430" customFormat="1">
      <c r="A29" s="1623"/>
      <c r="B29" s="1623"/>
      <c r="C29" s="491"/>
      <c r="D29" s="1179"/>
      <c r="E29" s="1179"/>
      <c r="F29" s="1179"/>
      <c r="G29" s="1179"/>
      <c r="H29" s="1179"/>
      <c r="I29" s="1179"/>
      <c r="J29" s="1179"/>
    </row>
    <row r="30" spans="1:10" s="430" customFormat="1">
      <c r="A30" s="1623"/>
      <c r="B30" s="1623"/>
      <c r="C30" s="491"/>
      <c r="D30" s="1179"/>
      <c r="E30" s="1179"/>
      <c r="F30" s="1179"/>
      <c r="G30" s="1179"/>
      <c r="H30" s="1179"/>
      <c r="I30" s="1179"/>
      <c r="J30" s="1179"/>
    </row>
    <row r="31" spans="1:10" s="430" customFormat="1">
      <c r="C31" s="491"/>
      <c r="D31" s="1179"/>
      <c r="E31" s="1179"/>
      <c r="F31" s="1179"/>
      <c r="G31" s="1179"/>
      <c r="H31" s="1179"/>
      <c r="I31" s="1179"/>
      <c r="J31" s="1179"/>
    </row>
    <row r="32" spans="1:10" s="430" customFormat="1">
      <c r="C32" s="491"/>
      <c r="D32" s="1179"/>
      <c r="E32" s="1179"/>
      <c r="F32" s="1179"/>
      <c r="G32" s="1179"/>
      <c r="H32" s="1179"/>
      <c r="I32" s="1179"/>
      <c r="J32" s="1179"/>
    </row>
    <row r="33" spans="1:10" s="430" customFormat="1">
      <c r="C33" s="491"/>
      <c r="D33" s="1179"/>
      <c r="E33" s="1179"/>
      <c r="F33" s="1179"/>
      <c r="G33" s="1179"/>
      <c r="H33" s="1179"/>
      <c r="I33" s="1179"/>
      <c r="J33" s="1179"/>
    </row>
    <row r="34" spans="1:10" s="430" customFormat="1">
      <c r="C34" s="491"/>
      <c r="D34" s="1179"/>
      <c r="E34" s="1179"/>
      <c r="F34" s="1179"/>
      <c r="G34" s="1179"/>
      <c r="H34" s="1179"/>
      <c r="I34" s="1179"/>
      <c r="J34" s="1179"/>
    </row>
    <row r="35" spans="1:10" s="430" customFormat="1">
      <c r="C35" s="491"/>
      <c r="D35" s="1179"/>
      <c r="E35" s="1179"/>
      <c r="F35" s="1179"/>
      <c r="G35" s="1179"/>
      <c r="H35" s="1179"/>
      <c r="I35" s="1179"/>
      <c r="J35" s="1179"/>
    </row>
    <row r="36" spans="1:10" s="430" customFormat="1">
      <c r="C36" s="491"/>
      <c r="D36" s="1179"/>
      <c r="E36" s="1179"/>
      <c r="F36" s="1179"/>
      <c r="G36" s="1179"/>
      <c r="H36" s="1179"/>
      <c r="I36" s="1179"/>
      <c r="J36" s="1179"/>
    </row>
    <row r="37" spans="1:10" s="430" customFormat="1">
      <c r="C37" s="491"/>
      <c r="D37" s="1179"/>
      <c r="E37" s="1179"/>
      <c r="F37" s="1179"/>
      <c r="G37" s="1179"/>
      <c r="H37" s="1179"/>
      <c r="I37" s="1179"/>
      <c r="J37" s="1179"/>
    </row>
    <row r="38" spans="1:10" s="430" customFormat="1">
      <c r="C38" s="491"/>
      <c r="D38" s="1179"/>
      <c r="E38" s="1179"/>
      <c r="F38" s="1179"/>
      <c r="G38" s="1179"/>
      <c r="H38" s="1179"/>
      <c r="I38" s="1179"/>
      <c r="J38" s="1179"/>
    </row>
    <row r="39" spans="1:10" s="430" customFormat="1">
      <c r="C39" s="491"/>
      <c r="D39" s="1179"/>
      <c r="E39" s="1179"/>
      <c r="F39" s="1179"/>
      <c r="G39" s="1179"/>
      <c r="H39" s="1179"/>
      <c r="I39" s="1179"/>
      <c r="J39" s="1179"/>
    </row>
    <row r="40" spans="1:10" s="430" customFormat="1">
      <c r="C40" s="491"/>
      <c r="D40" s="1179"/>
      <c r="E40" s="1179"/>
      <c r="F40" s="1179"/>
      <c r="G40" s="1179"/>
      <c r="H40" s="1179"/>
      <c r="I40" s="1179"/>
      <c r="J40" s="1179"/>
    </row>
    <row r="41" spans="1:10" s="430" customFormat="1">
      <c r="C41" s="491"/>
      <c r="D41" s="1179"/>
      <c r="E41" s="1179"/>
      <c r="F41" s="1179"/>
      <c r="G41" s="1179"/>
      <c r="H41" s="1179"/>
      <c r="I41" s="1179"/>
      <c r="J41" s="1179"/>
    </row>
    <row r="42" spans="1:10" s="434" customFormat="1">
      <c r="A42" s="430"/>
      <c r="B42" s="1623" t="s">
        <v>1323</v>
      </c>
      <c r="C42" s="1623"/>
      <c r="D42" s="1623"/>
      <c r="E42" s="1623"/>
      <c r="F42" s="1623"/>
      <c r="G42" s="1361"/>
      <c r="H42" s="1361"/>
      <c r="I42" s="1361"/>
      <c r="J42" s="1361"/>
    </row>
    <row r="43" spans="1:10" s="434" customFormat="1">
      <c r="A43" s="430"/>
      <c r="B43" s="430"/>
      <c r="C43" s="491"/>
      <c r="D43" s="1179"/>
      <c r="E43" s="1179"/>
      <c r="F43" s="1179"/>
      <c r="G43" s="1361"/>
      <c r="H43" s="1361"/>
      <c r="I43" s="1361"/>
      <c r="J43" s="1361"/>
    </row>
    <row r="44" spans="1:10" s="434" customFormat="1" ht="24.75" customHeight="1">
      <c r="A44" s="430" t="s">
        <v>0</v>
      </c>
      <c r="B44" s="1623" t="s">
        <v>1324</v>
      </c>
      <c r="C44" s="1623"/>
      <c r="D44" s="1623"/>
      <c r="E44" s="1623"/>
      <c r="F44" s="1623"/>
      <c r="G44" s="1361"/>
      <c r="H44" s="1361"/>
      <c r="I44" s="1361"/>
      <c r="J44" s="1361"/>
    </row>
    <row r="45" spans="1:10" s="434" customFormat="1">
      <c r="A45" s="430"/>
      <c r="B45" s="430"/>
      <c r="C45" s="491"/>
      <c r="D45" s="1179"/>
      <c r="E45" s="1179"/>
      <c r="F45" s="1179"/>
      <c r="G45" s="1361"/>
      <c r="H45" s="1361"/>
      <c r="I45" s="1361"/>
      <c r="J45" s="1361"/>
    </row>
    <row r="46" spans="1:10" s="434" customFormat="1" ht="27" customHeight="1">
      <c r="A46" s="430" t="s">
        <v>2</v>
      </c>
      <c r="B46" s="1623" t="s">
        <v>1325</v>
      </c>
      <c r="C46" s="1623"/>
      <c r="D46" s="1623"/>
      <c r="E46" s="1623"/>
      <c r="F46" s="1623"/>
      <c r="G46" s="1361"/>
      <c r="H46" s="1361"/>
      <c r="I46" s="1361"/>
      <c r="J46" s="1361"/>
    </row>
    <row r="47" spans="1:10" s="434" customFormat="1" ht="23.25" customHeight="1">
      <c r="A47" s="430"/>
      <c r="B47" s="1623" t="s">
        <v>1326</v>
      </c>
      <c r="C47" s="1623"/>
      <c r="D47" s="1623"/>
      <c r="E47" s="1623"/>
      <c r="F47" s="1623"/>
      <c r="G47" s="1361"/>
      <c r="H47" s="1361"/>
      <c r="I47" s="1361"/>
      <c r="J47" s="1361"/>
    </row>
    <row r="48" spans="1:10" s="434" customFormat="1">
      <c r="A48" s="430"/>
      <c r="B48" s="430"/>
      <c r="C48" s="491"/>
      <c r="D48" s="1179"/>
      <c r="E48" s="1179"/>
      <c r="F48" s="1179"/>
      <c r="G48" s="1361"/>
      <c r="H48" s="1361"/>
      <c r="I48" s="1361"/>
      <c r="J48" s="1361"/>
    </row>
    <row r="49" spans="1:10" s="434" customFormat="1" ht="36" customHeight="1">
      <c r="A49" s="430" t="s">
        <v>3</v>
      </c>
      <c r="B49" s="1623" t="s">
        <v>1327</v>
      </c>
      <c r="C49" s="1623"/>
      <c r="D49" s="1623"/>
      <c r="E49" s="1623"/>
      <c r="F49" s="1623"/>
      <c r="G49" s="1361"/>
      <c r="H49" s="1361"/>
      <c r="I49" s="1361"/>
      <c r="J49" s="1361"/>
    </row>
    <row r="50" spans="1:10" s="434" customFormat="1">
      <c r="A50" s="430"/>
      <c r="B50" s="430"/>
      <c r="C50" s="491"/>
      <c r="D50" s="1179"/>
      <c r="E50" s="1179"/>
      <c r="F50" s="1179"/>
      <c r="G50" s="1361"/>
      <c r="H50" s="1361"/>
      <c r="I50" s="1361"/>
      <c r="J50" s="1361"/>
    </row>
    <row r="51" spans="1:10" s="434" customFormat="1" ht="21" customHeight="1">
      <c r="A51" s="430" t="s">
        <v>4</v>
      </c>
      <c r="B51" s="1623" t="s">
        <v>1328</v>
      </c>
      <c r="C51" s="1623"/>
      <c r="D51" s="1623"/>
      <c r="E51" s="1623"/>
      <c r="F51" s="1623"/>
      <c r="G51" s="1361"/>
      <c r="H51" s="1361"/>
      <c r="I51" s="1361"/>
      <c r="J51" s="1361"/>
    </row>
    <row r="52" spans="1:10" s="434" customFormat="1">
      <c r="A52" s="430"/>
      <c r="B52" s="1623" t="s">
        <v>1329</v>
      </c>
      <c r="C52" s="1623"/>
      <c r="D52" s="1623"/>
      <c r="E52" s="1623"/>
      <c r="F52" s="1623"/>
      <c r="G52" s="1361"/>
      <c r="H52" s="1361"/>
      <c r="I52" s="1361"/>
      <c r="J52" s="1361"/>
    </row>
    <row r="53" spans="1:10" s="434" customFormat="1">
      <c r="A53" s="430"/>
      <c r="B53" s="430"/>
      <c r="C53" s="491"/>
      <c r="D53" s="1179"/>
      <c r="E53" s="1179"/>
      <c r="F53" s="1179"/>
      <c r="G53" s="1361"/>
      <c r="H53" s="1361"/>
      <c r="I53" s="1361"/>
      <c r="J53" s="1361"/>
    </row>
    <row r="54" spans="1:10" s="434" customFormat="1" ht="29.25" customHeight="1">
      <c r="A54" s="430" t="s">
        <v>5</v>
      </c>
      <c r="B54" s="1623" t="s">
        <v>1330</v>
      </c>
      <c r="C54" s="1623"/>
      <c r="D54" s="1623"/>
      <c r="E54" s="1623"/>
      <c r="F54" s="1623"/>
      <c r="G54" s="1361"/>
      <c r="H54" s="1361"/>
      <c r="I54" s="1361"/>
      <c r="J54" s="1361"/>
    </row>
    <row r="55" spans="1:10" s="434" customFormat="1">
      <c r="A55" s="430"/>
      <c r="B55" s="430"/>
      <c r="C55" s="491"/>
      <c r="D55" s="1179"/>
      <c r="E55" s="1179"/>
      <c r="F55" s="1179"/>
      <c r="G55" s="1361"/>
      <c r="H55" s="1361"/>
      <c r="I55" s="1361"/>
      <c r="J55" s="1361"/>
    </row>
    <row r="56" spans="1:10" s="434" customFormat="1" ht="25.5" customHeight="1">
      <c r="A56" s="430" t="s">
        <v>8</v>
      </c>
      <c r="B56" s="1623" t="s">
        <v>1331</v>
      </c>
      <c r="C56" s="1623"/>
      <c r="D56" s="1623"/>
      <c r="E56" s="1623"/>
      <c r="F56" s="1623"/>
      <c r="G56" s="1361"/>
      <c r="H56" s="1361"/>
      <c r="I56" s="1361"/>
      <c r="J56" s="1361"/>
    </row>
    <row r="57" spans="1:10" s="434" customFormat="1">
      <c r="A57" s="430"/>
      <c r="B57" s="430"/>
      <c r="C57" s="491"/>
      <c r="D57" s="1179"/>
      <c r="E57" s="1179"/>
      <c r="F57" s="1179"/>
      <c r="G57" s="1361"/>
      <c r="H57" s="1361"/>
      <c r="I57" s="1361"/>
      <c r="J57" s="1361"/>
    </row>
    <row r="58" spans="1:10" s="434" customFormat="1" ht="31.5" customHeight="1">
      <c r="A58" s="430" t="s">
        <v>9</v>
      </c>
      <c r="B58" s="1623" t="s">
        <v>1332</v>
      </c>
      <c r="C58" s="1623"/>
      <c r="D58" s="1623"/>
      <c r="E58" s="1623"/>
      <c r="F58" s="1623"/>
      <c r="G58" s="1361"/>
      <c r="H58" s="1361"/>
      <c r="I58" s="1361"/>
      <c r="J58" s="1361"/>
    </row>
    <row r="59" spans="1:10" s="434" customFormat="1" ht="22.5" customHeight="1">
      <c r="A59" s="430"/>
      <c r="B59" s="1623" t="s">
        <v>1333</v>
      </c>
      <c r="C59" s="1623"/>
      <c r="D59" s="1623"/>
      <c r="E59" s="1623"/>
      <c r="F59" s="1623"/>
      <c r="G59" s="1361"/>
      <c r="H59" s="1361"/>
      <c r="I59" s="1361"/>
      <c r="J59" s="1361"/>
    </row>
    <row r="60" spans="1:10" s="434" customFormat="1">
      <c r="A60" s="430"/>
      <c r="B60" s="430"/>
      <c r="C60" s="491"/>
      <c r="D60" s="1179"/>
      <c r="E60" s="1179"/>
      <c r="F60" s="1179"/>
      <c r="G60" s="1361"/>
      <c r="H60" s="1361"/>
      <c r="I60" s="1361"/>
      <c r="J60" s="1361"/>
    </row>
    <row r="61" spans="1:10" s="434" customFormat="1" ht="23.25" customHeight="1">
      <c r="A61" s="430" t="s">
        <v>10</v>
      </c>
      <c r="B61" s="1623" t="s">
        <v>1334</v>
      </c>
      <c r="C61" s="1623"/>
      <c r="D61" s="1623"/>
      <c r="E61" s="1623"/>
      <c r="F61" s="1623"/>
      <c r="G61" s="1361"/>
      <c r="H61" s="1361"/>
      <c r="I61" s="1361"/>
      <c r="J61" s="1361"/>
    </row>
    <row r="62" spans="1:10" s="434" customFormat="1">
      <c r="A62" s="430"/>
      <c r="B62" s="430"/>
      <c r="C62" s="491"/>
      <c r="D62" s="1179"/>
      <c r="E62" s="1179"/>
      <c r="F62" s="1179"/>
      <c r="G62" s="1361"/>
      <c r="H62" s="1361"/>
      <c r="I62" s="1361"/>
      <c r="J62" s="1361"/>
    </row>
    <row r="63" spans="1:10" s="434" customFormat="1">
      <c r="A63" s="430" t="s">
        <v>11</v>
      </c>
      <c r="B63" s="1623" t="s">
        <v>1335</v>
      </c>
      <c r="C63" s="1623"/>
      <c r="D63" s="1623"/>
      <c r="E63" s="1623"/>
      <c r="F63" s="1623"/>
      <c r="G63" s="1361"/>
      <c r="H63" s="1361"/>
      <c r="I63" s="1361"/>
      <c r="J63" s="1361"/>
    </row>
    <row r="64" spans="1:10" s="434" customFormat="1">
      <c r="A64" s="430"/>
      <c r="B64" s="430"/>
      <c r="C64" s="491"/>
      <c r="D64" s="1179"/>
      <c r="E64" s="1179"/>
      <c r="F64" s="1179"/>
      <c r="G64" s="1361"/>
      <c r="H64" s="1361"/>
      <c r="I64" s="1361"/>
      <c r="J64" s="1361"/>
    </row>
    <row r="65" spans="1:10" s="434" customFormat="1">
      <c r="A65" s="430"/>
      <c r="B65" s="1623" t="s">
        <v>1336</v>
      </c>
      <c r="C65" s="1623"/>
      <c r="D65" s="1623"/>
      <c r="E65" s="1179"/>
      <c r="F65" s="1179"/>
      <c r="G65" s="1361"/>
      <c r="H65" s="1361"/>
      <c r="I65" s="1361"/>
      <c r="J65" s="1361"/>
    </row>
    <row r="66" spans="1:10" s="434" customFormat="1">
      <c r="A66" s="430"/>
      <c r="B66" s="430" t="s">
        <v>1337</v>
      </c>
      <c r="C66" s="491"/>
      <c r="D66" s="1179"/>
      <c r="E66" s="1179"/>
      <c r="F66" s="1179"/>
      <c r="G66" s="1361"/>
      <c r="H66" s="1361"/>
      <c r="I66" s="1361"/>
      <c r="J66" s="1361"/>
    </row>
    <row r="67" spans="1:10" s="434" customFormat="1">
      <c r="A67" s="430"/>
      <c r="B67" s="1623" t="s">
        <v>1338</v>
      </c>
      <c r="C67" s="1623"/>
      <c r="D67" s="1623"/>
      <c r="E67" s="1623"/>
      <c r="F67" s="1623"/>
      <c r="G67" s="1361"/>
      <c r="H67" s="1361"/>
      <c r="I67" s="1361"/>
      <c r="J67" s="1361"/>
    </row>
    <row r="68" spans="1:10" s="434" customFormat="1">
      <c r="A68" s="430"/>
      <c r="B68" s="1623" t="s">
        <v>1339</v>
      </c>
      <c r="C68" s="1623"/>
      <c r="D68" s="1623"/>
      <c r="E68" s="1623"/>
      <c r="F68" s="1623"/>
      <c r="G68" s="1361"/>
      <c r="H68" s="1361"/>
      <c r="I68" s="1361"/>
      <c r="J68" s="1361"/>
    </row>
    <row r="69" spans="1:10" s="434" customFormat="1">
      <c r="A69" s="430"/>
      <c r="B69" s="1623" t="s">
        <v>1340</v>
      </c>
      <c r="C69" s="1623"/>
      <c r="D69" s="1623"/>
      <c r="E69" s="1623"/>
      <c r="F69" s="1623"/>
      <c r="G69" s="1361"/>
      <c r="H69" s="1361"/>
      <c r="I69" s="1361"/>
      <c r="J69" s="1361"/>
    </row>
    <row r="70" spans="1:10" s="434" customFormat="1">
      <c r="A70" s="430"/>
      <c r="B70" s="1623" t="s">
        <v>1341</v>
      </c>
      <c r="C70" s="1623"/>
      <c r="D70" s="1623"/>
      <c r="E70" s="1623"/>
      <c r="F70" s="1623"/>
      <c r="G70" s="1361"/>
      <c r="H70" s="1361"/>
      <c r="I70" s="1361"/>
      <c r="J70" s="1361"/>
    </row>
    <row r="71" spans="1:10" s="434" customFormat="1">
      <c r="A71" s="430"/>
      <c r="B71" s="1623" t="s">
        <v>1342</v>
      </c>
      <c r="C71" s="1623"/>
      <c r="D71" s="1623"/>
      <c r="E71" s="1623"/>
      <c r="F71" s="1623"/>
      <c r="G71" s="1361"/>
      <c r="H71" s="1361"/>
      <c r="I71" s="1361"/>
      <c r="J71" s="1361"/>
    </row>
    <row r="72" spans="1:10" s="434" customFormat="1">
      <c r="A72" s="430"/>
      <c r="B72" s="1623" t="s">
        <v>1343</v>
      </c>
      <c r="C72" s="1623"/>
      <c r="D72" s="1623"/>
      <c r="E72" s="1623"/>
      <c r="F72" s="1623"/>
      <c r="G72" s="1361"/>
      <c r="H72" s="1361"/>
      <c r="I72" s="1361"/>
      <c r="J72" s="1361"/>
    </row>
    <row r="73" spans="1:10" s="434" customFormat="1">
      <c r="A73" s="430"/>
      <c r="B73" s="1623" t="s">
        <v>1344</v>
      </c>
      <c r="C73" s="1623"/>
      <c r="D73" s="1623"/>
      <c r="E73" s="1623"/>
      <c r="F73" s="1623"/>
      <c r="G73" s="1361"/>
      <c r="H73" s="1361"/>
      <c r="I73" s="1361"/>
      <c r="J73" s="1361"/>
    </row>
    <row r="74" spans="1:10" s="434" customFormat="1">
      <c r="A74" s="430"/>
      <c r="B74" s="1623" t="s">
        <v>1345</v>
      </c>
      <c r="C74" s="1623"/>
      <c r="D74" s="1623"/>
      <c r="E74" s="1623"/>
      <c r="F74" s="1623"/>
      <c r="G74" s="1361"/>
      <c r="H74" s="1361"/>
      <c r="I74" s="1361"/>
      <c r="J74" s="1361"/>
    </row>
    <row r="75" spans="1:10" s="434" customFormat="1">
      <c r="A75" s="430"/>
      <c r="B75" s="1623" t="s">
        <v>1346</v>
      </c>
      <c r="C75" s="1623"/>
      <c r="D75" s="1623"/>
      <c r="E75" s="1623"/>
      <c r="F75" s="1623"/>
      <c r="G75" s="1361"/>
      <c r="H75" s="1361"/>
      <c r="I75" s="1361"/>
      <c r="J75" s="1361"/>
    </row>
    <row r="76" spans="1:10" s="434" customFormat="1">
      <c r="A76" s="430"/>
      <c r="B76" s="1623" t="s">
        <v>1347</v>
      </c>
      <c r="C76" s="1623"/>
      <c r="D76" s="1623"/>
      <c r="E76" s="1623"/>
      <c r="F76" s="1623"/>
      <c r="G76" s="1361"/>
      <c r="H76" s="1361"/>
      <c r="I76" s="1361"/>
      <c r="J76" s="1361"/>
    </row>
    <row r="77" spans="1:10" s="434" customFormat="1">
      <c r="A77" s="430"/>
      <c r="B77" s="1623" t="s">
        <v>1348</v>
      </c>
      <c r="C77" s="1623"/>
      <c r="D77" s="1623"/>
      <c r="E77" s="1623"/>
      <c r="F77" s="1623"/>
      <c r="G77" s="1361"/>
      <c r="H77" s="1361"/>
      <c r="I77" s="1361"/>
      <c r="J77" s="1361"/>
    </row>
    <row r="78" spans="1:10" s="434" customFormat="1">
      <c r="A78" s="430"/>
      <c r="B78" s="430"/>
      <c r="C78" s="491"/>
      <c r="D78" s="1179"/>
      <c r="E78" s="1179"/>
      <c r="F78" s="1179"/>
      <c r="G78" s="1361"/>
      <c r="H78" s="1361"/>
      <c r="I78" s="1361"/>
      <c r="J78" s="1361"/>
    </row>
    <row r="79" spans="1:10" s="434" customFormat="1">
      <c r="A79" s="430"/>
      <c r="B79" s="430" t="s">
        <v>1349</v>
      </c>
      <c r="C79" s="491"/>
      <c r="D79" s="1179"/>
      <c r="E79" s="1179"/>
      <c r="F79" s="1179"/>
      <c r="G79" s="1361"/>
      <c r="H79" s="1361"/>
      <c r="I79" s="1361"/>
      <c r="J79" s="1361"/>
    </row>
    <row r="80" spans="1:10" s="434" customFormat="1">
      <c r="A80" s="430"/>
      <c r="B80" s="1623" t="s">
        <v>1350</v>
      </c>
      <c r="C80" s="1623"/>
      <c r="D80" s="1623"/>
      <c r="E80" s="1623"/>
      <c r="F80" s="1623"/>
      <c r="G80" s="1361"/>
      <c r="H80" s="1361"/>
      <c r="I80" s="1361"/>
      <c r="J80" s="1361"/>
    </row>
    <row r="81" spans="1:10" s="434" customFormat="1">
      <c r="A81" s="430"/>
      <c r="B81" s="1623" t="s">
        <v>1339</v>
      </c>
      <c r="C81" s="1623"/>
      <c r="D81" s="1623"/>
      <c r="E81" s="1623"/>
      <c r="F81" s="1623"/>
      <c r="G81" s="1361"/>
      <c r="H81" s="1361"/>
      <c r="I81" s="1361"/>
      <c r="J81" s="1361"/>
    </row>
    <row r="82" spans="1:10" s="434" customFormat="1">
      <c r="A82" s="430"/>
      <c r="B82" s="1623" t="s">
        <v>1351</v>
      </c>
      <c r="C82" s="1623"/>
      <c r="D82" s="1623"/>
      <c r="E82" s="1623"/>
      <c r="F82" s="1623"/>
      <c r="G82" s="1361"/>
      <c r="H82" s="1361"/>
      <c r="I82" s="1361"/>
      <c r="J82" s="1361"/>
    </row>
    <row r="83" spans="1:10" s="434" customFormat="1">
      <c r="A83" s="430"/>
      <c r="B83" s="1623" t="s">
        <v>1352</v>
      </c>
      <c r="C83" s="1623"/>
      <c r="D83" s="1623"/>
      <c r="E83" s="1623"/>
      <c r="F83" s="1623"/>
      <c r="G83" s="1361"/>
      <c r="H83" s="1361"/>
      <c r="I83" s="1361"/>
      <c r="J83" s="1361"/>
    </row>
    <row r="84" spans="1:10" s="434" customFormat="1">
      <c r="A84" s="430"/>
      <c r="B84" s="1623" t="s">
        <v>1353</v>
      </c>
      <c r="C84" s="1623"/>
      <c r="D84" s="1623"/>
      <c r="E84" s="1623"/>
      <c r="F84" s="1623"/>
      <c r="G84" s="1361"/>
      <c r="H84" s="1361"/>
      <c r="I84" s="1361"/>
      <c r="J84" s="1361"/>
    </row>
    <row r="85" spans="1:10" s="434" customFormat="1">
      <c r="A85" s="430"/>
      <c r="B85" s="1623" t="s">
        <v>1354</v>
      </c>
      <c r="C85" s="1623"/>
      <c r="D85" s="1623"/>
      <c r="E85" s="1623"/>
      <c r="F85" s="1623"/>
      <c r="G85" s="1361"/>
      <c r="H85" s="1361"/>
      <c r="I85" s="1361"/>
      <c r="J85" s="1361"/>
    </row>
    <row r="86" spans="1:10" s="434" customFormat="1">
      <c r="A86" s="430"/>
      <c r="B86" s="1623" t="s">
        <v>1355</v>
      </c>
      <c r="C86" s="1623"/>
      <c r="D86" s="1623"/>
      <c r="E86" s="1623"/>
      <c r="F86" s="1623"/>
      <c r="G86" s="1361"/>
      <c r="H86" s="1361"/>
      <c r="I86" s="1361"/>
      <c r="J86" s="1361"/>
    </row>
    <row r="87" spans="1:10" s="434" customFormat="1">
      <c r="A87" s="430"/>
      <c r="B87" s="430"/>
      <c r="C87" s="491"/>
      <c r="D87" s="1179"/>
      <c r="E87" s="1179"/>
      <c r="F87" s="1179"/>
      <c r="G87" s="1361"/>
      <c r="H87" s="1361"/>
      <c r="I87" s="1361"/>
      <c r="J87" s="1361"/>
    </row>
    <row r="88" spans="1:10" s="434" customFormat="1">
      <c r="A88" s="430" t="s">
        <v>12</v>
      </c>
      <c r="B88" s="1623" t="s">
        <v>1356</v>
      </c>
      <c r="C88" s="1623"/>
      <c r="D88" s="1623"/>
      <c r="E88" s="1623"/>
      <c r="F88" s="1623"/>
      <c r="G88" s="1361"/>
      <c r="H88" s="1361"/>
      <c r="I88" s="1361"/>
      <c r="J88" s="1361"/>
    </row>
    <row r="89" spans="1:10" s="434" customFormat="1">
      <c r="A89" s="430"/>
      <c r="B89" s="430"/>
      <c r="C89" s="491"/>
      <c r="D89" s="1179"/>
      <c r="E89" s="1179"/>
      <c r="F89" s="1179"/>
      <c r="G89" s="1361"/>
      <c r="H89" s="1361"/>
      <c r="I89" s="1361"/>
      <c r="J89" s="1361"/>
    </row>
    <row r="90" spans="1:10" s="434" customFormat="1" ht="30.75" customHeight="1">
      <c r="A90" s="430" t="s">
        <v>13</v>
      </c>
      <c r="B90" s="1623" t="s">
        <v>1357</v>
      </c>
      <c r="C90" s="1623"/>
      <c r="D90" s="1623"/>
      <c r="E90" s="1623"/>
      <c r="F90" s="1623"/>
      <c r="G90" s="1361"/>
      <c r="H90" s="1361"/>
      <c r="I90" s="1361"/>
      <c r="J90" s="1361"/>
    </row>
    <row r="91" spans="1:10" s="434" customFormat="1">
      <c r="A91" s="430"/>
      <c r="B91" s="1623" t="s">
        <v>1358</v>
      </c>
      <c r="C91" s="1623"/>
      <c r="D91" s="1623"/>
      <c r="E91" s="1623"/>
      <c r="F91" s="1623"/>
      <c r="G91" s="1361"/>
      <c r="H91" s="1361"/>
      <c r="I91" s="1361"/>
      <c r="J91" s="1361"/>
    </row>
    <row r="92" spans="1:10" s="434" customFormat="1">
      <c r="A92" s="430"/>
      <c r="B92" s="430"/>
      <c r="C92" s="491"/>
      <c r="D92" s="1179"/>
      <c r="E92" s="1179"/>
      <c r="F92" s="1179"/>
      <c r="G92" s="1361"/>
      <c r="H92" s="1361"/>
      <c r="I92" s="1361"/>
      <c r="J92" s="1361"/>
    </row>
    <row r="93" spans="1:10" s="434" customFormat="1">
      <c r="A93" s="430"/>
      <c r="B93" s="430"/>
      <c r="C93" s="491"/>
      <c r="D93" s="1179"/>
      <c r="E93" s="1179"/>
      <c r="F93" s="1179"/>
      <c r="G93" s="1361"/>
      <c r="H93" s="1361"/>
      <c r="I93" s="1361"/>
      <c r="J93" s="1361"/>
    </row>
    <row r="94" spans="1:10" s="434" customFormat="1">
      <c r="A94" s="430" t="s">
        <v>14</v>
      </c>
      <c r="B94" s="1623" t="s">
        <v>1359</v>
      </c>
      <c r="C94" s="1623"/>
      <c r="D94" s="1623"/>
      <c r="E94" s="1623"/>
      <c r="F94" s="1623"/>
      <c r="G94" s="1361"/>
      <c r="H94" s="1361"/>
      <c r="I94" s="1361"/>
      <c r="J94" s="1361"/>
    </row>
    <row r="95" spans="1:10" s="434" customFormat="1" ht="24.75" customHeight="1">
      <c r="A95" s="430"/>
      <c r="B95" s="1623" t="s">
        <v>1360</v>
      </c>
      <c r="C95" s="1623"/>
      <c r="D95" s="1623"/>
      <c r="E95" s="1623"/>
      <c r="F95" s="1623"/>
      <c r="G95" s="1361"/>
      <c r="H95" s="1361"/>
      <c r="I95" s="1361"/>
      <c r="J95" s="1361"/>
    </row>
    <row r="96" spans="1:10" s="434" customFormat="1" ht="24.75" customHeight="1">
      <c r="A96" s="430"/>
      <c r="B96" s="1623" t="s">
        <v>1361</v>
      </c>
      <c r="C96" s="1623"/>
      <c r="D96" s="1623"/>
      <c r="E96" s="1623"/>
      <c r="F96" s="1623"/>
      <c r="G96" s="1361"/>
      <c r="H96" s="1361"/>
      <c r="I96" s="1361"/>
      <c r="J96" s="1361"/>
    </row>
    <row r="97" spans="1:10" s="434" customFormat="1">
      <c r="A97" s="430"/>
      <c r="B97" s="430"/>
      <c r="C97" s="491"/>
      <c r="D97" s="1179"/>
      <c r="E97" s="1179"/>
      <c r="F97" s="1179"/>
      <c r="G97" s="1361"/>
      <c r="H97" s="1361"/>
      <c r="I97" s="1361"/>
      <c r="J97" s="1361"/>
    </row>
    <row r="98" spans="1:10" s="434" customFormat="1" ht="30" customHeight="1">
      <c r="A98" s="430" t="s">
        <v>15</v>
      </c>
      <c r="B98" s="1623" t="s">
        <v>1362</v>
      </c>
      <c r="C98" s="1623"/>
      <c r="D98" s="1623"/>
      <c r="E98" s="1623"/>
      <c r="F98" s="1623"/>
      <c r="G98" s="1361"/>
      <c r="H98" s="1361"/>
      <c r="I98" s="1361"/>
      <c r="J98" s="1361"/>
    </row>
    <row r="99" spans="1:10" s="434" customFormat="1" ht="27.75" customHeight="1">
      <c r="A99" s="430"/>
      <c r="B99" s="1623" t="s">
        <v>1363</v>
      </c>
      <c r="C99" s="1623"/>
      <c r="D99" s="1623"/>
      <c r="E99" s="1623"/>
      <c r="F99" s="1623"/>
      <c r="G99" s="1361"/>
      <c r="H99" s="1361"/>
      <c r="I99" s="1361"/>
      <c r="J99" s="1361"/>
    </row>
    <row r="100" spans="1:10" s="434" customFormat="1">
      <c r="A100" s="430"/>
      <c r="B100" s="430"/>
      <c r="C100" s="491"/>
      <c r="D100" s="1179"/>
      <c r="E100" s="1179"/>
      <c r="F100" s="1179"/>
      <c r="G100" s="1361"/>
      <c r="H100" s="1361"/>
      <c r="I100" s="1361"/>
      <c r="J100" s="1361"/>
    </row>
    <row r="101" spans="1:10" s="434" customFormat="1" ht="29.25" customHeight="1">
      <c r="A101" s="430" t="s">
        <v>16</v>
      </c>
      <c r="B101" s="1623" t="s">
        <v>1364</v>
      </c>
      <c r="C101" s="1623"/>
      <c r="D101" s="1623"/>
      <c r="E101" s="1623"/>
      <c r="F101" s="1623"/>
      <c r="G101" s="1361"/>
      <c r="H101" s="1361"/>
      <c r="I101" s="1361"/>
      <c r="J101" s="1361"/>
    </row>
    <row r="102" spans="1:10" s="434" customFormat="1">
      <c r="A102" s="430"/>
      <c r="B102" s="430"/>
      <c r="C102" s="491"/>
      <c r="D102" s="1179"/>
      <c r="E102" s="1179"/>
      <c r="F102" s="1179"/>
      <c r="G102" s="1361"/>
      <c r="H102" s="1361"/>
      <c r="I102" s="1361"/>
      <c r="J102" s="1361"/>
    </row>
    <row r="103" spans="1:10" s="434" customFormat="1" ht="19.5" customHeight="1">
      <c r="A103" s="430" t="s">
        <v>17</v>
      </c>
      <c r="B103" s="1623" t="s">
        <v>1365</v>
      </c>
      <c r="C103" s="1623"/>
      <c r="D103" s="1623"/>
      <c r="E103" s="1623"/>
      <c r="F103" s="1623"/>
      <c r="G103" s="1361"/>
      <c r="H103" s="1361"/>
      <c r="I103" s="1361"/>
      <c r="J103" s="1361"/>
    </row>
    <row r="104" spans="1:10" s="434" customFormat="1">
      <c r="A104" s="430"/>
      <c r="B104" s="430"/>
      <c r="C104" s="491"/>
      <c r="D104" s="1179"/>
      <c r="E104" s="1179"/>
      <c r="F104" s="1179"/>
      <c r="G104" s="1361"/>
      <c r="H104" s="1361"/>
      <c r="I104" s="1361"/>
      <c r="J104" s="1361"/>
    </row>
    <row r="105" spans="1:10" s="434" customFormat="1" ht="30" customHeight="1">
      <c r="A105" s="430" t="s">
        <v>18</v>
      </c>
      <c r="B105" s="1623" t="s">
        <v>1366</v>
      </c>
      <c r="C105" s="1623"/>
      <c r="D105" s="1623"/>
      <c r="E105" s="1623"/>
      <c r="F105" s="1623"/>
      <c r="G105" s="1361"/>
      <c r="H105" s="1361"/>
      <c r="I105" s="1361"/>
      <c r="J105" s="1361"/>
    </row>
    <row r="106" spans="1:10" s="434" customFormat="1">
      <c r="A106" s="430"/>
      <c r="B106" s="430"/>
      <c r="C106" s="491"/>
      <c r="D106" s="1179"/>
      <c r="E106" s="1179"/>
      <c r="F106" s="1179"/>
      <c r="G106" s="1361"/>
      <c r="H106" s="1361"/>
      <c r="I106" s="1361"/>
      <c r="J106" s="1361"/>
    </row>
    <row r="107" spans="1:10" s="434" customFormat="1" ht="30" customHeight="1">
      <c r="A107" s="430" t="s">
        <v>19</v>
      </c>
      <c r="B107" s="1623" t="s">
        <v>1367</v>
      </c>
      <c r="C107" s="1623"/>
      <c r="D107" s="1623"/>
      <c r="E107" s="1623"/>
      <c r="F107" s="1623"/>
      <c r="G107" s="1361"/>
      <c r="H107" s="1361"/>
      <c r="I107" s="1361"/>
      <c r="J107" s="1361"/>
    </row>
    <row r="108" spans="1:10" s="434" customFormat="1">
      <c r="A108" s="430"/>
      <c r="B108" s="430"/>
      <c r="C108" s="491"/>
      <c r="D108" s="1179"/>
      <c r="E108" s="1179"/>
      <c r="F108" s="1179"/>
      <c r="G108" s="1361"/>
      <c r="H108" s="1361"/>
      <c r="I108" s="1361"/>
      <c r="J108" s="1361"/>
    </row>
    <row r="109" spans="1:10" s="434" customFormat="1" ht="21.75" customHeight="1">
      <c r="A109" s="430" t="s">
        <v>20</v>
      </c>
      <c r="B109" s="1623" t="s">
        <v>1368</v>
      </c>
      <c r="C109" s="1623"/>
      <c r="D109" s="1623"/>
      <c r="E109" s="1623"/>
      <c r="F109" s="1623"/>
      <c r="G109" s="1361"/>
      <c r="H109" s="1361"/>
      <c r="I109" s="1361"/>
      <c r="J109" s="1361"/>
    </row>
    <row r="110" spans="1:10" s="434" customFormat="1" ht="27.75" customHeight="1">
      <c r="A110" s="430"/>
      <c r="B110" s="1623" t="s">
        <v>1369</v>
      </c>
      <c r="C110" s="1623"/>
      <c r="D110" s="1623"/>
      <c r="E110" s="1623"/>
      <c r="F110" s="1623"/>
      <c r="G110" s="1361"/>
      <c r="H110" s="1361"/>
      <c r="I110" s="1361"/>
      <c r="J110" s="1361"/>
    </row>
    <row r="111" spans="1:10" s="434" customFormat="1">
      <c r="A111" s="430"/>
      <c r="B111" s="430"/>
      <c r="C111" s="491"/>
      <c r="D111" s="1179"/>
      <c r="E111" s="1179"/>
      <c r="F111" s="1179"/>
      <c r="G111" s="1361"/>
      <c r="H111" s="1361"/>
      <c r="I111" s="1361"/>
      <c r="J111" s="1361"/>
    </row>
    <row r="112" spans="1:10" s="434" customFormat="1" ht="29.25" customHeight="1">
      <c r="A112" s="430" t="s">
        <v>21</v>
      </c>
      <c r="B112" s="1623" t="s">
        <v>1370</v>
      </c>
      <c r="C112" s="1623"/>
      <c r="D112" s="1623"/>
      <c r="E112" s="1623"/>
      <c r="F112" s="1623"/>
      <c r="G112" s="1361"/>
      <c r="H112" s="1361"/>
      <c r="I112" s="1361"/>
      <c r="J112" s="1361"/>
    </row>
    <row r="113" spans="1:10" s="434" customFormat="1">
      <c r="A113" s="430"/>
      <c r="B113" s="430"/>
      <c r="C113" s="491"/>
      <c r="D113" s="1179"/>
      <c r="E113" s="1179"/>
      <c r="F113" s="1179"/>
      <c r="G113" s="1361"/>
      <c r="H113" s="1361"/>
      <c r="I113" s="1361"/>
      <c r="J113" s="1361"/>
    </row>
    <row r="114" spans="1:10" s="434" customFormat="1" ht="30" customHeight="1">
      <c r="A114" s="430" t="s">
        <v>22</v>
      </c>
      <c r="B114" s="1623" t="s">
        <v>1371</v>
      </c>
      <c r="C114" s="1623"/>
      <c r="D114" s="1623"/>
      <c r="E114" s="1623"/>
      <c r="F114" s="1623"/>
      <c r="G114" s="1361"/>
      <c r="H114" s="1361"/>
      <c r="I114" s="1361"/>
      <c r="J114" s="1361"/>
    </row>
    <row r="115" spans="1:10" s="434" customFormat="1">
      <c r="A115" s="430"/>
      <c r="B115" s="430"/>
      <c r="C115" s="491"/>
      <c r="D115" s="1179"/>
      <c r="E115" s="1179"/>
      <c r="F115" s="1179"/>
      <c r="G115" s="1361"/>
      <c r="H115" s="1361"/>
      <c r="I115" s="1361"/>
      <c r="J115" s="1361"/>
    </row>
    <row r="116" spans="1:10" s="434" customFormat="1" ht="27.75" customHeight="1">
      <c r="A116" s="430" t="s">
        <v>23</v>
      </c>
      <c r="B116" s="1623" t="s">
        <v>1372</v>
      </c>
      <c r="C116" s="1623"/>
      <c r="D116" s="1623"/>
      <c r="E116" s="1623"/>
      <c r="F116" s="1623"/>
      <c r="G116" s="1361"/>
      <c r="H116" s="1361"/>
      <c r="I116" s="1361"/>
      <c r="J116" s="1361"/>
    </row>
    <row r="117" spans="1:10" s="434" customFormat="1" ht="26.25" customHeight="1">
      <c r="A117" s="430"/>
      <c r="B117" s="1623" t="s">
        <v>1373</v>
      </c>
      <c r="C117" s="1623"/>
      <c r="D117" s="1623"/>
      <c r="E117" s="1623"/>
      <c r="F117" s="1623"/>
      <c r="G117" s="1361"/>
      <c r="H117" s="1361"/>
      <c r="I117" s="1361"/>
      <c r="J117" s="1361"/>
    </row>
    <row r="118" spans="1:10" s="434" customFormat="1">
      <c r="A118" s="430"/>
      <c r="B118" s="430"/>
      <c r="C118" s="491"/>
      <c r="D118" s="1179"/>
      <c r="E118" s="1179"/>
      <c r="F118" s="1179"/>
      <c r="G118" s="1361"/>
      <c r="H118" s="1361"/>
      <c r="I118" s="1361"/>
      <c r="J118" s="1361"/>
    </row>
    <row r="119" spans="1:10" s="434" customFormat="1" ht="27" customHeight="1">
      <c r="A119" s="430" t="s">
        <v>24</v>
      </c>
      <c r="B119" s="1623" t="s">
        <v>1374</v>
      </c>
      <c r="C119" s="1623"/>
      <c r="D119" s="1623"/>
      <c r="E119" s="1623"/>
      <c r="F119" s="1623"/>
      <c r="G119" s="1361"/>
      <c r="H119" s="1361"/>
      <c r="I119" s="1361"/>
      <c r="J119" s="1361"/>
    </row>
    <row r="120" spans="1:10" s="434" customFormat="1">
      <c r="A120" s="430"/>
      <c r="B120" s="430"/>
      <c r="C120" s="491"/>
      <c r="D120" s="1179"/>
      <c r="E120" s="1179"/>
      <c r="F120" s="1179"/>
      <c r="G120" s="1361"/>
      <c r="H120" s="1361"/>
      <c r="I120" s="1361"/>
      <c r="J120" s="1361"/>
    </row>
    <row r="121" spans="1:10" s="434" customFormat="1" ht="23.25" customHeight="1">
      <c r="A121" s="430" t="s">
        <v>25</v>
      </c>
      <c r="B121" s="1623" t="s">
        <v>1375</v>
      </c>
      <c r="C121" s="1623"/>
      <c r="D121" s="1623"/>
      <c r="E121" s="1623"/>
      <c r="F121" s="1623"/>
      <c r="G121" s="1361"/>
      <c r="H121" s="1361"/>
      <c r="I121" s="1361"/>
      <c r="J121" s="1361"/>
    </row>
    <row r="122" spans="1:10" s="434" customFormat="1">
      <c r="A122" s="430"/>
      <c r="B122" s="430"/>
      <c r="C122" s="491"/>
      <c r="D122" s="1179"/>
      <c r="E122" s="1179"/>
      <c r="F122" s="1179"/>
      <c r="G122" s="1361"/>
      <c r="H122" s="1361"/>
      <c r="I122" s="1361"/>
      <c r="J122" s="1361"/>
    </row>
    <row r="123" spans="1:10" s="434" customFormat="1" ht="39" customHeight="1">
      <c r="A123" s="430" t="s">
        <v>26</v>
      </c>
      <c r="B123" s="1623" t="s">
        <v>1376</v>
      </c>
      <c r="C123" s="1623"/>
      <c r="D123" s="1623"/>
      <c r="E123" s="1623"/>
      <c r="F123" s="1623"/>
      <c r="G123" s="1361"/>
      <c r="H123" s="1361"/>
      <c r="I123" s="1361"/>
      <c r="J123" s="1361"/>
    </row>
    <row r="124" spans="1:10" s="434" customFormat="1">
      <c r="A124" s="430"/>
      <c r="B124" s="430"/>
      <c r="C124" s="491"/>
      <c r="D124" s="1179"/>
      <c r="E124" s="1179"/>
      <c r="F124" s="1179"/>
      <c r="G124" s="1361"/>
      <c r="H124" s="1361"/>
      <c r="I124" s="1361"/>
      <c r="J124" s="1361"/>
    </row>
    <row r="125" spans="1:10" s="435" customFormat="1">
      <c r="A125" s="433"/>
      <c r="B125" s="433" t="s">
        <v>1377</v>
      </c>
      <c r="C125" s="1360"/>
      <c r="D125" s="502"/>
      <c r="E125" s="502"/>
      <c r="F125" s="502"/>
      <c r="G125" s="1362"/>
      <c r="H125" s="1362"/>
      <c r="I125" s="1362"/>
      <c r="J125" s="1362"/>
    </row>
    <row r="126" spans="1:10" s="434" customFormat="1" ht="30" customHeight="1">
      <c r="A126" s="430"/>
      <c r="B126" s="1623" t="s">
        <v>1378</v>
      </c>
      <c r="C126" s="1623"/>
      <c r="D126" s="1623"/>
      <c r="E126" s="1623"/>
      <c r="F126" s="1179"/>
      <c r="G126" s="1361"/>
      <c r="H126" s="1361"/>
      <c r="I126" s="1361"/>
      <c r="J126" s="1361"/>
    </row>
    <row r="127" spans="1:10" s="434" customFormat="1" ht="44.25" customHeight="1">
      <c r="A127" s="430"/>
      <c r="B127" s="1623" t="s">
        <v>1379</v>
      </c>
      <c r="C127" s="1623"/>
      <c r="D127" s="1623"/>
      <c r="E127" s="1623"/>
      <c r="F127" s="1179"/>
      <c r="G127" s="1361"/>
      <c r="H127" s="1361"/>
      <c r="I127" s="1361"/>
      <c r="J127" s="1361"/>
    </row>
    <row r="128" spans="1:10" s="434" customFormat="1" ht="17.25" customHeight="1">
      <c r="A128" s="430"/>
      <c r="B128" s="1623" t="s">
        <v>1380</v>
      </c>
      <c r="C128" s="1623"/>
      <c r="D128" s="1623"/>
      <c r="E128" s="1623"/>
      <c r="F128" s="1179"/>
      <c r="G128" s="1361"/>
      <c r="H128" s="1361"/>
      <c r="I128" s="1361"/>
      <c r="J128" s="1361"/>
    </row>
    <row r="129" spans="1:10" s="434" customFormat="1" ht="28.5" customHeight="1">
      <c r="A129" s="430"/>
      <c r="B129" s="1623" t="s">
        <v>1381</v>
      </c>
      <c r="C129" s="1623"/>
      <c r="D129" s="1623"/>
      <c r="E129" s="1623"/>
      <c r="F129" s="1179"/>
      <c r="G129" s="1361"/>
      <c r="H129" s="1361"/>
      <c r="I129" s="1361"/>
      <c r="J129" s="1361"/>
    </row>
    <row r="130" spans="1:10" s="434" customFormat="1" ht="18" customHeight="1">
      <c r="A130" s="430"/>
      <c r="B130" s="430"/>
      <c r="C130" s="491"/>
      <c r="D130" s="1179"/>
      <c r="E130" s="1179"/>
      <c r="F130" s="1179"/>
      <c r="G130" s="1361"/>
      <c r="H130" s="1361"/>
      <c r="I130" s="1361"/>
      <c r="J130" s="1361"/>
    </row>
    <row r="131" spans="1:10" s="434" customFormat="1" ht="49.5" customHeight="1">
      <c r="A131" s="430"/>
      <c r="B131" s="1623" t="s">
        <v>1382</v>
      </c>
      <c r="C131" s="1623"/>
      <c r="D131" s="1623"/>
      <c r="E131" s="1623"/>
      <c r="F131" s="1179"/>
      <c r="G131" s="1361"/>
      <c r="H131" s="1361"/>
      <c r="I131" s="1361"/>
      <c r="J131" s="1361"/>
    </row>
    <row r="132" spans="1:10" s="430" customFormat="1">
      <c r="C132" s="491"/>
      <c r="D132" s="1179"/>
      <c r="E132" s="1179"/>
      <c r="F132" s="1179"/>
      <c r="G132" s="1179"/>
      <c r="H132" s="1179"/>
      <c r="I132" s="1179"/>
      <c r="J132" s="1179"/>
    </row>
    <row r="133" spans="1:10" s="430" customFormat="1">
      <c r="A133" s="1611" t="s">
        <v>3423</v>
      </c>
      <c r="B133" s="1611"/>
      <c r="C133" s="1611"/>
      <c r="D133" s="1611"/>
      <c r="E133" s="1611"/>
      <c r="F133" s="1612"/>
      <c r="G133" s="1626" t="s">
        <v>3417</v>
      </c>
      <c r="H133" s="1627"/>
      <c r="I133" s="1626" t="s">
        <v>3418</v>
      </c>
      <c r="J133" s="1627"/>
    </row>
    <row r="134" spans="1:10" s="430" customFormat="1">
      <c r="A134" s="1354" t="s">
        <v>3419</v>
      </c>
      <c r="B134" s="1354" t="s">
        <v>2392</v>
      </c>
      <c r="C134" s="1354" t="s">
        <v>3420</v>
      </c>
      <c r="D134" s="1111" t="s">
        <v>245</v>
      </c>
      <c r="E134" s="1111" t="s">
        <v>3421</v>
      </c>
      <c r="F134" s="1112" t="s">
        <v>3422</v>
      </c>
      <c r="G134" s="1110" t="s">
        <v>245</v>
      </c>
      <c r="H134" s="1112" t="s">
        <v>247</v>
      </c>
      <c r="I134" s="1110" t="s">
        <v>245</v>
      </c>
      <c r="J134" s="1112" t="s">
        <v>247</v>
      </c>
    </row>
    <row r="135" spans="1:10" s="433" customFormat="1">
      <c r="B135" s="433" t="s">
        <v>1383</v>
      </c>
      <c r="C135" s="1360"/>
      <c r="D135" s="502"/>
      <c r="E135" s="502"/>
      <c r="F135" s="502"/>
      <c r="G135" s="1363"/>
      <c r="H135" s="1364"/>
      <c r="I135" s="1377"/>
      <c r="J135" s="1364"/>
    </row>
    <row r="136" spans="1:10" s="430" customFormat="1" ht="15">
      <c r="C136" s="491"/>
      <c r="D136" s="1179"/>
      <c r="E136" s="1179"/>
      <c r="F136" s="1179"/>
      <c r="G136" s="1365"/>
      <c r="H136" s="1366"/>
      <c r="I136" s="1379"/>
      <c r="J136" s="1366"/>
    </row>
    <row r="137" spans="1:10" s="433" customFormat="1">
      <c r="A137" s="894" t="s">
        <v>1384</v>
      </c>
      <c r="B137" s="894" t="s">
        <v>1385</v>
      </c>
      <c r="C137" s="1367" t="s">
        <v>244</v>
      </c>
      <c r="D137" s="1368" t="s">
        <v>245</v>
      </c>
      <c r="E137" s="1368" t="s">
        <v>3146</v>
      </c>
      <c r="F137" s="1369" t="s">
        <v>247</v>
      </c>
      <c r="G137" s="1039" t="s">
        <v>245</v>
      </c>
      <c r="H137" s="1040" t="s">
        <v>247</v>
      </c>
      <c r="I137" s="1039" t="s">
        <v>245</v>
      </c>
      <c r="J137" s="1040" t="s">
        <v>247</v>
      </c>
    </row>
    <row r="138" spans="1:10" s="430" customFormat="1">
      <c r="C138" s="491"/>
      <c r="D138" s="1179"/>
      <c r="E138" s="1179"/>
      <c r="F138" s="1179"/>
      <c r="G138" s="1370"/>
      <c r="H138" s="1371"/>
      <c r="I138" s="1372"/>
      <c r="J138" s="1380"/>
    </row>
    <row r="139" spans="1:10" s="430" customFormat="1">
      <c r="C139" s="491"/>
      <c r="D139" s="1179"/>
      <c r="E139" s="1179"/>
      <c r="F139" s="1179"/>
      <c r="G139" s="1372"/>
      <c r="H139" s="1371"/>
      <c r="I139" s="1372"/>
      <c r="J139" s="1371"/>
    </row>
    <row r="140" spans="1:10" s="430" customFormat="1">
      <c r="C140" s="491"/>
      <c r="D140" s="1179"/>
      <c r="E140" s="1179"/>
      <c r="F140" s="1179"/>
      <c r="G140" s="1372"/>
      <c r="H140" s="1371"/>
      <c r="I140" s="1372"/>
      <c r="J140" s="1371"/>
    </row>
    <row r="141" spans="1:10" s="436" customFormat="1">
      <c r="A141" s="436" t="s">
        <v>1386</v>
      </c>
      <c r="B141" s="436" t="s">
        <v>1387</v>
      </c>
      <c r="C141" s="1373"/>
      <c r="D141" s="1374"/>
      <c r="E141" s="1374"/>
      <c r="F141" s="1374"/>
      <c r="G141" s="1375"/>
      <c r="H141" s="1376"/>
      <c r="I141" s="1375"/>
      <c r="J141" s="1376"/>
    </row>
    <row r="142" spans="1:10" s="430" customFormat="1">
      <c r="C142" s="491"/>
      <c r="D142" s="1179"/>
      <c r="E142" s="1179"/>
      <c r="F142" s="1179"/>
      <c r="G142" s="1372"/>
      <c r="H142" s="1371"/>
      <c r="I142" s="1372"/>
      <c r="J142" s="1371"/>
    </row>
    <row r="143" spans="1:10" s="430" customFormat="1">
      <c r="C143" s="491"/>
      <c r="D143" s="1179"/>
      <c r="E143" s="1179"/>
      <c r="F143" s="1179"/>
      <c r="G143" s="1372"/>
      <c r="H143" s="1371"/>
      <c r="I143" s="1372"/>
      <c r="J143" s="1371"/>
    </row>
    <row r="144" spans="1:10" s="430" customFormat="1">
      <c r="C144" s="491"/>
      <c r="D144" s="1179"/>
      <c r="E144" s="1179"/>
      <c r="F144" s="1179"/>
      <c r="G144" s="1372"/>
      <c r="H144" s="1371"/>
      <c r="I144" s="1372"/>
      <c r="J144" s="1371"/>
    </row>
    <row r="145" spans="1:11" s="1408" customFormat="1" ht="38.25">
      <c r="A145" s="1408" t="s">
        <v>0</v>
      </c>
      <c r="B145" s="1408" t="s">
        <v>1388</v>
      </c>
      <c r="C145" s="497" t="s">
        <v>1389</v>
      </c>
      <c r="D145" s="1416">
        <v>1</v>
      </c>
      <c r="E145" s="1416"/>
      <c r="F145" s="1416"/>
      <c r="G145" s="1417">
        <f>D145</f>
        <v>1</v>
      </c>
      <c r="H145" s="1418"/>
      <c r="I145" s="1417"/>
      <c r="J145" s="1419"/>
      <c r="K145" s="431"/>
    </row>
    <row r="146" spans="1:11" s="1408" customFormat="1">
      <c r="B146" s="1408" t="s">
        <v>1390</v>
      </c>
      <c r="C146" s="497" t="s">
        <v>1391</v>
      </c>
      <c r="D146" s="1416">
        <v>1</v>
      </c>
      <c r="E146" s="1416"/>
      <c r="F146" s="1416">
        <f>SUM(D146*E146)</f>
        <v>0</v>
      </c>
      <c r="G146" s="1417">
        <f t="shared" ref="G146:G205" si="0">D146</f>
        <v>1</v>
      </c>
      <c r="H146" s="1416">
        <f>SUM(E146*G146)</f>
        <v>0</v>
      </c>
      <c r="I146" s="1417"/>
      <c r="J146" s="1419">
        <f>E146*I146</f>
        <v>0</v>
      </c>
      <c r="K146" s="431"/>
    </row>
    <row r="147" spans="1:11" s="1408" customFormat="1">
      <c r="B147" s="1408" t="s">
        <v>1392</v>
      </c>
      <c r="C147" s="497" t="s">
        <v>1391</v>
      </c>
      <c r="D147" s="1416">
        <v>3</v>
      </c>
      <c r="E147" s="1416"/>
      <c r="F147" s="1416">
        <f t="shared" ref="F147:F203" si="1">SUM(D147*E147)</f>
        <v>0</v>
      </c>
      <c r="G147" s="1417">
        <f t="shared" si="0"/>
        <v>3</v>
      </c>
      <c r="H147" s="1416">
        <f t="shared" ref="H147:H208" si="2">SUM(E147*G147)</f>
        <v>0</v>
      </c>
      <c r="I147" s="1417"/>
      <c r="J147" s="1419">
        <f t="shared" ref="J147:J208" si="3">SUM(E147*I147)</f>
        <v>0</v>
      </c>
      <c r="K147" s="431"/>
    </row>
    <row r="148" spans="1:11" s="1408" customFormat="1">
      <c r="B148" s="1408" t="s">
        <v>1393</v>
      </c>
      <c r="C148" s="497" t="s">
        <v>1391</v>
      </c>
      <c r="D148" s="1416">
        <v>1</v>
      </c>
      <c r="E148" s="1416"/>
      <c r="F148" s="1416">
        <f t="shared" si="1"/>
        <v>0</v>
      </c>
      <c r="G148" s="1417">
        <f t="shared" si="0"/>
        <v>1</v>
      </c>
      <c r="H148" s="1416">
        <f t="shared" si="2"/>
        <v>0</v>
      </c>
      <c r="I148" s="1417"/>
      <c r="J148" s="1419">
        <f t="shared" si="3"/>
        <v>0</v>
      </c>
      <c r="K148" s="431"/>
    </row>
    <row r="149" spans="1:11" s="1408" customFormat="1">
      <c r="B149" s="1408" t="s">
        <v>1394</v>
      </c>
      <c r="C149" s="497" t="s">
        <v>1391</v>
      </c>
      <c r="D149" s="1416">
        <v>3</v>
      </c>
      <c r="E149" s="1416"/>
      <c r="F149" s="1416">
        <f t="shared" si="1"/>
        <v>0</v>
      </c>
      <c r="G149" s="1417">
        <f t="shared" si="0"/>
        <v>3</v>
      </c>
      <c r="H149" s="1416">
        <f t="shared" si="2"/>
        <v>0</v>
      </c>
      <c r="I149" s="1417"/>
      <c r="J149" s="1419">
        <f t="shared" si="3"/>
        <v>0</v>
      </c>
      <c r="K149" s="431"/>
    </row>
    <row r="150" spans="1:11" s="1408" customFormat="1">
      <c r="B150" s="1408" t="s">
        <v>1395</v>
      </c>
      <c r="C150" s="497" t="s">
        <v>1391</v>
      </c>
      <c r="D150" s="1416">
        <v>1</v>
      </c>
      <c r="E150" s="1416"/>
      <c r="F150" s="1416">
        <f t="shared" si="1"/>
        <v>0</v>
      </c>
      <c r="G150" s="1417">
        <f t="shared" si="0"/>
        <v>1</v>
      </c>
      <c r="H150" s="1416">
        <f t="shared" si="2"/>
        <v>0</v>
      </c>
      <c r="I150" s="1417"/>
      <c r="J150" s="1419">
        <f t="shared" si="3"/>
        <v>0</v>
      </c>
      <c r="K150" s="431"/>
    </row>
    <row r="151" spans="1:11" s="1408" customFormat="1">
      <c r="B151" s="1408" t="s">
        <v>1396</v>
      </c>
      <c r="C151" s="497" t="s">
        <v>1391</v>
      </c>
      <c r="D151" s="1416">
        <v>1</v>
      </c>
      <c r="E151" s="1416"/>
      <c r="F151" s="1416">
        <f t="shared" si="1"/>
        <v>0</v>
      </c>
      <c r="G151" s="1417">
        <f t="shared" si="0"/>
        <v>1</v>
      </c>
      <c r="H151" s="1416">
        <f t="shared" si="2"/>
        <v>0</v>
      </c>
      <c r="I151" s="1417"/>
      <c r="J151" s="1419">
        <f t="shared" si="3"/>
        <v>0</v>
      </c>
      <c r="K151" s="431"/>
    </row>
    <row r="152" spans="1:11" s="1408" customFormat="1">
      <c r="B152" s="1408" t="s">
        <v>1397</v>
      </c>
      <c r="C152" s="497" t="s">
        <v>1391</v>
      </c>
      <c r="D152" s="1416">
        <v>1</v>
      </c>
      <c r="E152" s="1416"/>
      <c r="F152" s="1416">
        <f t="shared" si="1"/>
        <v>0</v>
      </c>
      <c r="G152" s="1417">
        <f t="shared" si="0"/>
        <v>1</v>
      </c>
      <c r="H152" s="1416">
        <f t="shared" si="2"/>
        <v>0</v>
      </c>
      <c r="I152" s="1417"/>
      <c r="J152" s="1419">
        <f t="shared" si="3"/>
        <v>0</v>
      </c>
      <c r="K152" s="431"/>
    </row>
    <row r="153" spans="1:11" s="1408" customFormat="1">
      <c r="B153" s="1408" t="s">
        <v>1398</v>
      </c>
      <c r="C153" s="497" t="s">
        <v>1391</v>
      </c>
      <c r="D153" s="1416">
        <v>2</v>
      </c>
      <c r="E153" s="1416"/>
      <c r="F153" s="1416">
        <f t="shared" si="1"/>
        <v>0</v>
      </c>
      <c r="G153" s="1417">
        <f t="shared" si="0"/>
        <v>2</v>
      </c>
      <c r="H153" s="1416">
        <f t="shared" si="2"/>
        <v>0</v>
      </c>
      <c r="I153" s="1417"/>
      <c r="J153" s="1419">
        <f t="shared" si="3"/>
        <v>0</v>
      </c>
      <c r="K153" s="431"/>
    </row>
    <row r="154" spans="1:11" s="1408" customFormat="1">
      <c r="B154" s="1408" t="s">
        <v>1399</v>
      </c>
      <c r="C154" s="497" t="s">
        <v>1391</v>
      </c>
      <c r="D154" s="1416">
        <v>6</v>
      </c>
      <c r="E154" s="1416"/>
      <c r="F154" s="1416">
        <f t="shared" si="1"/>
        <v>0</v>
      </c>
      <c r="G154" s="1417">
        <f t="shared" si="0"/>
        <v>6</v>
      </c>
      <c r="H154" s="1416">
        <f t="shared" si="2"/>
        <v>0</v>
      </c>
      <c r="I154" s="1417"/>
      <c r="J154" s="1419">
        <f t="shared" si="3"/>
        <v>0</v>
      </c>
      <c r="K154" s="431"/>
    </row>
    <row r="155" spans="1:11" s="1408" customFormat="1">
      <c r="B155" s="1408" t="s">
        <v>1400</v>
      </c>
      <c r="C155" s="497" t="s">
        <v>1391</v>
      </c>
      <c r="D155" s="1416">
        <v>1</v>
      </c>
      <c r="E155" s="1416"/>
      <c r="F155" s="1416">
        <f t="shared" si="1"/>
        <v>0</v>
      </c>
      <c r="G155" s="1417">
        <f t="shared" si="0"/>
        <v>1</v>
      </c>
      <c r="H155" s="1416">
        <f t="shared" si="2"/>
        <v>0</v>
      </c>
      <c r="I155" s="1417"/>
      <c r="J155" s="1419">
        <f t="shared" si="3"/>
        <v>0</v>
      </c>
      <c r="K155" s="431"/>
    </row>
    <row r="156" spans="1:11" s="1408" customFormat="1">
      <c r="B156" s="1408" t="s">
        <v>1401</v>
      </c>
      <c r="C156" s="497" t="s">
        <v>1391</v>
      </c>
      <c r="D156" s="1416">
        <v>1</v>
      </c>
      <c r="E156" s="1416"/>
      <c r="F156" s="1416">
        <f t="shared" si="1"/>
        <v>0</v>
      </c>
      <c r="G156" s="1417">
        <f t="shared" si="0"/>
        <v>1</v>
      </c>
      <c r="H156" s="1416">
        <f t="shared" si="2"/>
        <v>0</v>
      </c>
      <c r="I156" s="1417"/>
      <c r="J156" s="1419">
        <f t="shared" si="3"/>
        <v>0</v>
      </c>
      <c r="K156" s="431"/>
    </row>
    <row r="157" spans="1:11" s="1408" customFormat="1">
      <c r="B157" s="1408" t="s">
        <v>1402</v>
      </c>
      <c r="C157" s="497" t="s">
        <v>1391</v>
      </c>
      <c r="D157" s="1416">
        <v>1</v>
      </c>
      <c r="E157" s="1416"/>
      <c r="F157" s="1416">
        <f t="shared" si="1"/>
        <v>0</v>
      </c>
      <c r="G157" s="1417">
        <f t="shared" si="0"/>
        <v>1</v>
      </c>
      <c r="H157" s="1416">
        <f t="shared" si="2"/>
        <v>0</v>
      </c>
      <c r="I157" s="1417"/>
      <c r="J157" s="1419">
        <f t="shared" si="3"/>
        <v>0</v>
      </c>
      <c r="K157" s="431"/>
    </row>
    <row r="158" spans="1:11" s="1408" customFormat="1">
      <c r="B158" s="1408" t="s">
        <v>1403</v>
      </c>
      <c r="C158" s="497" t="s">
        <v>1391</v>
      </c>
      <c r="D158" s="1416">
        <v>1</v>
      </c>
      <c r="E158" s="1416"/>
      <c r="F158" s="1416">
        <f t="shared" si="1"/>
        <v>0</v>
      </c>
      <c r="G158" s="1417">
        <f t="shared" si="0"/>
        <v>1</v>
      </c>
      <c r="H158" s="1416">
        <f t="shared" si="2"/>
        <v>0</v>
      </c>
      <c r="I158" s="1417"/>
      <c r="J158" s="1419">
        <f t="shared" si="3"/>
        <v>0</v>
      </c>
      <c r="K158" s="431"/>
    </row>
    <row r="159" spans="1:11" s="1408" customFormat="1">
      <c r="B159" s="1408" t="s">
        <v>1404</v>
      </c>
      <c r="C159" s="497" t="s">
        <v>1391</v>
      </c>
      <c r="D159" s="1416">
        <v>1</v>
      </c>
      <c r="E159" s="1416"/>
      <c r="F159" s="1416">
        <f t="shared" si="1"/>
        <v>0</v>
      </c>
      <c r="G159" s="1417">
        <f t="shared" si="0"/>
        <v>1</v>
      </c>
      <c r="H159" s="1416">
        <f t="shared" si="2"/>
        <v>0</v>
      </c>
      <c r="I159" s="1417"/>
      <c r="J159" s="1419">
        <f t="shared" si="3"/>
        <v>0</v>
      </c>
      <c r="K159" s="431"/>
    </row>
    <row r="160" spans="1:11" s="1408" customFormat="1">
      <c r="B160" s="1408" t="s">
        <v>1405</v>
      </c>
      <c r="C160" s="497" t="s">
        <v>1391</v>
      </c>
      <c r="D160" s="1416">
        <v>20</v>
      </c>
      <c r="E160" s="1416"/>
      <c r="F160" s="1416">
        <f t="shared" si="1"/>
        <v>0</v>
      </c>
      <c r="G160" s="1417">
        <f t="shared" si="0"/>
        <v>20</v>
      </c>
      <c r="H160" s="1416">
        <f t="shared" si="2"/>
        <v>0</v>
      </c>
      <c r="I160" s="1417"/>
      <c r="J160" s="1419">
        <f t="shared" si="3"/>
        <v>0</v>
      </c>
      <c r="K160" s="431"/>
    </row>
    <row r="161" spans="1:11" s="1408" customFormat="1">
      <c r="B161" s="1408" t="s">
        <v>1406</v>
      </c>
      <c r="C161" s="497" t="s">
        <v>1391</v>
      </c>
      <c r="D161" s="1416">
        <v>3</v>
      </c>
      <c r="E161" s="1416"/>
      <c r="F161" s="1416">
        <f t="shared" si="1"/>
        <v>0</v>
      </c>
      <c r="G161" s="1417">
        <f t="shared" si="0"/>
        <v>3</v>
      </c>
      <c r="H161" s="1416">
        <f t="shared" si="2"/>
        <v>0</v>
      </c>
      <c r="I161" s="1417"/>
      <c r="J161" s="1419">
        <f t="shared" si="3"/>
        <v>0</v>
      </c>
      <c r="K161" s="431"/>
    </row>
    <row r="162" spans="1:11" s="1408" customFormat="1">
      <c r="B162" s="1408" t="s">
        <v>1407</v>
      </c>
      <c r="C162" s="497" t="s">
        <v>1391</v>
      </c>
      <c r="D162" s="1416">
        <v>3</v>
      </c>
      <c r="E162" s="1416"/>
      <c r="F162" s="1416">
        <f t="shared" si="1"/>
        <v>0</v>
      </c>
      <c r="G162" s="1417">
        <f t="shared" si="0"/>
        <v>3</v>
      </c>
      <c r="H162" s="1416">
        <f t="shared" si="2"/>
        <v>0</v>
      </c>
      <c r="I162" s="1417"/>
      <c r="J162" s="1419">
        <f t="shared" si="3"/>
        <v>0</v>
      </c>
      <c r="K162" s="431"/>
    </row>
    <row r="163" spans="1:11" s="1408" customFormat="1">
      <c r="B163" s="1408" t="s">
        <v>1408</v>
      </c>
      <c r="C163" s="497" t="s">
        <v>1391</v>
      </c>
      <c r="D163" s="1416">
        <v>6</v>
      </c>
      <c r="E163" s="1416"/>
      <c r="F163" s="1416">
        <f t="shared" si="1"/>
        <v>0</v>
      </c>
      <c r="G163" s="1417">
        <f t="shared" si="0"/>
        <v>6</v>
      </c>
      <c r="H163" s="1416">
        <f t="shared" si="2"/>
        <v>0</v>
      </c>
      <c r="I163" s="1417"/>
      <c r="J163" s="1419">
        <f t="shared" si="3"/>
        <v>0</v>
      </c>
      <c r="K163" s="431"/>
    </row>
    <row r="164" spans="1:11" s="1408" customFormat="1">
      <c r="B164" s="1408" t="s">
        <v>1409</v>
      </c>
      <c r="C164" s="497" t="s">
        <v>1391</v>
      </c>
      <c r="D164" s="1416">
        <v>3</v>
      </c>
      <c r="E164" s="1416"/>
      <c r="F164" s="1416">
        <f t="shared" si="1"/>
        <v>0</v>
      </c>
      <c r="G164" s="1417">
        <f t="shared" si="0"/>
        <v>3</v>
      </c>
      <c r="H164" s="1416">
        <f t="shared" si="2"/>
        <v>0</v>
      </c>
      <c r="I164" s="1417"/>
      <c r="J164" s="1419">
        <f t="shared" si="3"/>
        <v>0</v>
      </c>
      <c r="K164" s="431"/>
    </row>
    <row r="165" spans="1:11" s="1408" customFormat="1">
      <c r="B165" s="1408" t="s">
        <v>1410</v>
      </c>
      <c r="C165" s="497" t="s">
        <v>1391</v>
      </c>
      <c r="D165" s="1416">
        <v>39</v>
      </c>
      <c r="E165" s="1416"/>
      <c r="F165" s="1416">
        <f t="shared" si="1"/>
        <v>0</v>
      </c>
      <c r="G165" s="1417">
        <f t="shared" si="0"/>
        <v>39</v>
      </c>
      <c r="H165" s="1416">
        <f t="shared" si="2"/>
        <v>0</v>
      </c>
      <c r="I165" s="1417"/>
      <c r="J165" s="1419">
        <f t="shared" si="3"/>
        <v>0</v>
      </c>
      <c r="K165" s="431"/>
    </row>
    <row r="166" spans="1:11" s="1408" customFormat="1">
      <c r="B166" s="1408" t="s">
        <v>1411</v>
      </c>
      <c r="C166" s="497" t="s">
        <v>1391</v>
      </c>
      <c r="D166" s="1416">
        <v>6</v>
      </c>
      <c r="E166" s="1416"/>
      <c r="F166" s="1416">
        <f t="shared" si="1"/>
        <v>0</v>
      </c>
      <c r="G166" s="1417">
        <f t="shared" si="0"/>
        <v>6</v>
      </c>
      <c r="H166" s="1416">
        <f t="shared" si="2"/>
        <v>0</v>
      </c>
      <c r="I166" s="1417"/>
      <c r="J166" s="1419">
        <f t="shared" si="3"/>
        <v>0</v>
      </c>
      <c r="K166" s="431"/>
    </row>
    <row r="167" spans="1:11" s="1408" customFormat="1">
      <c r="B167" s="1408" t="s">
        <v>1412</v>
      </c>
      <c r="C167" s="497" t="s">
        <v>1391</v>
      </c>
      <c r="D167" s="1416">
        <v>5</v>
      </c>
      <c r="E167" s="1416"/>
      <c r="F167" s="1416">
        <f t="shared" si="1"/>
        <v>0</v>
      </c>
      <c r="G167" s="1417">
        <f t="shared" si="0"/>
        <v>5</v>
      </c>
      <c r="H167" s="1416">
        <f t="shared" si="2"/>
        <v>0</v>
      </c>
      <c r="I167" s="1417"/>
      <c r="J167" s="1419">
        <f t="shared" si="3"/>
        <v>0</v>
      </c>
      <c r="K167" s="431"/>
    </row>
    <row r="168" spans="1:11" s="1408" customFormat="1">
      <c r="B168" s="1408" t="s">
        <v>1413</v>
      </c>
      <c r="C168" s="497" t="s">
        <v>1391</v>
      </c>
      <c r="D168" s="1416">
        <v>2</v>
      </c>
      <c r="E168" s="1416"/>
      <c r="F168" s="1416">
        <f t="shared" si="1"/>
        <v>0</v>
      </c>
      <c r="G168" s="1417">
        <f t="shared" si="0"/>
        <v>2</v>
      </c>
      <c r="H168" s="1416">
        <f t="shared" si="2"/>
        <v>0</v>
      </c>
      <c r="I168" s="1417"/>
      <c r="J168" s="1419">
        <f t="shared" si="3"/>
        <v>0</v>
      </c>
      <c r="K168" s="431"/>
    </row>
    <row r="169" spans="1:11" s="1408" customFormat="1">
      <c r="B169" s="1408" t="s">
        <v>1414</v>
      </c>
      <c r="C169" s="497" t="s">
        <v>1391</v>
      </c>
      <c r="D169" s="1416">
        <v>3</v>
      </c>
      <c r="E169" s="1416"/>
      <c r="F169" s="1416">
        <f t="shared" si="1"/>
        <v>0</v>
      </c>
      <c r="G169" s="1417">
        <f t="shared" si="0"/>
        <v>3</v>
      </c>
      <c r="H169" s="1416">
        <f t="shared" si="2"/>
        <v>0</v>
      </c>
      <c r="I169" s="1417"/>
      <c r="J169" s="1419">
        <f t="shared" si="3"/>
        <v>0</v>
      </c>
      <c r="K169" s="431"/>
    </row>
    <row r="170" spans="1:11" s="1408" customFormat="1">
      <c r="B170" s="1408" t="s">
        <v>1415</v>
      </c>
      <c r="C170" s="497" t="s">
        <v>1391</v>
      </c>
      <c r="D170" s="1416">
        <v>15</v>
      </c>
      <c r="E170" s="1416"/>
      <c r="F170" s="1416">
        <f t="shared" si="1"/>
        <v>0</v>
      </c>
      <c r="G170" s="1417">
        <f t="shared" si="0"/>
        <v>15</v>
      </c>
      <c r="H170" s="1416">
        <f t="shared" si="2"/>
        <v>0</v>
      </c>
      <c r="I170" s="1417"/>
      <c r="J170" s="1419">
        <f t="shared" si="3"/>
        <v>0</v>
      </c>
      <c r="K170" s="431"/>
    </row>
    <row r="171" spans="1:11" s="1408" customFormat="1">
      <c r="B171" s="1408" t="s">
        <v>1416</v>
      </c>
      <c r="C171" s="497" t="s">
        <v>1391</v>
      </c>
      <c r="D171" s="1416">
        <v>5</v>
      </c>
      <c r="E171" s="1416"/>
      <c r="F171" s="1416">
        <f t="shared" si="1"/>
        <v>0</v>
      </c>
      <c r="G171" s="1417">
        <f t="shared" si="0"/>
        <v>5</v>
      </c>
      <c r="H171" s="1416">
        <f t="shared" si="2"/>
        <v>0</v>
      </c>
      <c r="I171" s="1417"/>
      <c r="J171" s="1419">
        <f t="shared" si="3"/>
        <v>0</v>
      </c>
      <c r="K171" s="431"/>
    </row>
    <row r="172" spans="1:11" s="1408" customFormat="1">
      <c r="B172" s="1408" t="s">
        <v>1417</v>
      </c>
      <c r="C172" s="497" t="s">
        <v>1391</v>
      </c>
      <c r="D172" s="1416">
        <v>28</v>
      </c>
      <c r="E172" s="1416"/>
      <c r="F172" s="1416">
        <f t="shared" si="1"/>
        <v>0</v>
      </c>
      <c r="G172" s="1417">
        <f t="shared" si="0"/>
        <v>28</v>
      </c>
      <c r="H172" s="1416">
        <f t="shared" si="2"/>
        <v>0</v>
      </c>
      <c r="I172" s="1417"/>
      <c r="J172" s="1419">
        <f t="shared" si="3"/>
        <v>0</v>
      </c>
      <c r="K172" s="431"/>
    </row>
    <row r="173" spans="1:11" s="1408" customFormat="1">
      <c r="B173" s="1408" t="s">
        <v>1418</v>
      </c>
      <c r="C173" s="497" t="s">
        <v>1391</v>
      </c>
      <c r="D173" s="1416">
        <v>1</v>
      </c>
      <c r="E173" s="1416"/>
      <c r="F173" s="1416">
        <f t="shared" si="1"/>
        <v>0</v>
      </c>
      <c r="G173" s="1417">
        <f t="shared" si="0"/>
        <v>1</v>
      </c>
      <c r="H173" s="1416">
        <f t="shared" si="2"/>
        <v>0</v>
      </c>
      <c r="I173" s="1417"/>
      <c r="J173" s="1419">
        <f t="shared" si="3"/>
        <v>0</v>
      </c>
      <c r="K173" s="431"/>
    </row>
    <row r="174" spans="1:11" s="1408" customFormat="1">
      <c r="B174" s="1408" t="s">
        <v>1419</v>
      </c>
      <c r="C174" s="497" t="s">
        <v>1391</v>
      </c>
      <c r="D174" s="1416">
        <v>1</v>
      </c>
      <c r="E174" s="1416"/>
      <c r="F174" s="1416">
        <f t="shared" si="1"/>
        <v>0</v>
      </c>
      <c r="G174" s="1417">
        <f t="shared" si="0"/>
        <v>1</v>
      </c>
      <c r="H174" s="1416">
        <f t="shared" si="2"/>
        <v>0</v>
      </c>
      <c r="I174" s="1417"/>
      <c r="J174" s="1419">
        <f t="shared" si="3"/>
        <v>0</v>
      </c>
      <c r="K174" s="431"/>
    </row>
    <row r="175" spans="1:11" s="1408" customFormat="1">
      <c r="B175" s="1408" t="s">
        <v>1420</v>
      </c>
      <c r="C175" s="497" t="s">
        <v>1391</v>
      </c>
      <c r="D175" s="1416">
        <v>1</v>
      </c>
      <c r="E175" s="1416"/>
      <c r="F175" s="1416">
        <f t="shared" si="1"/>
        <v>0</v>
      </c>
      <c r="G175" s="1417">
        <f t="shared" si="0"/>
        <v>1</v>
      </c>
      <c r="H175" s="1416">
        <f t="shared" si="2"/>
        <v>0</v>
      </c>
      <c r="I175" s="1417"/>
      <c r="J175" s="1419">
        <f t="shared" si="3"/>
        <v>0</v>
      </c>
      <c r="K175" s="431"/>
    </row>
    <row r="176" spans="1:11" s="434" customFormat="1">
      <c r="A176" s="1408"/>
      <c r="B176" s="1408" t="s">
        <v>1416</v>
      </c>
      <c r="C176" s="497" t="s">
        <v>1391</v>
      </c>
      <c r="D176" s="1416">
        <v>16</v>
      </c>
      <c r="E176" s="1416"/>
      <c r="F176" s="1416">
        <f t="shared" si="1"/>
        <v>0</v>
      </c>
      <c r="G176" s="1417">
        <f t="shared" si="0"/>
        <v>16</v>
      </c>
      <c r="H176" s="1416">
        <f t="shared" si="2"/>
        <v>0</v>
      </c>
      <c r="I176" s="1417"/>
      <c r="J176" s="1419">
        <f t="shared" si="3"/>
        <v>0</v>
      </c>
      <c r="K176" s="431"/>
    </row>
    <row r="177" spans="1:11" s="434" customFormat="1">
      <c r="A177" s="1408"/>
      <c r="B177" s="1408" t="s">
        <v>1421</v>
      </c>
      <c r="C177" s="497" t="s">
        <v>1391</v>
      </c>
      <c r="D177" s="1416">
        <v>2</v>
      </c>
      <c r="E177" s="1416"/>
      <c r="F177" s="1416">
        <f t="shared" si="1"/>
        <v>0</v>
      </c>
      <c r="G177" s="1417">
        <f t="shared" si="0"/>
        <v>2</v>
      </c>
      <c r="H177" s="1416">
        <f t="shared" si="2"/>
        <v>0</v>
      </c>
      <c r="I177" s="1417"/>
      <c r="J177" s="1419">
        <f t="shared" si="3"/>
        <v>0</v>
      </c>
      <c r="K177" s="431"/>
    </row>
    <row r="178" spans="1:11" s="434" customFormat="1">
      <c r="A178" s="1408"/>
      <c r="B178" s="1408" t="s">
        <v>1422</v>
      </c>
      <c r="C178" s="497" t="s">
        <v>1391</v>
      </c>
      <c r="D178" s="1416">
        <v>12</v>
      </c>
      <c r="E178" s="1416"/>
      <c r="F178" s="1416">
        <f t="shared" si="1"/>
        <v>0</v>
      </c>
      <c r="G178" s="1417">
        <f t="shared" si="0"/>
        <v>12</v>
      </c>
      <c r="H178" s="1416">
        <f t="shared" si="2"/>
        <v>0</v>
      </c>
      <c r="I178" s="1417"/>
      <c r="J178" s="1419">
        <f t="shared" si="3"/>
        <v>0</v>
      </c>
      <c r="K178" s="431"/>
    </row>
    <row r="179" spans="1:11" s="434" customFormat="1">
      <c r="A179" s="1408"/>
      <c r="B179" s="1408" t="s">
        <v>1423</v>
      </c>
      <c r="C179" s="497" t="s">
        <v>1391</v>
      </c>
      <c r="D179" s="1416">
        <v>2</v>
      </c>
      <c r="E179" s="1416"/>
      <c r="F179" s="1416">
        <f t="shared" si="1"/>
        <v>0</v>
      </c>
      <c r="G179" s="1417">
        <f t="shared" si="0"/>
        <v>2</v>
      </c>
      <c r="H179" s="1416">
        <f t="shared" si="2"/>
        <v>0</v>
      </c>
      <c r="I179" s="1417"/>
      <c r="J179" s="1419">
        <f t="shared" si="3"/>
        <v>0</v>
      </c>
      <c r="K179" s="431"/>
    </row>
    <row r="180" spans="1:11" s="434" customFormat="1">
      <c r="A180" s="1408"/>
      <c r="B180" s="1408" t="s">
        <v>1424</v>
      </c>
      <c r="C180" s="497" t="s">
        <v>1391</v>
      </c>
      <c r="D180" s="1416">
        <v>14</v>
      </c>
      <c r="E180" s="1416"/>
      <c r="F180" s="1416">
        <f t="shared" si="1"/>
        <v>0</v>
      </c>
      <c r="G180" s="1417">
        <f t="shared" si="0"/>
        <v>14</v>
      </c>
      <c r="H180" s="1416">
        <f t="shared" si="2"/>
        <v>0</v>
      </c>
      <c r="I180" s="1417"/>
      <c r="J180" s="1419">
        <f t="shared" si="3"/>
        <v>0</v>
      </c>
      <c r="K180" s="431"/>
    </row>
    <row r="181" spans="1:11" s="434" customFormat="1">
      <c r="A181" s="1408"/>
      <c r="B181" s="1408" t="s">
        <v>1425</v>
      </c>
      <c r="C181" s="497" t="s">
        <v>1391</v>
      </c>
      <c r="D181" s="1416">
        <v>12</v>
      </c>
      <c r="E181" s="1416"/>
      <c r="F181" s="1416">
        <f t="shared" si="1"/>
        <v>0</v>
      </c>
      <c r="G181" s="1417">
        <f t="shared" si="0"/>
        <v>12</v>
      </c>
      <c r="H181" s="1416">
        <f t="shared" si="2"/>
        <v>0</v>
      </c>
      <c r="I181" s="1417"/>
      <c r="J181" s="1419">
        <f t="shared" si="3"/>
        <v>0</v>
      </c>
      <c r="K181" s="431"/>
    </row>
    <row r="182" spans="1:11" s="434" customFormat="1">
      <c r="A182" s="1408"/>
      <c r="B182" s="1408" t="s">
        <v>1426</v>
      </c>
      <c r="C182" s="497" t="s">
        <v>1391</v>
      </c>
      <c r="D182" s="1416">
        <v>10</v>
      </c>
      <c r="E182" s="1416"/>
      <c r="F182" s="1416">
        <f t="shared" si="1"/>
        <v>0</v>
      </c>
      <c r="G182" s="1417">
        <f t="shared" si="0"/>
        <v>10</v>
      </c>
      <c r="H182" s="1416">
        <f t="shared" si="2"/>
        <v>0</v>
      </c>
      <c r="I182" s="1417"/>
      <c r="J182" s="1419">
        <f t="shared" si="3"/>
        <v>0</v>
      </c>
      <c r="K182" s="431"/>
    </row>
    <row r="183" spans="1:11" s="434" customFormat="1">
      <c r="A183" s="1408"/>
      <c r="B183" s="1408" t="s">
        <v>1427</v>
      </c>
      <c r="C183" s="497" t="s">
        <v>1391</v>
      </c>
      <c r="D183" s="1416">
        <v>10</v>
      </c>
      <c r="E183" s="1416"/>
      <c r="F183" s="1416">
        <f t="shared" si="1"/>
        <v>0</v>
      </c>
      <c r="G183" s="1417">
        <f t="shared" si="0"/>
        <v>10</v>
      </c>
      <c r="H183" s="1416">
        <f t="shared" si="2"/>
        <v>0</v>
      </c>
      <c r="I183" s="1417"/>
      <c r="J183" s="1419">
        <f t="shared" si="3"/>
        <v>0</v>
      </c>
      <c r="K183" s="431"/>
    </row>
    <row r="184" spans="1:11" s="1408" customFormat="1">
      <c r="B184" s="1408" t="s">
        <v>1428</v>
      </c>
      <c r="C184" s="497" t="s">
        <v>1391</v>
      </c>
      <c r="D184" s="1416">
        <v>1</v>
      </c>
      <c r="E184" s="1416"/>
      <c r="F184" s="1416">
        <f t="shared" si="1"/>
        <v>0</v>
      </c>
      <c r="G184" s="1417">
        <f t="shared" si="0"/>
        <v>1</v>
      </c>
      <c r="H184" s="1416">
        <f t="shared" si="2"/>
        <v>0</v>
      </c>
      <c r="I184" s="1417"/>
      <c r="J184" s="1419">
        <f t="shared" si="3"/>
        <v>0</v>
      </c>
      <c r="K184" s="431"/>
    </row>
    <row r="185" spans="1:11" s="1408" customFormat="1">
      <c r="B185" s="1408" t="s">
        <v>1429</v>
      </c>
      <c r="C185" s="497" t="s">
        <v>1391</v>
      </c>
      <c r="D185" s="1416">
        <v>1</v>
      </c>
      <c r="E185" s="1416"/>
      <c r="F185" s="1416">
        <f t="shared" si="1"/>
        <v>0</v>
      </c>
      <c r="G185" s="1417">
        <f t="shared" si="0"/>
        <v>1</v>
      </c>
      <c r="H185" s="1416">
        <f t="shared" si="2"/>
        <v>0</v>
      </c>
      <c r="I185" s="1417"/>
      <c r="J185" s="1419">
        <f t="shared" si="3"/>
        <v>0</v>
      </c>
      <c r="K185" s="431"/>
    </row>
    <row r="186" spans="1:11" s="1408" customFormat="1">
      <c r="B186" s="1408" t="s">
        <v>1430</v>
      </c>
      <c r="C186" s="497" t="s">
        <v>1391</v>
      </c>
      <c r="D186" s="1416">
        <v>3</v>
      </c>
      <c r="E186" s="1416"/>
      <c r="F186" s="1416">
        <f t="shared" si="1"/>
        <v>0</v>
      </c>
      <c r="G186" s="1417">
        <f t="shared" si="0"/>
        <v>3</v>
      </c>
      <c r="H186" s="1416">
        <f t="shared" si="2"/>
        <v>0</v>
      </c>
      <c r="I186" s="1417"/>
      <c r="J186" s="1419">
        <f t="shared" si="3"/>
        <v>0</v>
      </c>
      <c r="K186" s="431"/>
    </row>
    <row r="187" spans="1:11" s="1408" customFormat="1">
      <c r="B187" s="1408" t="s">
        <v>1398</v>
      </c>
      <c r="C187" s="497" t="s">
        <v>1391</v>
      </c>
      <c r="D187" s="1416">
        <v>4</v>
      </c>
      <c r="E187" s="1416"/>
      <c r="F187" s="1416">
        <f t="shared" si="1"/>
        <v>0</v>
      </c>
      <c r="G187" s="1417">
        <f t="shared" si="0"/>
        <v>4</v>
      </c>
      <c r="H187" s="1416">
        <f t="shared" si="2"/>
        <v>0</v>
      </c>
      <c r="I187" s="1417"/>
      <c r="J187" s="1419">
        <f t="shared" si="3"/>
        <v>0</v>
      </c>
      <c r="K187" s="431"/>
    </row>
    <row r="188" spans="1:11" s="1408" customFormat="1">
      <c r="B188" s="1408" t="s">
        <v>1399</v>
      </c>
      <c r="C188" s="497" t="s">
        <v>1391</v>
      </c>
      <c r="D188" s="1416">
        <v>12</v>
      </c>
      <c r="E188" s="1416"/>
      <c r="F188" s="1416">
        <f t="shared" si="1"/>
        <v>0</v>
      </c>
      <c r="G188" s="1417">
        <f t="shared" si="0"/>
        <v>12</v>
      </c>
      <c r="H188" s="1416">
        <f t="shared" si="2"/>
        <v>0</v>
      </c>
      <c r="I188" s="1417"/>
      <c r="J188" s="1419">
        <f t="shared" si="3"/>
        <v>0</v>
      </c>
      <c r="K188" s="431"/>
    </row>
    <row r="189" spans="1:11" s="1408" customFormat="1">
      <c r="B189" s="1408" t="s">
        <v>1414</v>
      </c>
      <c r="C189" s="497" t="s">
        <v>1391</v>
      </c>
      <c r="D189" s="1416">
        <v>4</v>
      </c>
      <c r="E189" s="1416"/>
      <c r="F189" s="1416">
        <f t="shared" si="1"/>
        <v>0</v>
      </c>
      <c r="G189" s="1417">
        <f t="shared" si="0"/>
        <v>4</v>
      </c>
      <c r="H189" s="1416">
        <f t="shared" si="2"/>
        <v>0</v>
      </c>
      <c r="I189" s="1417"/>
      <c r="J189" s="1419">
        <f t="shared" si="3"/>
        <v>0</v>
      </c>
      <c r="K189" s="431"/>
    </row>
    <row r="190" spans="1:11" s="1408" customFormat="1">
      <c r="B190" s="1408" t="s">
        <v>1417</v>
      </c>
      <c r="C190" s="497" t="s">
        <v>1391</v>
      </c>
      <c r="D190" s="1416">
        <v>31</v>
      </c>
      <c r="E190" s="1416"/>
      <c r="F190" s="1416">
        <f t="shared" si="1"/>
        <v>0</v>
      </c>
      <c r="G190" s="1417">
        <f t="shared" si="0"/>
        <v>31</v>
      </c>
      <c r="H190" s="1416">
        <f t="shared" si="2"/>
        <v>0</v>
      </c>
      <c r="I190" s="1417"/>
      <c r="J190" s="1419">
        <f t="shared" si="3"/>
        <v>0</v>
      </c>
      <c r="K190" s="431"/>
    </row>
    <row r="191" spans="1:11" s="1408" customFormat="1">
      <c r="B191" s="1408" t="s">
        <v>1431</v>
      </c>
      <c r="C191" s="497" t="s">
        <v>1391</v>
      </c>
      <c r="D191" s="1416">
        <v>2</v>
      </c>
      <c r="E191" s="1416"/>
      <c r="F191" s="1416">
        <f t="shared" si="1"/>
        <v>0</v>
      </c>
      <c r="G191" s="1417">
        <f t="shared" si="0"/>
        <v>2</v>
      </c>
      <c r="H191" s="1416">
        <f t="shared" si="2"/>
        <v>0</v>
      </c>
      <c r="I191" s="1417"/>
      <c r="J191" s="1419">
        <f t="shared" si="3"/>
        <v>0</v>
      </c>
      <c r="K191" s="431"/>
    </row>
    <row r="192" spans="1:11" s="1408" customFormat="1">
      <c r="B192" s="1408" t="s">
        <v>1432</v>
      </c>
      <c r="C192" s="497" t="s">
        <v>1391</v>
      </c>
      <c r="D192" s="1416">
        <v>1</v>
      </c>
      <c r="E192" s="1416"/>
      <c r="F192" s="1416">
        <f t="shared" si="1"/>
        <v>0</v>
      </c>
      <c r="G192" s="1417">
        <f t="shared" si="0"/>
        <v>1</v>
      </c>
      <c r="H192" s="1416">
        <f t="shared" si="2"/>
        <v>0</v>
      </c>
      <c r="I192" s="1417"/>
      <c r="J192" s="1419">
        <f t="shared" si="3"/>
        <v>0</v>
      </c>
      <c r="K192" s="431"/>
    </row>
    <row r="193" spans="1:11" s="1408" customFormat="1">
      <c r="B193" s="1408" t="s">
        <v>1433</v>
      </c>
      <c r="C193" s="497" t="s">
        <v>1391</v>
      </c>
      <c r="D193" s="1416">
        <v>2</v>
      </c>
      <c r="E193" s="1416"/>
      <c r="F193" s="1416">
        <f t="shared" si="1"/>
        <v>0</v>
      </c>
      <c r="G193" s="1417">
        <f t="shared" si="0"/>
        <v>2</v>
      </c>
      <c r="H193" s="1416">
        <f t="shared" si="2"/>
        <v>0</v>
      </c>
      <c r="I193" s="1417"/>
      <c r="J193" s="1419">
        <f t="shared" si="3"/>
        <v>0</v>
      </c>
      <c r="K193" s="431"/>
    </row>
    <row r="194" spans="1:11" s="1408" customFormat="1">
      <c r="B194" s="1408" t="s">
        <v>1434</v>
      </c>
      <c r="C194" s="497" t="s">
        <v>1391</v>
      </c>
      <c r="D194" s="1416">
        <v>1</v>
      </c>
      <c r="E194" s="1416"/>
      <c r="F194" s="1416">
        <f t="shared" si="1"/>
        <v>0</v>
      </c>
      <c r="G194" s="1417">
        <f t="shared" si="0"/>
        <v>1</v>
      </c>
      <c r="H194" s="1416">
        <f t="shared" si="2"/>
        <v>0</v>
      </c>
      <c r="I194" s="1417"/>
      <c r="J194" s="1419">
        <f t="shared" si="3"/>
        <v>0</v>
      </c>
      <c r="K194" s="431"/>
    </row>
    <row r="195" spans="1:11" s="1408" customFormat="1">
      <c r="B195" s="1408" t="s">
        <v>1435</v>
      </c>
      <c r="C195" s="497" t="s">
        <v>1436</v>
      </c>
      <c r="D195" s="1416">
        <v>1</v>
      </c>
      <c r="E195" s="1416"/>
      <c r="F195" s="1416">
        <f t="shared" si="1"/>
        <v>0</v>
      </c>
      <c r="G195" s="1417">
        <f t="shared" si="0"/>
        <v>1</v>
      </c>
      <c r="H195" s="1416">
        <f t="shared" si="2"/>
        <v>0</v>
      </c>
      <c r="I195" s="1417"/>
      <c r="J195" s="1419">
        <f t="shared" si="3"/>
        <v>0</v>
      </c>
      <c r="K195" s="431"/>
    </row>
    <row r="196" spans="1:11" s="1408" customFormat="1">
      <c r="B196" s="1408" t="s">
        <v>1437</v>
      </c>
      <c r="C196" s="497" t="s">
        <v>1436</v>
      </c>
      <c r="D196" s="1416">
        <v>2</v>
      </c>
      <c r="E196" s="1416"/>
      <c r="F196" s="1416">
        <f t="shared" si="1"/>
        <v>0</v>
      </c>
      <c r="G196" s="1417">
        <f t="shared" si="0"/>
        <v>2</v>
      </c>
      <c r="H196" s="1416">
        <f t="shared" si="2"/>
        <v>0</v>
      </c>
      <c r="I196" s="1417"/>
      <c r="J196" s="1419">
        <f t="shared" si="3"/>
        <v>0</v>
      </c>
      <c r="K196" s="431"/>
    </row>
    <row r="197" spans="1:11" s="1408" customFormat="1">
      <c r="B197" s="1408" t="s">
        <v>1438</v>
      </c>
      <c r="C197" s="497" t="s">
        <v>1436</v>
      </c>
      <c r="D197" s="1416">
        <v>1</v>
      </c>
      <c r="E197" s="1416"/>
      <c r="F197" s="1416">
        <f t="shared" si="1"/>
        <v>0</v>
      </c>
      <c r="G197" s="1417">
        <f t="shared" si="0"/>
        <v>1</v>
      </c>
      <c r="H197" s="1416">
        <f t="shared" si="2"/>
        <v>0</v>
      </c>
      <c r="I197" s="1417"/>
      <c r="J197" s="1419">
        <f t="shared" si="3"/>
        <v>0</v>
      </c>
      <c r="K197" s="431"/>
    </row>
    <row r="198" spans="1:11" s="1408" customFormat="1">
      <c r="B198" s="1408" t="s">
        <v>1439</v>
      </c>
      <c r="C198" s="497" t="s">
        <v>1436</v>
      </c>
      <c r="D198" s="1416">
        <v>4</v>
      </c>
      <c r="E198" s="1416"/>
      <c r="F198" s="1416">
        <f t="shared" si="1"/>
        <v>0</v>
      </c>
      <c r="G198" s="1417">
        <f t="shared" si="0"/>
        <v>4</v>
      </c>
      <c r="H198" s="1416">
        <f t="shared" si="2"/>
        <v>0</v>
      </c>
      <c r="I198" s="1417"/>
      <c r="J198" s="1419">
        <f t="shared" si="3"/>
        <v>0</v>
      </c>
      <c r="K198" s="431"/>
    </row>
    <row r="199" spans="1:11" s="1408" customFormat="1">
      <c r="B199" s="1408" t="s">
        <v>1440</v>
      </c>
      <c r="C199" s="497" t="s">
        <v>1436</v>
      </c>
      <c r="D199" s="1416">
        <v>4</v>
      </c>
      <c r="E199" s="1416"/>
      <c r="F199" s="1416">
        <f t="shared" si="1"/>
        <v>0</v>
      </c>
      <c r="G199" s="1417">
        <f t="shared" si="0"/>
        <v>4</v>
      </c>
      <c r="H199" s="1416">
        <f t="shared" si="2"/>
        <v>0</v>
      </c>
      <c r="I199" s="1417"/>
      <c r="J199" s="1419">
        <f t="shared" si="3"/>
        <v>0</v>
      </c>
      <c r="K199" s="431"/>
    </row>
    <row r="200" spans="1:11" s="1408" customFormat="1">
      <c r="B200" s="1408" t="s">
        <v>1441</v>
      </c>
      <c r="C200" s="497" t="s">
        <v>1436</v>
      </c>
      <c r="D200" s="1416">
        <v>3</v>
      </c>
      <c r="E200" s="1416"/>
      <c r="F200" s="1416">
        <f t="shared" si="1"/>
        <v>0</v>
      </c>
      <c r="G200" s="1417">
        <f t="shared" si="0"/>
        <v>3</v>
      </c>
      <c r="H200" s="1416">
        <f t="shared" si="2"/>
        <v>0</v>
      </c>
      <c r="I200" s="1417"/>
      <c r="J200" s="1419">
        <f t="shared" si="3"/>
        <v>0</v>
      </c>
      <c r="K200" s="431"/>
    </row>
    <row r="201" spans="1:11" s="1408" customFormat="1">
      <c r="B201" s="1408" t="s">
        <v>1442</v>
      </c>
      <c r="C201" s="497" t="s">
        <v>1391</v>
      </c>
      <c r="D201" s="1416">
        <v>1</v>
      </c>
      <c r="E201" s="1416"/>
      <c r="F201" s="1416">
        <f t="shared" si="1"/>
        <v>0</v>
      </c>
      <c r="G201" s="1417">
        <f t="shared" si="0"/>
        <v>1</v>
      </c>
      <c r="H201" s="1416">
        <f t="shared" si="2"/>
        <v>0</v>
      </c>
      <c r="I201" s="1417"/>
      <c r="J201" s="1419">
        <f t="shared" si="3"/>
        <v>0</v>
      </c>
      <c r="K201" s="431"/>
    </row>
    <row r="202" spans="1:11" s="1408" customFormat="1">
      <c r="B202" s="1408" t="s">
        <v>1443</v>
      </c>
      <c r="C202" s="497" t="s">
        <v>1389</v>
      </c>
      <c r="D202" s="1416">
        <v>1</v>
      </c>
      <c r="E202" s="1416"/>
      <c r="F202" s="1416">
        <f t="shared" si="1"/>
        <v>0</v>
      </c>
      <c r="G202" s="1417">
        <f t="shared" si="0"/>
        <v>1</v>
      </c>
      <c r="H202" s="1416">
        <f t="shared" si="2"/>
        <v>0</v>
      </c>
      <c r="I202" s="1417"/>
      <c r="J202" s="1419">
        <f t="shared" si="3"/>
        <v>0</v>
      </c>
      <c r="K202" s="431"/>
    </row>
    <row r="203" spans="1:11" s="1408" customFormat="1">
      <c r="B203" s="1408" t="s">
        <v>1444</v>
      </c>
      <c r="C203" s="497" t="s">
        <v>1389</v>
      </c>
      <c r="D203" s="1416">
        <v>1</v>
      </c>
      <c r="E203" s="1416"/>
      <c r="F203" s="1416">
        <f t="shared" si="1"/>
        <v>0</v>
      </c>
      <c r="G203" s="1417">
        <f t="shared" si="0"/>
        <v>1</v>
      </c>
      <c r="H203" s="1416">
        <f t="shared" si="2"/>
        <v>0</v>
      </c>
      <c r="I203" s="1417"/>
      <c r="J203" s="1419">
        <f t="shared" si="3"/>
        <v>0</v>
      </c>
      <c r="K203" s="431"/>
    </row>
    <row r="204" spans="1:11" s="437" customFormat="1">
      <c r="A204" s="1408"/>
      <c r="B204" s="1408"/>
      <c r="C204" s="497"/>
      <c r="D204" s="1416"/>
      <c r="E204" s="1416"/>
      <c r="F204" s="1416"/>
      <c r="G204" s="1417">
        <f t="shared" si="0"/>
        <v>0</v>
      </c>
      <c r="H204" s="1416">
        <f t="shared" si="2"/>
        <v>0</v>
      </c>
      <c r="I204" s="1417"/>
      <c r="J204" s="1419">
        <f t="shared" si="3"/>
        <v>0</v>
      </c>
      <c r="K204" s="431"/>
    </row>
    <row r="205" spans="1:11" s="1408" customFormat="1">
      <c r="C205" s="497"/>
      <c r="D205" s="1416"/>
      <c r="E205" s="1416"/>
      <c r="F205" s="1416"/>
      <c r="G205" s="1417">
        <f t="shared" si="0"/>
        <v>0</v>
      </c>
      <c r="H205" s="1416">
        <f t="shared" si="2"/>
        <v>0</v>
      </c>
      <c r="I205" s="1417"/>
      <c r="J205" s="1419">
        <f t="shared" si="3"/>
        <v>0</v>
      </c>
      <c r="K205" s="431"/>
    </row>
    <row r="206" spans="1:11" s="1408" customFormat="1" ht="38.25">
      <c r="A206" s="1408" t="s">
        <v>2</v>
      </c>
      <c r="B206" s="1408" t="s">
        <v>1445</v>
      </c>
      <c r="C206" s="497" t="s">
        <v>1389</v>
      </c>
      <c r="D206" s="1416">
        <v>1</v>
      </c>
      <c r="E206" s="1416"/>
      <c r="F206" s="1416"/>
      <c r="G206" s="1417"/>
      <c r="H206" s="1416"/>
      <c r="I206" s="1417">
        <v>1</v>
      </c>
      <c r="J206" s="1419"/>
      <c r="K206" s="431"/>
    </row>
    <row r="207" spans="1:11" s="1408" customFormat="1">
      <c r="B207" s="1408" t="s">
        <v>1446</v>
      </c>
      <c r="C207" s="497" t="s">
        <v>1391</v>
      </c>
      <c r="D207" s="1416">
        <v>1</v>
      </c>
      <c r="E207" s="1416"/>
      <c r="F207" s="1416">
        <f>SUM(D207*E207)</f>
        <v>0</v>
      </c>
      <c r="G207" s="1417"/>
      <c r="H207" s="1416">
        <f t="shared" si="2"/>
        <v>0</v>
      </c>
      <c r="I207" s="1417">
        <v>1</v>
      </c>
      <c r="J207" s="1419">
        <f t="shared" si="3"/>
        <v>0</v>
      </c>
      <c r="K207" s="431"/>
    </row>
    <row r="208" spans="1:11" s="1408" customFormat="1">
      <c r="B208" s="1408" t="s">
        <v>1447</v>
      </c>
      <c r="C208" s="497" t="s">
        <v>1391</v>
      </c>
      <c r="D208" s="1416">
        <v>1</v>
      </c>
      <c r="E208" s="1416"/>
      <c r="F208" s="1416">
        <f t="shared" ref="F208:F221" si="4">SUM(D208*E208)</f>
        <v>0</v>
      </c>
      <c r="G208" s="1417"/>
      <c r="H208" s="1416">
        <f t="shared" si="2"/>
        <v>0</v>
      </c>
      <c r="I208" s="1417">
        <v>1</v>
      </c>
      <c r="J208" s="1419">
        <f t="shared" si="3"/>
        <v>0</v>
      </c>
      <c r="K208" s="431"/>
    </row>
    <row r="209" spans="2:11" s="1408" customFormat="1">
      <c r="B209" s="1408" t="s">
        <v>1406</v>
      </c>
      <c r="C209" s="497" t="s">
        <v>1391</v>
      </c>
      <c r="D209" s="1416">
        <v>3</v>
      </c>
      <c r="E209" s="1416"/>
      <c r="F209" s="1416">
        <f t="shared" si="4"/>
        <v>0</v>
      </c>
      <c r="G209" s="1417"/>
      <c r="H209" s="1416">
        <f t="shared" ref="H209:H270" si="5">SUM(E209*G209)</f>
        <v>0</v>
      </c>
      <c r="I209" s="1417">
        <v>3</v>
      </c>
      <c r="J209" s="1419">
        <f t="shared" ref="J209:J270" si="6">SUM(E209*I209)</f>
        <v>0</v>
      </c>
      <c r="K209" s="431"/>
    </row>
    <row r="210" spans="2:11" s="1408" customFormat="1">
      <c r="B210" s="1408" t="s">
        <v>1429</v>
      </c>
      <c r="C210" s="497" t="s">
        <v>1391</v>
      </c>
      <c r="D210" s="1416">
        <v>10</v>
      </c>
      <c r="E210" s="1416"/>
      <c r="F210" s="1416">
        <f t="shared" si="4"/>
        <v>0</v>
      </c>
      <c r="G210" s="1417"/>
      <c r="H210" s="1416">
        <f t="shared" si="5"/>
        <v>0</v>
      </c>
      <c r="I210" s="1417">
        <v>10</v>
      </c>
      <c r="J210" s="1419">
        <f t="shared" si="6"/>
        <v>0</v>
      </c>
      <c r="K210" s="431"/>
    </row>
    <row r="211" spans="2:11" s="1408" customFormat="1">
      <c r="B211" s="1408" t="s">
        <v>1448</v>
      </c>
      <c r="C211" s="497" t="s">
        <v>1391</v>
      </c>
      <c r="D211" s="1416">
        <v>9</v>
      </c>
      <c r="E211" s="1416"/>
      <c r="F211" s="1416">
        <f t="shared" si="4"/>
        <v>0</v>
      </c>
      <c r="G211" s="1417"/>
      <c r="H211" s="1416">
        <f t="shared" si="5"/>
        <v>0</v>
      </c>
      <c r="I211" s="1417">
        <v>9</v>
      </c>
      <c r="J211" s="1419">
        <f t="shared" si="6"/>
        <v>0</v>
      </c>
      <c r="K211" s="431"/>
    </row>
    <row r="212" spans="2:11" s="1408" customFormat="1">
      <c r="B212" s="1408" t="s">
        <v>1430</v>
      </c>
      <c r="C212" s="497" t="s">
        <v>1391</v>
      </c>
      <c r="D212" s="1416">
        <v>15</v>
      </c>
      <c r="E212" s="1416"/>
      <c r="F212" s="1416">
        <f t="shared" si="4"/>
        <v>0</v>
      </c>
      <c r="G212" s="1417"/>
      <c r="H212" s="1416">
        <f t="shared" si="5"/>
        <v>0</v>
      </c>
      <c r="I212" s="1417">
        <v>15</v>
      </c>
      <c r="J212" s="1419">
        <f t="shared" si="6"/>
        <v>0</v>
      </c>
      <c r="K212" s="431"/>
    </row>
    <row r="213" spans="2:11" s="1408" customFormat="1">
      <c r="B213" s="1408" t="s">
        <v>1449</v>
      </c>
      <c r="C213" s="497" t="s">
        <v>1391</v>
      </c>
      <c r="D213" s="1416">
        <v>6</v>
      </c>
      <c r="E213" s="1416"/>
      <c r="F213" s="1416">
        <f t="shared" si="4"/>
        <v>0</v>
      </c>
      <c r="G213" s="1417"/>
      <c r="H213" s="1416">
        <f t="shared" si="5"/>
        <v>0</v>
      </c>
      <c r="I213" s="1417">
        <v>6</v>
      </c>
      <c r="J213" s="1419">
        <f t="shared" si="6"/>
        <v>0</v>
      </c>
      <c r="K213" s="431"/>
    </row>
    <row r="214" spans="2:11" s="1408" customFormat="1">
      <c r="B214" s="1408" t="s">
        <v>1414</v>
      </c>
      <c r="C214" s="497" t="s">
        <v>1391</v>
      </c>
      <c r="D214" s="1416">
        <v>1</v>
      </c>
      <c r="E214" s="1416"/>
      <c r="F214" s="1416">
        <f t="shared" si="4"/>
        <v>0</v>
      </c>
      <c r="G214" s="1417"/>
      <c r="H214" s="1416">
        <f t="shared" si="5"/>
        <v>0</v>
      </c>
      <c r="I214" s="1417">
        <v>1</v>
      </c>
      <c r="J214" s="1419">
        <f t="shared" si="6"/>
        <v>0</v>
      </c>
      <c r="K214" s="431"/>
    </row>
    <row r="215" spans="2:11" s="1408" customFormat="1">
      <c r="B215" s="1408" t="s">
        <v>1450</v>
      </c>
      <c r="C215" s="497" t="s">
        <v>1391</v>
      </c>
      <c r="D215" s="1416">
        <v>1</v>
      </c>
      <c r="E215" s="1416"/>
      <c r="F215" s="1416">
        <f t="shared" si="4"/>
        <v>0</v>
      </c>
      <c r="G215" s="1417"/>
      <c r="H215" s="1416">
        <f t="shared" si="5"/>
        <v>0</v>
      </c>
      <c r="I215" s="1417">
        <v>1</v>
      </c>
      <c r="J215" s="1419">
        <f t="shared" si="6"/>
        <v>0</v>
      </c>
      <c r="K215" s="431"/>
    </row>
    <row r="216" spans="2:11" s="1408" customFormat="1">
      <c r="B216" s="1408" t="s">
        <v>1451</v>
      </c>
      <c r="C216" s="497" t="s">
        <v>1391</v>
      </c>
      <c r="D216" s="1416">
        <v>1</v>
      </c>
      <c r="E216" s="1416"/>
      <c r="F216" s="1416">
        <f t="shared" si="4"/>
        <v>0</v>
      </c>
      <c r="G216" s="1417"/>
      <c r="H216" s="1416">
        <f t="shared" si="5"/>
        <v>0</v>
      </c>
      <c r="I216" s="1417">
        <v>1</v>
      </c>
      <c r="J216" s="1419">
        <f t="shared" si="6"/>
        <v>0</v>
      </c>
      <c r="K216" s="431"/>
    </row>
    <row r="217" spans="2:11" s="1408" customFormat="1">
      <c r="B217" s="1408" t="s">
        <v>1452</v>
      </c>
      <c r="C217" s="497" t="s">
        <v>1391</v>
      </c>
      <c r="D217" s="1416">
        <v>2</v>
      </c>
      <c r="E217" s="1416"/>
      <c r="F217" s="1416">
        <f t="shared" si="4"/>
        <v>0</v>
      </c>
      <c r="G217" s="1417"/>
      <c r="H217" s="1416">
        <f t="shared" si="5"/>
        <v>0</v>
      </c>
      <c r="I217" s="1417">
        <v>2</v>
      </c>
      <c r="J217" s="1419">
        <f t="shared" si="6"/>
        <v>0</v>
      </c>
      <c r="K217" s="431"/>
    </row>
    <row r="218" spans="2:11" s="1408" customFormat="1">
      <c r="B218" s="1408" t="s">
        <v>1417</v>
      </c>
      <c r="C218" s="497" t="s">
        <v>1391</v>
      </c>
      <c r="D218" s="1416">
        <v>5</v>
      </c>
      <c r="E218" s="1416"/>
      <c r="F218" s="1416">
        <f t="shared" si="4"/>
        <v>0</v>
      </c>
      <c r="G218" s="1417"/>
      <c r="H218" s="1416">
        <f t="shared" si="5"/>
        <v>0</v>
      </c>
      <c r="I218" s="1417">
        <v>5</v>
      </c>
      <c r="J218" s="1419">
        <f t="shared" si="6"/>
        <v>0</v>
      </c>
      <c r="K218" s="431"/>
    </row>
    <row r="219" spans="2:11" s="1408" customFormat="1">
      <c r="B219" s="1408" t="s">
        <v>1453</v>
      </c>
      <c r="C219" s="497" t="s">
        <v>1391</v>
      </c>
      <c r="D219" s="1416">
        <v>1</v>
      </c>
      <c r="E219" s="1416"/>
      <c r="F219" s="1416">
        <f t="shared" si="4"/>
        <v>0</v>
      </c>
      <c r="G219" s="1417"/>
      <c r="H219" s="1416">
        <f t="shared" si="5"/>
        <v>0</v>
      </c>
      <c r="I219" s="1417">
        <v>1</v>
      </c>
      <c r="J219" s="1419">
        <f t="shared" si="6"/>
        <v>0</v>
      </c>
      <c r="K219" s="431"/>
    </row>
    <row r="220" spans="2:11" s="1408" customFormat="1">
      <c r="B220" s="1408" t="s">
        <v>1454</v>
      </c>
      <c r="C220" s="497" t="s">
        <v>1436</v>
      </c>
      <c r="D220" s="1416">
        <v>1</v>
      </c>
      <c r="E220" s="1416"/>
      <c r="F220" s="1416">
        <f t="shared" si="4"/>
        <v>0</v>
      </c>
      <c r="G220" s="1417"/>
      <c r="H220" s="1416">
        <f t="shared" si="5"/>
        <v>0</v>
      </c>
      <c r="I220" s="1417">
        <v>1</v>
      </c>
      <c r="J220" s="1419">
        <f t="shared" si="6"/>
        <v>0</v>
      </c>
      <c r="K220" s="431"/>
    </row>
    <row r="221" spans="2:11" s="1408" customFormat="1">
      <c r="B221" s="1408" t="s">
        <v>1442</v>
      </c>
      <c r="C221" s="497" t="s">
        <v>1391</v>
      </c>
      <c r="D221" s="1416">
        <v>1</v>
      </c>
      <c r="E221" s="1416"/>
      <c r="F221" s="1416">
        <f t="shared" si="4"/>
        <v>0</v>
      </c>
      <c r="G221" s="1417"/>
      <c r="H221" s="1416">
        <f t="shared" si="5"/>
        <v>0</v>
      </c>
      <c r="I221" s="1417">
        <v>1</v>
      </c>
      <c r="J221" s="1419">
        <f t="shared" si="6"/>
        <v>0</v>
      </c>
      <c r="K221" s="431"/>
    </row>
    <row r="222" spans="2:11" s="1408" customFormat="1">
      <c r="B222" s="1408" t="s">
        <v>1443</v>
      </c>
      <c r="C222" s="497" t="s">
        <v>1389</v>
      </c>
      <c r="D222" s="1416">
        <v>1</v>
      </c>
      <c r="E222" s="1416"/>
      <c r="F222" s="1416">
        <f>SUM(D222*E222)</f>
        <v>0</v>
      </c>
      <c r="G222" s="1417"/>
      <c r="H222" s="1416">
        <f t="shared" si="5"/>
        <v>0</v>
      </c>
      <c r="I222" s="1417">
        <v>1</v>
      </c>
      <c r="J222" s="1419">
        <f t="shared" si="6"/>
        <v>0</v>
      </c>
      <c r="K222" s="431"/>
    </row>
    <row r="223" spans="2:11" s="1408" customFormat="1">
      <c r="B223" s="1408" t="s">
        <v>1444</v>
      </c>
      <c r="C223" s="497" t="s">
        <v>1389</v>
      </c>
      <c r="D223" s="1416">
        <v>1</v>
      </c>
      <c r="E223" s="1416"/>
      <c r="F223" s="1416">
        <f>SUM(D223*E223)</f>
        <v>0</v>
      </c>
      <c r="G223" s="1417"/>
      <c r="H223" s="1416">
        <f t="shared" si="5"/>
        <v>0</v>
      </c>
      <c r="I223" s="1417">
        <v>1</v>
      </c>
      <c r="J223" s="1419">
        <f t="shared" si="6"/>
        <v>0</v>
      </c>
      <c r="K223" s="431"/>
    </row>
    <row r="224" spans="2:11" s="1408" customFormat="1">
      <c r="C224" s="497"/>
      <c r="D224" s="1416"/>
      <c r="E224" s="1416"/>
      <c r="F224" s="1416"/>
      <c r="G224" s="1417">
        <f t="shared" ref="G224:G270" si="7">D224</f>
        <v>0</v>
      </c>
      <c r="H224" s="1416">
        <f t="shared" si="5"/>
        <v>0</v>
      </c>
      <c r="I224" s="1417"/>
      <c r="J224" s="1419">
        <f t="shared" si="6"/>
        <v>0</v>
      </c>
      <c r="K224" s="431"/>
    </row>
    <row r="225" spans="1:11" s="1408" customFormat="1">
      <c r="C225" s="497"/>
      <c r="D225" s="1416"/>
      <c r="E225" s="1416"/>
      <c r="F225" s="1416"/>
      <c r="G225" s="1417">
        <f t="shared" si="7"/>
        <v>0</v>
      </c>
      <c r="H225" s="1416">
        <f t="shared" si="5"/>
        <v>0</v>
      </c>
      <c r="I225" s="1417"/>
      <c r="J225" s="1419">
        <f t="shared" si="6"/>
        <v>0</v>
      </c>
      <c r="K225" s="431"/>
    </row>
    <row r="226" spans="1:11" s="1408" customFormat="1" ht="38.25">
      <c r="A226" s="1408" t="s">
        <v>3</v>
      </c>
      <c r="B226" s="1408" t="s">
        <v>1455</v>
      </c>
      <c r="C226" s="497" t="s">
        <v>1389</v>
      </c>
      <c r="D226" s="1416">
        <v>1</v>
      </c>
      <c r="E226" s="1416"/>
      <c r="F226" s="1416"/>
      <c r="G226" s="1417">
        <f t="shared" si="7"/>
        <v>1</v>
      </c>
      <c r="H226" s="1416"/>
      <c r="I226" s="1417"/>
      <c r="J226" s="1419"/>
      <c r="K226" s="431"/>
    </row>
    <row r="227" spans="1:11" s="1408" customFormat="1">
      <c r="B227" s="1408" t="s">
        <v>1456</v>
      </c>
      <c r="C227" s="497" t="s">
        <v>1391</v>
      </c>
      <c r="D227" s="1416">
        <v>1</v>
      </c>
      <c r="E227" s="1416"/>
      <c r="F227" s="1416">
        <f t="shared" ref="F227:F257" si="8">SUM(D227*E227)</f>
        <v>0</v>
      </c>
      <c r="G227" s="1417">
        <f t="shared" si="7"/>
        <v>1</v>
      </c>
      <c r="H227" s="1416">
        <f t="shared" si="5"/>
        <v>0</v>
      </c>
      <c r="I227" s="1417"/>
      <c r="J227" s="1419">
        <f t="shared" si="6"/>
        <v>0</v>
      </c>
      <c r="K227" s="431"/>
    </row>
    <row r="228" spans="1:11" s="1408" customFormat="1">
      <c r="B228" s="1408" t="s">
        <v>1429</v>
      </c>
      <c r="C228" s="497" t="s">
        <v>1391</v>
      </c>
      <c r="D228" s="1416">
        <v>1</v>
      </c>
      <c r="E228" s="1416"/>
      <c r="F228" s="1416">
        <f t="shared" si="8"/>
        <v>0</v>
      </c>
      <c r="G228" s="1417">
        <f t="shared" si="7"/>
        <v>1</v>
      </c>
      <c r="H228" s="1416">
        <f t="shared" si="5"/>
        <v>0</v>
      </c>
      <c r="I228" s="1417"/>
      <c r="J228" s="1419">
        <f t="shared" si="6"/>
        <v>0</v>
      </c>
      <c r="K228" s="431"/>
    </row>
    <row r="229" spans="1:11" s="1408" customFormat="1">
      <c r="B229" s="1408" t="s">
        <v>1448</v>
      </c>
      <c r="C229" s="497" t="s">
        <v>1391</v>
      </c>
      <c r="D229" s="1416">
        <v>3</v>
      </c>
      <c r="E229" s="1416"/>
      <c r="F229" s="1416">
        <f>SUM(D229*E229)</f>
        <v>0</v>
      </c>
      <c r="G229" s="1417">
        <f t="shared" si="7"/>
        <v>3</v>
      </c>
      <c r="H229" s="1416">
        <f t="shared" si="5"/>
        <v>0</v>
      </c>
      <c r="I229" s="1417"/>
      <c r="J229" s="1419">
        <f t="shared" si="6"/>
        <v>0</v>
      </c>
      <c r="K229" s="431"/>
    </row>
    <row r="230" spans="1:11" s="1408" customFormat="1">
      <c r="B230" s="1408" t="s">
        <v>1398</v>
      </c>
      <c r="C230" s="497" t="s">
        <v>1391</v>
      </c>
      <c r="D230" s="1416">
        <v>1</v>
      </c>
      <c r="E230" s="1416"/>
      <c r="F230" s="1416">
        <f t="shared" si="8"/>
        <v>0</v>
      </c>
      <c r="G230" s="1417">
        <f t="shared" si="7"/>
        <v>1</v>
      </c>
      <c r="H230" s="1416">
        <f t="shared" si="5"/>
        <v>0</v>
      </c>
      <c r="I230" s="1417"/>
      <c r="J230" s="1419">
        <f t="shared" si="6"/>
        <v>0</v>
      </c>
      <c r="K230" s="431"/>
    </row>
    <row r="231" spans="1:11" s="1408" customFormat="1">
      <c r="B231" s="1408" t="s">
        <v>1399</v>
      </c>
      <c r="C231" s="497" t="s">
        <v>1391</v>
      </c>
      <c r="D231" s="1416">
        <v>3</v>
      </c>
      <c r="E231" s="1416"/>
      <c r="F231" s="1416">
        <f t="shared" si="8"/>
        <v>0</v>
      </c>
      <c r="G231" s="1417">
        <f t="shared" si="7"/>
        <v>3</v>
      </c>
      <c r="H231" s="1416">
        <f t="shared" si="5"/>
        <v>0</v>
      </c>
      <c r="I231" s="1417"/>
      <c r="J231" s="1419">
        <f t="shared" si="6"/>
        <v>0</v>
      </c>
      <c r="K231" s="431"/>
    </row>
    <row r="232" spans="1:11" s="1408" customFormat="1">
      <c r="B232" s="1408" t="s">
        <v>1413</v>
      </c>
      <c r="C232" s="497" t="s">
        <v>1391</v>
      </c>
      <c r="D232" s="1416">
        <v>2</v>
      </c>
      <c r="E232" s="1416"/>
      <c r="F232" s="1416">
        <f t="shared" si="8"/>
        <v>0</v>
      </c>
      <c r="G232" s="1417">
        <f t="shared" si="7"/>
        <v>2</v>
      </c>
      <c r="H232" s="1416">
        <f t="shared" si="5"/>
        <v>0</v>
      </c>
      <c r="I232" s="1417"/>
      <c r="J232" s="1419">
        <f t="shared" si="6"/>
        <v>0</v>
      </c>
      <c r="K232" s="431"/>
    </row>
    <row r="233" spans="1:11" s="1408" customFormat="1">
      <c r="B233" s="1408" t="s">
        <v>1414</v>
      </c>
      <c r="C233" s="497" t="s">
        <v>1391</v>
      </c>
      <c r="D233" s="1416">
        <v>4</v>
      </c>
      <c r="E233" s="1416"/>
      <c r="F233" s="1416">
        <f t="shared" si="8"/>
        <v>0</v>
      </c>
      <c r="G233" s="1417">
        <f t="shared" si="7"/>
        <v>4</v>
      </c>
      <c r="H233" s="1416">
        <f t="shared" si="5"/>
        <v>0</v>
      </c>
      <c r="I233" s="1417"/>
      <c r="J233" s="1419">
        <f t="shared" si="6"/>
        <v>0</v>
      </c>
      <c r="K233" s="431"/>
    </row>
    <row r="234" spans="1:11" s="1408" customFormat="1">
      <c r="B234" s="1408" t="s">
        <v>1457</v>
      </c>
      <c r="C234" s="497" t="s">
        <v>1391</v>
      </c>
      <c r="D234" s="1416">
        <v>2</v>
      </c>
      <c r="E234" s="1416"/>
      <c r="F234" s="1416">
        <f t="shared" si="8"/>
        <v>0</v>
      </c>
      <c r="G234" s="1417">
        <f t="shared" si="7"/>
        <v>2</v>
      </c>
      <c r="H234" s="1416">
        <f t="shared" si="5"/>
        <v>0</v>
      </c>
      <c r="I234" s="1417"/>
      <c r="J234" s="1419">
        <f t="shared" si="6"/>
        <v>0</v>
      </c>
      <c r="K234" s="431"/>
    </row>
    <row r="235" spans="1:11" s="1408" customFormat="1">
      <c r="B235" s="1408" t="s">
        <v>1412</v>
      </c>
      <c r="C235" s="497" t="s">
        <v>1391</v>
      </c>
      <c r="D235" s="1416">
        <v>6</v>
      </c>
      <c r="E235" s="1416"/>
      <c r="F235" s="1416">
        <f t="shared" si="8"/>
        <v>0</v>
      </c>
      <c r="G235" s="1417">
        <f t="shared" si="7"/>
        <v>6</v>
      </c>
      <c r="H235" s="1416">
        <f t="shared" si="5"/>
        <v>0</v>
      </c>
      <c r="I235" s="1417"/>
      <c r="J235" s="1419">
        <f t="shared" si="6"/>
        <v>0</v>
      </c>
      <c r="K235" s="431"/>
    </row>
    <row r="236" spans="1:11" s="1408" customFormat="1">
      <c r="B236" s="1408" t="s">
        <v>1450</v>
      </c>
      <c r="C236" s="497" t="s">
        <v>1391</v>
      </c>
      <c r="D236" s="1416">
        <v>2</v>
      </c>
      <c r="E236" s="1416"/>
      <c r="F236" s="1416">
        <f t="shared" si="8"/>
        <v>0</v>
      </c>
      <c r="G236" s="1417">
        <f t="shared" si="7"/>
        <v>2</v>
      </c>
      <c r="H236" s="1416">
        <f t="shared" si="5"/>
        <v>0</v>
      </c>
      <c r="I236" s="1417"/>
      <c r="J236" s="1419">
        <f t="shared" si="6"/>
        <v>0</v>
      </c>
      <c r="K236" s="431"/>
    </row>
    <row r="237" spans="1:11" s="1408" customFormat="1">
      <c r="B237" s="1408" t="s">
        <v>1415</v>
      </c>
      <c r="C237" s="497" t="s">
        <v>1391</v>
      </c>
      <c r="D237" s="1416">
        <v>15</v>
      </c>
      <c r="E237" s="1416"/>
      <c r="F237" s="1416">
        <f>SUM(D237*E237)</f>
        <v>0</v>
      </c>
      <c r="G237" s="1417">
        <f t="shared" si="7"/>
        <v>15</v>
      </c>
      <c r="H237" s="1416">
        <f t="shared" si="5"/>
        <v>0</v>
      </c>
      <c r="I237" s="1417"/>
      <c r="J237" s="1419">
        <f t="shared" si="6"/>
        <v>0</v>
      </c>
      <c r="K237" s="431"/>
    </row>
    <row r="238" spans="1:11" s="1408" customFormat="1">
      <c r="B238" s="1408" t="s">
        <v>1416</v>
      </c>
      <c r="C238" s="497" t="s">
        <v>1391</v>
      </c>
      <c r="D238" s="1416">
        <v>4</v>
      </c>
      <c r="E238" s="1416"/>
      <c r="F238" s="1416">
        <f t="shared" si="8"/>
        <v>0</v>
      </c>
      <c r="G238" s="1417">
        <f t="shared" si="7"/>
        <v>4</v>
      </c>
      <c r="H238" s="1416">
        <f t="shared" si="5"/>
        <v>0</v>
      </c>
      <c r="I238" s="1417"/>
      <c r="J238" s="1419">
        <f t="shared" si="6"/>
        <v>0</v>
      </c>
      <c r="K238" s="431"/>
    </row>
    <row r="239" spans="1:11" s="1408" customFormat="1">
      <c r="B239" s="1408" t="s">
        <v>1417</v>
      </c>
      <c r="C239" s="497" t="s">
        <v>1391</v>
      </c>
      <c r="D239" s="1416">
        <v>41</v>
      </c>
      <c r="E239" s="1416"/>
      <c r="F239" s="1416">
        <f>SUM(D239*E239)</f>
        <v>0</v>
      </c>
      <c r="G239" s="1417">
        <f t="shared" si="7"/>
        <v>41</v>
      </c>
      <c r="H239" s="1416">
        <f t="shared" si="5"/>
        <v>0</v>
      </c>
      <c r="I239" s="1417"/>
      <c r="J239" s="1419">
        <f t="shared" si="6"/>
        <v>0</v>
      </c>
      <c r="K239" s="431"/>
    </row>
    <row r="240" spans="1:11" s="1408" customFormat="1">
      <c r="B240" s="1408" t="s">
        <v>1418</v>
      </c>
      <c r="C240" s="497" t="s">
        <v>1391</v>
      </c>
      <c r="D240" s="1416">
        <v>1</v>
      </c>
      <c r="E240" s="1416"/>
      <c r="F240" s="1416">
        <f t="shared" si="8"/>
        <v>0</v>
      </c>
      <c r="G240" s="1417">
        <f t="shared" si="7"/>
        <v>1</v>
      </c>
      <c r="H240" s="1416">
        <f t="shared" si="5"/>
        <v>0</v>
      </c>
      <c r="I240" s="1417"/>
      <c r="J240" s="1419">
        <f t="shared" si="6"/>
        <v>0</v>
      </c>
      <c r="K240" s="431"/>
    </row>
    <row r="241" spans="1:11" s="1408" customFormat="1">
      <c r="B241" s="1408" t="s">
        <v>1419</v>
      </c>
      <c r="C241" s="497" t="s">
        <v>1391</v>
      </c>
      <c r="D241" s="1416">
        <v>1</v>
      </c>
      <c r="E241" s="1416"/>
      <c r="F241" s="1416">
        <f t="shared" si="8"/>
        <v>0</v>
      </c>
      <c r="G241" s="1417">
        <f t="shared" si="7"/>
        <v>1</v>
      </c>
      <c r="H241" s="1416">
        <f t="shared" si="5"/>
        <v>0</v>
      </c>
      <c r="I241" s="1417"/>
      <c r="J241" s="1419">
        <f t="shared" si="6"/>
        <v>0</v>
      </c>
      <c r="K241" s="431"/>
    </row>
    <row r="242" spans="1:11" s="1408" customFormat="1">
      <c r="B242" s="1408" t="s">
        <v>1420</v>
      </c>
      <c r="C242" s="497" t="s">
        <v>1391</v>
      </c>
      <c r="D242" s="1416">
        <v>1</v>
      </c>
      <c r="E242" s="1416"/>
      <c r="F242" s="1416">
        <f t="shared" si="8"/>
        <v>0</v>
      </c>
      <c r="G242" s="1417">
        <f t="shared" si="7"/>
        <v>1</v>
      </c>
      <c r="H242" s="1416">
        <f t="shared" si="5"/>
        <v>0</v>
      </c>
      <c r="I242" s="1417"/>
      <c r="J242" s="1419">
        <f t="shared" si="6"/>
        <v>0</v>
      </c>
      <c r="K242" s="431"/>
    </row>
    <row r="243" spans="1:11" s="1408" customFormat="1">
      <c r="B243" s="1408" t="s">
        <v>1431</v>
      </c>
      <c r="C243" s="497" t="s">
        <v>1391</v>
      </c>
      <c r="D243" s="1416">
        <v>1</v>
      </c>
      <c r="E243" s="1416"/>
      <c r="F243" s="1416">
        <f t="shared" si="8"/>
        <v>0</v>
      </c>
      <c r="G243" s="1417">
        <f t="shared" si="7"/>
        <v>1</v>
      </c>
      <c r="H243" s="1416">
        <f t="shared" si="5"/>
        <v>0</v>
      </c>
      <c r="I243" s="1417"/>
      <c r="J243" s="1419">
        <f t="shared" si="6"/>
        <v>0</v>
      </c>
      <c r="K243" s="431"/>
    </row>
    <row r="244" spans="1:11" s="1408" customFormat="1">
      <c r="B244" s="1408" t="s">
        <v>1452</v>
      </c>
      <c r="C244" s="497" t="s">
        <v>1391</v>
      </c>
      <c r="D244" s="1416">
        <v>1</v>
      </c>
      <c r="E244" s="1416"/>
      <c r="F244" s="1416">
        <f t="shared" si="8"/>
        <v>0</v>
      </c>
      <c r="G244" s="1417">
        <f t="shared" si="7"/>
        <v>1</v>
      </c>
      <c r="H244" s="1416">
        <f t="shared" si="5"/>
        <v>0</v>
      </c>
      <c r="I244" s="1417"/>
      <c r="J244" s="1419">
        <f t="shared" si="6"/>
        <v>0</v>
      </c>
      <c r="K244" s="431"/>
    </row>
    <row r="245" spans="1:11" s="434" customFormat="1">
      <c r="A245" s="1408"/>
      <c r="B245" s="1408" t="s">
        <v>1416</v>
      </c>
      <c r="C245" s="497" t="s">
        <v>1391</v>
      </c>
      <c r="D245" s="1416">
        <v>10</v>
      </c>
      <c r="E245" s="1416"/>
      <c r="F245" s="1416">
        <f t="shared" si="8"/>
        <v>0</v>
      </c>
      <c r="G245" s="1417">
        <f t="shared" si="7"/>
        <v>10</v>
      </c>
      <c r="H245" s="1416">
        <f t="shared" si="5"/>
        <v>0</v>
      </c>
      <c r="I245" s="1417"/>
      <c r="J245" s="1419">
        <f t="shared" si="6"/>
        <v>0</v>
      </c>
      <c r="K245" s="431"/>
    </row>
    <row r="246" spans="1:11" s="434" customFormat="1">
      <c r="A246" s="1408"/>
      <c r="B246" s="1408" t="s">
        <v>1421</v>
      </c>
      <c r="C246" s="497" t="s">
        <v>1391</v>
      </c>
      <c r="D246" s="1416">
        <v>1</v>
      </c>
      <c r="E246" s="1416"/>
      <c r="F246" s="1416">
        <f t="shared" si="8"/>
        <v>0</v>
      </c>
      <c r="G246" s="1417">
        <f t="shared" si="7"/>
        <v>1</v>
      </c>
      <c r="H246" s="1416">
        <f t="shared" si="5"/>
        <v>0</v>
      </c>
      <c r="I246" s="1417"/>
      <c r="J246" s="1419">
        <f t="shared" si="6"/>
        <v>0</v>
      </c>
      <c r="K246" s="431"/>
    </row>
    <row r="247" spans="1:11" s="434" customFormat="1">
      <c r="A247" s="1408"/>
      <c r="B247" s="1408" t="s">
        <v>1422</v>
      </c>
      <c r="C247" s="497" t="s">
        <v>1391</v>
      </c>
      <c r="D247" s="1416">
        <v>10</v>
      </c>
      <c r="E247" s="1416"/>
      <c r="F247" s="1416">
        <f t="shared" si="8"/>
        <v>0</v>
      </c>
      <c r="G247" s="1417">
        <f t="shared" si="7"/>
        <v>10</v>
      </c>
      <c r="H247" s="1416">
        <f t="shared" si="5"/>
        <v>0</v>
      </c>
      <c r="I247" s="1417"/>
      <c r="J247" s="1419">
        <f t="shared" si="6"/>
        <v>0</v>
      </c>
      <c r="K247" s="431"/>
    </row>
    <row r="248" spans="1:11" s="434" customFormat="1">
      <c r="A248" s="1408"/>
      <c r="B248" s="1408" t="s">
        <v>1423</v>
      </c>
      <c r="C248" s="497" t="s">
        <v>1391</v>
      </c>
      <c r="D248" s="1416">
        <v>1</v>
      </c>
      <c r="E248" s="1416"/>
      <c r="F248" s="1416">
        <f t="shared" si="8"/>
        <v>0</v>
      </c>
      <c r="G248" s="1417">
        <f t="shared" si="7"/>
        <v>1</v>
      </c>
      <c r="H248" s="1416">
        <f t="shared" si="5"/>
        <v>0</v>
      </c>
      <c r="I248" s="1417"/>
      <c r="J248" s="1419">
        <f t="shared" si="6"/>
        <v>0</v>
      </c>
      <c r="K248" s="431"/>
    </row>
    <row r="249" spans="1:11" s="434" customFormat="1">
      <c r="A249" s="1408"/>
      <c r="B249" s="1408" t="s">
        <v>1424</v>
      </c>
      <c r="C249" s="497" t="s">
        <v>1391</v>
      </c>
      <c r="D249" s="1416">
        <v>11</v>
      </c>
      <c r="E249" s="1416"/>
      <c r="F249" s="1416">
        <f t="shared" si="8"/>
        <v>0</v>
      </c>
      <c r="G249" s="1417">
        <f t="shared" si="7"/>
        <v>11</v>
      </c>
      <c r="H249" s="1416">
        <f t="shared" si="5"/>
        <v>0</v>
      </c>
      <c r="I249" s="1417"/>
      <c r="J249" s="1419">
        <f t="shared" si="6"/>
        <v>0</v>
      </c>
      <c r="K249" s="431"/>
    </row>
    <row r="250" spans="1:11" s="434" customFormat="1">
      <c r="A250" s="1408"/>
      <c r="B250" s="1408" t="s">
        <v>1425</v>
      </c>
      <c r="C250" s="497" t="s">
        <v>1391</v>
      </c>
      <c r="D250" s="1416">
        <v>6</v>
      </c>
      <c r="E250" s="1416"/>
      <c r="F250" s="1416">
        <f t="shared" si="8"/>
        <v>0</v>
      </c>
      <c r="G250" s="1417">
        <f t="shared" si="7"/>
        <v>6</v>
      </c>
      <c r="H250" s="1416">
        <f t="shared" si="5"/>
        <v>0</v>
      </c>
      <c r="I250" s="1417"/>
      <c r="J250" s="1419">
        <f t="shared" si="6"/>
        <v>0</v>
      </c>
      <c r="K250" s="431"/>
    </row>
    <row r="251" spans="1:11" s="434" customFormat="1">
      <c r="A251" s="1408"/>
      <c r="B251" s="1408" t="s">
        <v>1426</v>
      </c>
      <c r="C251" s="497" t="s">
        <v>1391</v>
      </c>
      <c r="D251" s="1416">
        <v>4</v>
      </c>
      <c r="E251" s="1416"/>
      <c r="F251" s="1416">
        <f t="shared" si="8"/>
        <v>0</v>
      </c>
      <c r="G251" s="1417">
        <f t="shared" si="7"/>
        <v>4</v>
      </c>
      <c r="H251" s="1416">
        <f t="shared" si="5"/>
        <v>0</v>
      </c>
      <c r="I251" s="1417"/>
      <c r="J251" s="1419">
        <f t="shared" si="6"/>
        <v>0</v>
      </c>
      <c r="K251" s="431"/>
    </row>
    <row r="252" spans="1:11" s="434" customFormat="1">
      <c r="A252" s="1408"/>
      <c r="B252" s="1408" t="s">
        <v>1427</v>
      </c>
      <c r="C252" s="497" t="s">
        <v>1391</v>
      </c>
      <c r="D252" s="1416">
        <v>4</v>
      </c>
      <c r="E252" s="1416"/>
      <c r="F252" s="1416">
        <f t="shared" si="8"/>
        <v>0</v>
      </c>
      <c r="G252" s="1417">
        <f t="shared" si="7"/>
        <v>4</v>
      </c>
      <c r="H252" s="1416">
        <f t="shared" si="5"/>
        <v>0</v>
      </c>
      <c r="I252" s="1417"/>
      <c r="J252" s="1419">
        <f t="shared" si="6"/>
        <v>0</v>
      </c>
      <c r="K252" s="431"/>
    </row>
    <row r="253" spans="1:11" s="1408" customFormat="1">
      <c r="B253" s="1408" t="s">
        <v>1414</v>
      </c>
      <c r="C253" s="497" t="s">
        <v>1391</v>
      </c>
      <c r="D253" s="1416">
        <v>1</v>
      </c>
      <c r="E253" s="1416"/>
      <c r="F253" s="1416">
        <f t="shared" si="8"/>
        <v>0</v>
      </c>
      <c r="G253" s="1417">
        <f t="shared" si="7"/>
        <v>1</v>
      </c>
      <c r="H253" s="1416">
        <f t="shared" si="5"/>
        <v>0</v>
      </c>
      <c r="I253" s="1417"/>
      <c r="J253" s="1419">
        <f t="shared" si="6"/>
        <v>0</v>
      </c>
      <c r="K253" s="431"/>
    </row>
    <row r="254" spans="1:11" s="1408" customFormat="1">
      <c r="B254" s="1408" t="s">
        <v>1398</v>
      </c>
      <c r="C254" s="497" t="s">
        <v>1391</v>
      </c>
      <c r="D254" s="1416">
        <v>1</v>
      </c>
      <c r="E254" s="1416"/>
      <c r="F254" s="1416">
        <f t="shared" si="8"/>
        <v>0</v>
      </c>
      <c r="G254" s="1417">
        <f t="shared" si="7"/>
        <v>1</v>
      </c>
      <c r="H254" s="1416">
        <f t="shared" si="5"/>
        <v>0</v>
      </c>
      <c r="I254" s="1417"/>
      <c r="J254" s="1419">
        <f t="shared" si="6"/>
        <v>0</v>
      </c>
      <c r="K254" s="431"/>
    </row>
    <row r="255" spans="1:11" s="1408" customFormat="1">
      <c r="B255" s="1408" t="s">
        <v>1399</v>
      </c>
      <c r="C255" s="497" t="s">
        <v>1391</v>
      </c>
      <c r="D255" s="1416">
        <v>3</v>
      </c>
      <c r="E255" s="1416"/>
      <c r="F255" s="1416">
        <f t="shared" si="8"/>
        <v>0</v>
      </c>
      <c r="G255" s="1417">
        <f t="shared" si="7"/>
        <v>3</v>
      </c>
      <c r="H255" s="1416">
        <f t="shared" si="5"/>
        <v>0</v>
      </c>
      <c r="I255" s="1417"/>
      <c r="J255" s="1419">
        <f t="shared" si="6"/>
        <v>0</v>
      </c>
      <c r="K255" s="431"/>
    </row>
    <row r="256" spans="1:11" s="1408" customFormat="1">
      <c r="B256" s="1408" t="s">
        <v>1417</v>
      </c>
      <c r="C256" s="497" t="s">
        <v>1391</v>
      </c>
      <c r="D256" s="1416">
        <v>10</v>
      </c>
      <c r="E256" s="1416"/>
      <c r="F256" s="1416">
        <f t="shared" si="8"/>
        <v>0</v>
      </c>
      <c r="G256" s="1417">
        <f t="shared" si="7"/>
        <v>10</v>
      </c>
      <c r="H256" s="1416">
        <f t="shared" si="5"/>
        <v>0</v>
      </c>
      <c r="I256" s="1417"/>
      <c r="J256" s="1419">
        <f t="shared" si="6"/>
        <v>0</v>
      </c>
      <c r="K256" s="431"/>
    </row>
    <row r="257" spans="1:11" s="1408" customFormat="1">
      <c r="B257" s="1408" t="s">
        <v>1458</v>
      </c>
      <c r="C257" s="497" t="s">
        <v>1391</v>
      </c>
      <c r="D257" s="1416">
        <v>1</v>
      </c>
      <c r="E257" s="1416"/>
      <c r="F257" s="1416">
        <f t="shared" si="8"/>
        <v>0</v>
      </c>
      <c r="G257" s="1417">
        <f t="shared" si="7"/>
        <v>1</v>
      </c>
      <c r="H257" s="1416">
        <f t="shared" si="5"/>
        <v>0</v>
      </c>
      <c r="I257" s="1417"/>
      <c r="J257" s="1419">
        <f t="shared" si="6"/>
        <v>0</v>
      </c>
      <c r="K257" s="431"/>
    </row>
    <row r="258" spans="1:11" s="1408" customFormat="1">
      <c r="B258" s="1408" t="s">
        <v>1459</v>
      </c>
      <c r="C258" s="497" t="s">
        <v>1391</v>
      </c>
      <c r="D258" s="1416">
        <v>1</v>
      </c>
      <c r="E258" s="1416"/>
      <c r="F258" s="1416">
        <f>SUM(D258*E258)</f>
        <v>0</v>
      </c>
      <c r="G258" s="1417">
        <f t="shared" si="7"/>
        <v>1</v>
      </c>
      <c r="H258" s="1416">
        <f t="shared" si="5"/>
        <v>0</v>
      </c>
      <c r="I258" s="1417"/>
      <c r="J258" s="1419">
        <f t="shared" si="6"/>
        <v>0</v>
      </c>
      <c r="K258" s="431"/>
    </row>
    <row r="259" spans="1:11" s="1408" customFormat="1">
      <c r="B259" s="1408" t="s">
        <v>1460</v>
      </c>
      <c r="C259" s="497" t="s">
        <v>1391</v>
      </c>
      <c r="D259" s="1416">
        <v>2</v>
      </c>
      <c r="E259" s="1416"/>
      <c r="F259" s="1416">
        <f t="shared" ref="F259:F265" si="9">SUM(D259*E259)</f>
        <v>0</v>
      </c>
      <c r="G259" s="1417">
        <f t="shared" si="7"/>
        <v>2</v>
      </c>
      <c r="H259" s="1416">
        <f t="shared" si="5"/>
        <v>0</v>
      </c>
      <c r="I259" s="1417"/>
      <c r="J259" s="1419">
        <f t="shared" si="6"/>
        <v>0</v>
      </c>
      <c r="K259" s="431"/>
    </row>
    <row r="260" spans="1:11" s="1408" customFormat="1">
      <c r="B260" s="1408" t="s">
        <v>1461</v>
      </c>
      <c r="C260" s="497" t="s">
        <v>1391</v>
      </c>
      <c r="D260" s="1416">
        <v>11</v>
      </c>
      <c r="E260" s="1416"/>
      <c r="F260" s="1416">
        <f t="shared" si="9"/>
        <v>0</v>
      </c>
      <c r="G260" s="1417">
        <f t="shared" si="7"/>
        <v>11</v>
      </c>
      <c r="H260" s="1416">
        <f t="shared" si="5"/>
        <v>0</v>
      </c>
      <c r="I260" s="1417"/>
      <c r="J260" s="1419">
        <f t="shared" si="6"/>
        <v>0</v>
      </c>
      <c r="K260" s="431"/>
    </row>
    <row r="261" spans="1:11" s="1408" customFormat="1">
      <c r="B261" s="1408" t="s">
        <v>1462</v>
      </c>
      <c r="C261" s="497" t="s">
        <v>1436</v>
      </c>
      <c r="D261" s="1416">
        <v>3</v>
      </c>
      <c r="E261" s="1416"/>
      <c r="F261" s="1416">
        <f t="shared" si="9"/>
        <v>0</v>
      </c>
      <c r="G261" s="1417">
        <f t="shared" si="7"/>
        <v>3</v>
      </c>
      <c r="H261" s="1416">
        <f t="shared" si="5"/>
        <v>0</v>
      </c>
      <c r="I261" s="1417"/>
      <c r="J261" s="1419">
        <f t="shared" si="6"/>
        <v>0</v>
      </c>
      <c r="K261" s="431"/>
    </row>
    <row r="262" spans="1:11" s="1408" customFormat="1">
      <c r="B262" s="1408" t="s">
        <v>1463</v>
      </c>
      <c r="C262" s="497" t="s">
        <v>1391</v>
      </c>
      <c r="D262" s="1416">
        <v>8</v>
      </c>
      <c r="E262" s="1416"/>
      <c r="F262" s="1416">
        <f t="shared" si="9"/>
        <v>0</v>
      </c>
      <c r="G262" s="1417">
        <f t="shared" si="7"/>
        <v>8</v>
      </c>
      <c r="H262" s="1416">
        <f t="shared" si="5"/>
        <v>0</v>
      </c>
      <c r="I262" s="1417"/>
      <c r="J262" s="1419">
        <f t="shared" si="6"/>
        <v>0</v>
      </c>
      <c r="K262" s="431"/>
    </row>
    <row r="263" spans="1:11" s="1408" customFormat="1">
      <c r="B263" s="1408" t="s">
        <v>1464</v>
      </c>
      <c r="C263" s="497" t="s">
        <v>1391</v>
      </c>
      <c r="D263" s="1416">
        <v>3</v>
      </c>
      <c r="E263" s="1416"/>
      <c r="F263" s="1416">
        <f t="shared" si="9"/>
        <v>0</v>
      </c>
      <c r="G263" s="1417">
        <f t="shared" si="7"/>
        <v>3</v>
      </c>
      <c r="H263" s="1416">
        <f t="shared" si="5"/>
        <v>0</v>
      </c>
      <c r="I263" s="1417"/>
      <c r="J263" s="1419">
        <f t="shared" si="6"/>
        <v>0</v>
      </c>
      <c r="K263" s="431"/>
    </row>
    <row r="264" spans="1:11" s="1408" customFormat="1">
      <c r="B264" s="1408" t="s">
        <v>1465</v>
      </c>
      <c r="C264" s="497" t="s">
        <v>1391</v>
      </c>
      <c r="D264" s="1416">
        <v>50</v>
      </c>
      <c r="E264" s="1416"/>
      <c r="F264" s="1416">
        <f t="shared" si="9"/>
        <v>0</v>
      </c>
      <c r="G264" s="1417">
        <f t="shared" si="7"/>
        <v>50</v>
      </c>
      <c r="H264" s="1416">
        <f t="shared" si="5"/>
        <v>0</v>
      </c>
      <c r="I264" s="1417"/>
      <c r="J264" s="1419">
        <f t="shared" si="6"/>
        <v>0</v>
      </c>
      <c r="K264" s="431"/>
    </row>
    <row r="265" spans="1:11" s="1408" customFormat="1">
      <c r="B265" s="1408" t="s">
        <v>1466</v>
      </c>
      <c r="C265" s="497" t="s">
        <v>1391</v>
      </c>
      <c r="D265" s="1416">
        <v>50</v>
      </c>
      <c r="E265" s="1416"/>
      <c r="F265" s="1416">
        <f t="shared" si="9"/>
        <v>0</v>
      </c>
      <c r="G265" s="1417">
        <f t="shared" si="7"/>
        <v>50</v>
      </c>
      <c r="H265" s="1416">
        <f t="shared" si="5"/>
        <v>0</v>
      </c>
      <c r="I265" s="1417"/>
      <c r="J265" s="1419">
        <f t="shared" si="6"/>
        <v>0</v>
      </c>
      <c r="K265" s="431"/>
    </row>
    <row r="266" spans="1:11" s="1408" customFormat="1">
      <c r="B266" s="1408" t="s">
        <v>1442</v>
      </c>
      <c r="C266" s="497" t="s">
        <v>1391</v>
      </c>
      <c r="D266" s="1416">
        <v>1</v>
      </c>
      <c r="E266" s="1416"/>
      <c r="F266" s="1416">
        <f>SUM(D266*E266)</f>
        <v>0</v>
      </c>
      <c r="G266" s="1417">
        <f t="shared" si="7"/>
        <v>1</v>
      </c>
      <c r="H266" s="1416">
        <f t="shared" si="5"/>
        <v>0</v>
      </c>
      <c r="I266" s="1417"/>
      <c r="J266" s="1419">
        <f t="shared" si="6"/>
        <v>0</v>
      </c>
      <c r="K266" s="431"/>
    </row>
    <row r="267" spans="1:11" s="1408" customFormat="1">
      <c r="B267" s="1408" t="s">
        <v>1467</v>
      </c>
      <c r="C267" s="497" t="s">
        <v>1389</v>
      </c>
      <c r="D267" s="1416">
        <v>1</v>
      </c>
      <c r="E267" s="1416"/>
      <c r="F267" s="1416">
        <f>SUM(D267*E267)</f>
        <v>0</v>
      </c>
      <c r="G267" s="1417">
        <f t="shared" si="7"/>
        <v>1</v>
      </c>
      <c r="H267" s="1416">
        <f t="shared" si="5"/>
        <v>0</v>
      </c>
      <c r="I267" s="1417"/>
      <c r="J267" s="1419">
        <f t="shared" si="6"/>
        <v>0</v>
      </c>
      <c r="K267" s="431"/>
    </row>
    <row r="268" spans="1:11" s="1408" customFormat="1">
      <c r="B268" s="1408" t="s">
        <v>1444</v>
      </c>
      <c r="C268" s="497" t="s">
        <v>1389</v>
      </c>
      <c r="D268" s="1416">
        <v>1</v>
      </c>
      <c r="E268" s="1416"/>
      <c r="F268" s="1416">
        <f>SUM(D268*E268)</f>
        <v>0</v>
      </c>
      <c r="G268" s="1417">
        <f t="shared" si="7"/>
        <v>1</v>
      </c>
      <c r="H268" s="1416">
        <f t="shared" si="5"/>
        <v>0</v>
      </c>
      <c r="I268" s="1417"/>
      <c r="J268" s="1419">
        <f t="shared" si="6"/>
        <v>0</v>
      </c>
      <c r="K268" s="431"/>
    </row>
    <row r="269" spans="1:11" s="437" customFormat="1">
      <c r="A269" s="1408"/>
      <c r="B269" s="1408"/>
      <c r="C269" s="497"/>
      <c r="D269" s="1416"/>
      <c r="E269" s="1416"/>
      <c r="F269" s="1416"/>
      <c r="G269" s="1417">
        <f t="shared" si="7"/>
        <v>0</v>
      </c>
      <c r="H269" s="1416">
        <f t="shared" si="5"/>
        <v>0</v>
      </c>
      <c r="I269" s="1417"/>
      <c r="J269" s="1419">
        <f t="shared" si="6"/>
        <v>0</v>
      </c>
      <c r="K269" s="431"/>
    </row>
    <row r="270" spans="1:11" s="437" customFormat="1">
      <c r="A270" s="1408"/>
      <c r="B270" s="1408"/>
      <c r="C270" s="497"/>
      <c r="D270" s="1416"/>
      <c r="E270" s="1416"/>
      <c r="F270" s="1416"/>
      <c r="G270" s="1417">
        <f t="shared" si="7"/>
        <v>0</v>
      </c>
      <c r="H270" s="1416">
        <f t="shared" si="5"/>
        <v>0</v>
      </c>
      <c r="I270" s="1417"/>
      <c r="J270" s="1419">
        <f t="shared" si="6"/>
        <v>0</v>
      </c>
      <c r="K270" s="431"/>
    </row>
    <row r="271" spans="1:11" s="1408" customFormat="1" ht="38.25">
      <c r="A271" s="1408" t="s">
        <v>4</v>
      </c>
      <c r="B271" s="1408" t="s">
        <v>1468</v>
      </c>
      <c r="C271" s="497" t="s">
        <v>1389</v>
      </c>
      <c r="D271" s="1416">
        <v>1</v>
      </c>
      <c r="E271" s="1416"/>
      <c r="F271" s="1416"/>
      <c r="G271" s="1417"/>
      <c r="H271" s="1416"/>
      <c r="I271" s="1417">
        <v>1</v>
      </c>
      <c r="J271" s="1419"/>
      <c r="K271" s="431"/>
    </row>
    <row r="272" spans="1:11" s="1408" customFormat="1">
      <c r="B272" s="1408" t="s">
        <v>1428</v>
      </c>
      <c r="C272" s="497" t="s">
        <v>1391</v>
      </c>
      <c r="D272" s="1416">
        <v>1</v>
      </c>
      <c r="E272" s="1416"/>
      <c r="F272" s="1416">
        <f>SUM(D272*E272)</f>
        <v>0</v>
      </c>
      <c r="G272" s="1417"/>
      <c r="H272" s="1416">
        <f t="shared" ref="H272:H332" si="10">SUM(E272*G272)</f>
        <v>0</v>
      </c>
      <c r="I272" s="1417">
        <v>1</v>
      </c>
      <c r="J272" s="1419">
        <f t="shared" ref="J272:J332" si="11">SUM(E272*I272)</f>
        <v>0</v>
      </c>
      <c r="K272" s="431"/>
    </row>
    <row r="273" spans="1:11" s="1408" customFormat="1">
      <c r="B273" s="1408" t="s">
        <v>1429</v>
      </c>
      <c r="C273" s="497" t="s">
        <v>1391</v>
      </c>
      <c r="D273" s="1416">
        <v>1</v>
      </c>
      <c r="E273" s="1416"/>
      <c r="F273" s="1416">
        <f>SUM(D273*E273)</f>
        <v>0</v>
      </c>
      <c r="G273" s="1417"/>
      <c r="H273" s="1416">
        <f t="shared" si="10"/>
        <v>0</v>
      </c>
      <c r="I273" s="1417">
        <v>1</v>
      </c>
      <c r="J273" s="1419">
        <f t="shared" si="11"/>
        <v>0</v>
      </c>
      <c r="K273" s="431"/>
    </row>
    <row r="274" spans="1:11" s="1408" customFormat="1">
      <c r="B274" s="1408" t="s">
        <v>1430</v>
      </c>
      <c r="C274" s="497" t="s">
        <v>1391</v>
      </c>
      <c r="D274" s="1416">
        <v>3</v>
      </c>
      <c r="E274" s="1416"/>
      <c r="F274" s="1416">
        <f>SUM(D274*E274)</f>
        <v>0</v>
      </c>
      <c r="G274" s="1417"/>
      <c r="H274" s="1416">
        <f t="shared" si="10"/>
        <v>0</v>
      </c>
      <c r="I274" s="1417">
        <v>3</v>
      </c>
      <c r="J274" s="1419">
        <f t="shared" si="11"/>
        <v>0</v>
      </c>
      <c r="K274" s="431"/>
    </row>
    <row r="275" spans="1:11" s="1408" customFormat="1">
      <c r="B275" s="1408" t="s">
        <v>1398</v>
      </c>
      <c r="C275" s="497" t="s">
        <v>1391</v>
      </c>
      <c r="D275" s="1416">
        <v>1</v>
      </c>
      <c r="E275" s="1416"/>
      <c r="F275" s="1416">
        <f t="shared" ref="F275:F281" si="12">SUM(D275*E275)</f>
        <v>0</v>
      </c>
      <c r="G275" s="1417"/>
      <c r="H275" s="1416">
        <f t="shared" si="10"/>
        <v>0</v>
      </c>
      <c r="I275" s="1417">
        <v>1</v>
      </c>
      <c r="J275" s="1419">
        <f t="shared" si="11"/>
        <v>0</v>
      </c>
      <c r="K275" s="431"/>
    </row>
    <row r="276" spans="1:11" s="1408" customFormat="1">
      <c r="B276" s="1408" t="s">
        <v>1399</v>
      </c>
      <c r="C276" s="497" t="s">
        <v>1391</v>
      </c>
      <c r="D276" s="1416">
        <v>3</v>
      </c>
      <c r="E276" s="1416"/>
      <c r="F276" s="1416">
        <f t="shared" si="12"/>
        <v>0</v>
      </c>
      <c r="G276" s="1417"/>
      <c r="H276" s="1416">
        <f t="shared" si="10"/>
        <v>0</v>
      </c>
      <c r="I276" s="1417">
        <v>3</v>
      </c>
      <c r="J276" s="1419">
        <f t="shared" si="11"/>
        <v>0</v>
      </c>
      <c r="K276" s="431"/>
    </row>
    <row r="277" spans="1:11" s="1408" customFormat="1">
      <c r="B277" s="1408" t="s">
        <v>1413</v>
      </c>
      <c r="C277" s="497" t="s">
        <v>1391</v>
      </c>
      <c r="D277" s="1416">
        <v>2</v>
      </c>
      <c r="E277" s="1416"/>
      <c r="F277" s="1416">
        <f t="shared" si="12"/>
        <v>0</v>
      </c>
      <c r="G277" s="1417"/>
      <c r="H277" s="1416">
        <f t="shared" si="10"/>
        <v>0</v>
      </c>
      <c r="I277" s="1417">
        <v>2</v>
      </c>
      <c r="J277" s="1419">
        <f t="shared" si="11"/>
        <v>0</v>
      </c>
      <c r="K277" s="431"/>
    </row>
    <row r="278" spans="1:11" s="1408" customFormat="1">
      <c r="B278" s="1408" t="s">
        <v>1414</v>
      </c>
      <c r="C278" s="497" t="s">
        <v>1391</v>
      </c>
      <c r="D278" s="1416">
        <v>4</v>
      </c>
      <c r="E278" s="1416"/>
      <c r="F278" s="1416">
        <f t="shared" si="12"/>
        <v>0</v>
      </c>
      <c r="G278" s="1417"/>
      <c r="H278" s="1416">
        <f t="shared" si="10"/>
        <v>0</v>
      </c>
      <c r="I278" s="1417">
        <v>4</v>
      </c>
      <c r="J278" s="1419">
        <f t="shared" si="11"/>
        <v>0</v>
      </c>
      <c r="K278" s="431"/>
    </row>
    <row r="279" spans="1:11" s="1408" customFormat="1">
      <c r="B279" s="1408" t="s">
        <v>1412</v>
      </c>
      <c r="C279" s="497" t="s">
        <v>1391</v>
      </c>
      <c r="D279" s="1416">
        <v>6</v>
      </c>
      <c r="E279" s="1416"/>
      <c r="F279" s="1416">
        <f t="shared" si="12"/>
        <v>0</v>
      </c>
      <c r="G279" s="1417"/>
      <c r="H279" s="1416">
        <f t="shared" si="10"/>
        <v>0</v>
      </c>
      <c r="I279" s="1417">
        <v>6</v>
      </c>
      <c r="J279" s="1419">
        <f t="shared" si="11"/>
        <v>0</v>
      </c>
      <c r="K279" s="431"/>
    </row>
    <row r="280" spans="1:11" s="1408" customFormat="1">
      <c r="B280" s="1408" t="s">
        <v>1415</v>
      </c>
      <c r="C280" s="497" t="s">
        <v>1391</v>
      </c>
      <c r="D280" s="1416">
        <v>15</v>
      </c>
      <c r="E280" s="1416"/>
      <c r="F280" s="1416">
        <f t="shared" si="12"/>
        <v>0</v>
      </c>
      <c r="G280" s="1417"/>
      <c r="H280" s="1416">
        <f t="shared" si="10"/>
        <v>0</v>
      </c>
      <c r="I280" s="1417">
        <v>15</v>
      </c>
      <c r="J280" s="1419">
        <f t="shared" si="11"/>
        <v>0</v>
      </c>
      <c r="K280" s="431"/>
    </row>
    <row r="281" spans="1:11" s="1408" customFormat="1">
      <c r="B281" s="1408" t="s">
        <v>1416</v>
      </c>
      <c r="C281" s="497" t="s">
        <v>1391</v>
      </c>
      <c r="D281" s="1416">
        <v>4</v>
      </c>
      <c r="E281" s="1416"/>
      <c r="F281" s="1416">
        <f t="shared" si="12"/>
        <v>0</v>
      </c>
      <c r="G281" s="1417"/>
      <c r="H281" s="1416">
        <f t="shared" si="10"/>
        <v>0</v>
      </c>
      <c r="I281" s="1417">
        <v>4</v>
      </c>
      <c r="J281" s="1419">
        <f t="shared" si="11"/>
        <v>0</v>
      </c>
      <c r="K281" s="431"/>
    </row>
    <row r="282" spans="1:11" s="1408" customFormat="1">
      <c r="B282" s="1408" t="s">
        <v>1417</v>
      </c>
      <c r="C282" s="497" t="s">
        <v>1391</v>
      </c>
      <c r="D282" s="1416">
        <v>29</v>
      </c>
      <c r="E282" s="1416"/>
      <c r="F282" s="1416">
        <f>SUM(D282*E282)</f>
        <v>0</v>
      </c>
      <c r="G282" s="1417"/>
      <c r="H282" s="1416">
        <f t="shared" si="10"/>
        <v>0</v>
      </c>
      <c r="I282" s="1417">
        <v>29</v>
      </c>
      <c r="J282" s="1419">
        <f t="shared" si="11"/>
        <v>0</v>
      </c>
      <c r="K282" s="431"/>
    </row>
    <row r="283" spans="1:11" s="1408" customFormat="1">
      <c r="B283" s="1408" t="s">
        <v>1418</v>
      </c>
      <c r="C283" s="497" t="s">
        <v>1391</v>
      </c>
      <c r="D283" s="1416">
        <v>1</v>
      </c>
      <c r="E283" s="1416"/>
      <c r="F283" s="1416">
        <f>SUM(D283*E283)</f>
        <v>0</v>
      </c>
      <c r="G283" s="1417"/>
      <c r="H283" s="1416">
        <f t="shared" si="10"/>
        <v>0</v>
      </c>
      <c r="I283" s="1417">
        <v>1</v>
      </c>
      <c r="J283" s="1419">
        <f t="shared" si="11"/>
        <v>0</v>
      </c>
      <c r="K283" s="431"/>
    </row>
    <row r="284" spans="1:11" s="1408" customFormat="1">
      <c r="B284" s="1408" t="s">
        <v>1419</v>
      </c>
      <c r="C284" s="497" t="s">
        <v>1391</v>
      </c>
      <c r="D284" s="1416">
        <v>1</v>
      </c>
      <c r="E284" s="1416"/>
      <c r="F284" s="1416">
        <f>SUM(D284*E284)</f>
        <v>0</v>
      </c>
      <c r="G284" s="1417"/>
      <c r="H284" s="1416">
        <f t="shared" si="10"/>
        <v>0</v>
      </c>
      <c r="I284" s="1417">
        <v>1</v>
      </c>
      <c r="J284" s="1419">
        <f t="shared" si="11"/>
        <v>0</v>
      </c>
      <c r="K284" s="431"/>
    </row>
    <row r="285" spans="1:11" s="1408" customFormat="1">
      <c r="B285" s="1408" t="s">
        <v>1420</v>
      </c>
      <c r="C285" s="497" t="s">
        <v>1391</v>
      </c>
      <c r="D285" s="1416">
        <v>1</v>
      </c>
      <c r="E285" s="1416"/>
      <c r="F285" s="1416">
        <f t="shared" ref="F285:F303" si="13">SUM(D285*E285)</f>
        <v>0</v>
      </c>
      <c r="G285" s="1417"/>
      <c r="H285" s="1416">
        <f t="shared" si="10"/>
        <v>0</v>
      </c>
      <c r="I285" s="1417">
        <v>1</v>
      </c>
      <c r="J285" s="1419">
        <f t="shared" si="11"/>
        <v>0</v>
      </c>
      <c r="K285" s="431"/>
    </row>
    <row r="286" spans="1:11" s="1408" customFormat="1">
      <c r="B286" s="1408" t="s">
        <v>1431</v>
      </c>
      <c r="C286" s="497" t="s">
        <v>1391</v>
      </c>
      <c r="D286" s="1416">
        <v>1</v>
      </c>
      <c r="E286" s="1416"/>
      <c r="F286" s="1416">
        <f t="shared" si="13"/>
        <v>0</v>
      </c>
      <c r="G286" s="1417"/>
      <c r="H286" s="1416">
        <f t="shared" si="10"/>
        <v>0</v>
      </c>
      <c r="I286" s="1417">
        <v>1</v>
      </c>
      <c r="J286" s="1419">
        <f t="shared" si="11"/>
        <v>0</v>
      </c>
      <c r="K286" s="431"/>
    </row>
    <row r="287" spans="1:11" s="1408" customFormat="1">
      <c r="B287" s="1408" t="s">
        <v>1452</v>
      </c>
      <c r="C287" s="497" t="s">
        <v>1391</v>
      </c>
      <c r="D287" s="1416">
        <v>1</v>
      </c>
      <c r="E287" s="1416"/>
      <c r="F287" s="1416">
        <f t="shared" si="13"/>
        <v>0</v>
      </c>
      <c r="G287" s="1417"/>
      <c r="H287" s="1416">
        <f t="shared" si="10"/>
        <v>0</v>
      </c>
      <c r="I287" s="1417">
        <v>1</v>
      </c>
      <c r="J287" s="1419">
        <f t="shared" si="11"/>
        <v>0</v>
      </c>
      <c r="K287" s="431"/>
    </row>
    <row r="288" spans="1:11" s="434" customFormat="1">
      <c r="A288" s="1408"/>
      <c r="B288" s="1408" t="s">
        <v>1416</v>
      </c>
      <c r="C288" s="497" t="s">
        <v>1391</v>
      </c>
      <c r="D288" s="1416">
        <v>8</v>
      </c>
      <c r="E288" s="1416"/>
      <c r="F288" s="1416">
        <f t="shared" si="13"/>
        <v>0</v>
      </c>
      <c r="G288" s="1417"/>
      <c r="H288" s="1416">
        <f t="shared" si="10"/>
        <v>0</v>
      </c>
      <c r="I288" s="1417">
        <v>8</v>
      </c>
      <c r="J288" s="1419">
        <f t="shared" si="11"/>
        <v>0</v>
      </c>
      <c r="K288" s="431"/>
    </row>
    <row r="289" spans="1:11" s="434" customFormat="1">
      <c r="A289" s="1408"/>
      <c r="B289" s="1408" t="s">
        <v>1421</v>
      </c>
      <c r="C289" s="497" t="s">
        <v>1391</v>
      </c>
      <c r="D289" s="1416">
        <v>1</v>
      </c>
      <c r="E289" s="1416"/>
      <c r="F289" s="1416">
        <f t="shared" si="13"/>
        <v>0</v>
      </c>
      <c r="G289" s="1417"/>
      <c r="H289" s="1416">
        <f t="shared" si="10"/>
        <v>0</v>
      </c>
      <c r="I289" s="1417">
        <v>1</v>
      </c>
      <c r="J289" s="1419">
        <f t="shared" si="11"/>
        <v>0</v>
      </c>
      <c r="K289" s="431"/>
    </row>
    <row r="290" spans="1:11" s="434" customFormat="1">
      <c r="A290" s="1408"/>
      <c r="B290" s="1408" t="s">
        <v>1422</v>
      </c>
      <c r="C290" s="497" t="s">
        <v>1391</v>
      </c>
      <c r="D290" s="1416">
        <v>8</v>
      </c>
      <c r="E290" s="1416"/>
      <c r="F290" s="1416">
        <f t="shared" si="13"/>
        <v>0</v>
      </c>
      <c r="G290" s="1417"/>
      <c r="H290" s="1416">
        <f t="shared" si="10"/>
        <v>0</v>
      </c>
      <c r="I290" s="1417">
        <v>8</v>
      </c>
      <c r="J290" s="1419">
        <f t="shared" si="11"/>
        <v>0</v>
      </c>
      <c r="K290" s="431"/>
    </row>
    <row r="291" spans="1:11" s="434" customFormat="1">
      <c r="A291" s="1408"/>
      <c r="B291" s="1408" t="s">
        <v>1423</v>
      </c>
      <c r="C291" s="497" t="s">
        <v>1391</v>
      </c>
      <c r="D291" s="1416">
        <v>1</v>
      </c>
      <c r="E291" s="1416"/>
      <c r="F291" s="1416">
        <f t="shared" si="13"/>
        <v>0</v>
      </c>
      <c r="G291" s="1417"/>
      <c r="H291" s="1416">
        <f t="shared" si="10"/>
        <v>0</v>
      </c>
      <c r="I291" s="1417">
        <v>1</v>
      </c>
      <c r="J291" s="1419">
        <f t="shared" si="11"/>
        <v>0</v>
      </c>
      <c r="K291" s="431"/>
    </row>
    <row r="292" spans="1:11" s="434" customFormat="1">
      <c r="A292" s="1408"/>
      <c r="B292" s="1408" t="s">
        <v>1424</v>
      </c>
      <c r="C292" s="497" t="s">
        <v>1391</v>
      </c>
      <c r="D292" s="1416">
        <v>9</v>
      </c>
      <c r="E292" s="1416"/>
      <c r="F292" s="1416">
        <f t="shared" si="13"/>
        <v>0</v>
      </c>
      <c r="G292" s="1417"/>
      <c r="H292" s="1416">
        <f t="shared" si="10"/>
        <v>0</v>
      </c>
      <c r="I292" s="1417">
        <v>9</v>
      </c>
      <c r="J292" s="1419">
        <f t="shared" si="11"/>
        <v>0</v>
      </c>
      <c r="K292" s="431"/>
    </row>
    <row r="293" spans="1:11" s="434" customFormat="1">
      <c r="A293" s="1408"/>
      <c r="B293" s="1408" t="s">
        <v>1425</v>
      </c>
      <c r="C293" s="497" t="s">
        <v>1391</v>
      </c>
      <c r="D293" s="1416">
        <v>6</v>
      </c>
      <c r="E293" s="1416"/>
      <c r="F293" s="1416">
        <f t="shared" si="13"/>
        <v>0</v>
      </c>
      <c r="G293" s="1417"/>
      <c r="H293" s="1416">
        <f t="shared" si="10"/>
        <v>0</v>
      </c>
      <c r="I293" s="1417">
        <v>6</v>
      </c>
      <c r="J293" s="1419">
        <f t="shared" si="11"/>
        <v>0</v>
      </c>
      <c r="K293" s="431"/>
    </row>
    <row r="294" spans="1:11" s="434" customFormat="1">
      <c r="A294" s="1408"/>
      <c r="B294" s="1408" t="s">
        <v>1426</v>
      </c>
      <c r="C294" s="497" t="s">
        <v>1391</v>
      </c>
      <c r="D294" s="1416">
        <v>4</v>
      </c>
      <c r="E294" s="1416"/>
      <c r="F294" s="1416">
        <f t="shared" si="13"/>
        <v>0</v>
      </c>
      <c r="G294" s="1417"/>
      <c r="H294" s="1416">
        <f t="shared" si="10"/>
        <v>0</v>
      </c>
      <c r="I294" s="1417">
        <v>4</v>
      </c>
      <c r="J294" s="1419">
        <f t="shared" si="11"/>
        <v>0</v>
      </c>
      <c r="K294" s="431"/>
    </row>
    <row r="295" spans="1:11" s="434" customFormat="1">
      <c r="A295" s="1408"/>
      <c r="B295" s="1408" t="s">
        <v>1427</v>
      </c>
      <c r="C295" s="497" t="s">
        <v>1391</v>
      </c>
      <c r="D295" s="1416">
        <v>4</v>
      </c>
      <c r="E295" s="1416"/>
      <c r="F295" s="1416">
        <f t="shared" si="13"/>
        <v>0</v>
      </c>
      <c r="G295" s="1417"/>
      <c r="H295" s="1416">
        <f t="shared" si="10"/>
        <v>0</v>
      </c>
      <c r="I295" s="1417">
        <v>4</v>
      </c>
      <c r="J295" s="1419">
        <f t="shared" si="11"/>
        <v>0</v>
      </c>
      <c r="K295" s="431"/>
    </row>
    <row r="296" spans="1:11" s="1408" customFormat="1">
      <c r="B296" s="1408" t="s">
        <v>1458</v>
      </c>
      <c r="C296" s="497" t="s">
        <v>1391</v>
      </c>
      <c r="D296" s="1416">
        <v>1</v>
      </c>
      <c r="E296" s="1416"/>
      <c r="F296" s="1416">
        <f t="shared" si="13"/>
        <v>0</v>
      </c>
      <c r="G296" s="1417"/>
      <c r="H296" s="1416">
        <f t="shared" si="10"/>
        <v>0</v>
      </c>
      <c r="I296" s="1417">
        <v>1</v>
      </c>
      <c r="J296" s="1419">
        <f t="shared" si="11"/>
        <v>0</v>
      </c>
      <c r="K296" s="431"/>
    </row>
    <row r="297" spans="1:11" s="1408" customFormat="1">
      <c r="B297" s="1408" t="s">
        <v>1459</v>
      </c>
      <c r="C297" s="497" t="s">
        <v>1391</v>
      </c>
      <c r="D297" s="1416">
        <v>1</v>
      </c>
      <c r="E297" s="1416"/>
      <c r="F297" s="1416">
        <f t="shared" si="13"/>
        <v>0</v>
      </c>
      <c r="G297" s="1417"/>
      <c r="H297" s="1416">
        <f t="shared" si="10"/>
        <v>0</v>
      </c>
      <c r="I297" s="1417">
        <v>1</v>
      </c>
      <c r="J297" s="1419">
        <f t="shared" si="11"/>
        <v>0</v>
      </c>
      <c r="K297" s="431"/>
    </row>
    <row r="298" spans="1:11" s="1408" customFormat="1">
      <c r="B298" s="1408" t="s">
        <v>1460</v>
      </c>
      <c r="C298" s="497" t="s">
        <v>1391</v>
      </c>
      <c r="D298" s="1416">
        <v>2</v>
      </c>
      <c r="E298" s="1416"/>
      <c r="F298" s="1416">
        <f t="shared" si="13"/>
        <v>0</v>
      </c>
      <c r="G298" s="1417"/>
      <c r="H298" s="1416">
        <f t="shared" si="10"/>
        <v>0</v>
      </c>
      <c r="I298" s="1417">
        <v>2</v>
      </c>
      <c r="J298" s="1419">
        <f t="shared" si="11"/>
        <v>0</v>
      </c>
      <c r="K298" s="431"/>
    </row>
    <row r="299" spans="1:11" s="1408" customFormat="1">
      <c r="B299" s="1408" t="s">
        <v>1461</v>
      </c>
      <c r="C299" s="497" t="s">
        <v>1391</v>
      </c>
      <c r="D299" s="1416">
        <v>11</v>
      </c>
      <c r="E299" s="1416"/>
      <c r="F299" s="1416">
        <f t="shared" si="13"/>
        <v>0</v>
      </c>
      <c r="G299" s="1417"/>
      <c r="H299" s="1416">
        <f t="shared" si="10"/>
        <v>0</v>
      </c>
      <c r="I299" s="1417">
        <v>11</v>
      </c>
      <c r="J299" s="1419">
        <f t="shared" si="11"/>
        <v>0</v>
      </c>
      <c r="K299" s="431"/>
    </row>
    <row r="300" spans="1:11" s="1408" customFormat="1">
      <c r="B300" s="1408" t="s">
        <v>1462</v>
      </c>
      <c r="C300" s="497" t="s">
        <v>1436</v>
      </c>
      <c r="D300" s="1416">
        <v>3</v>
      </c>
      <c r="E300" s="1416"/>
      <c r="F300" s="1416">
        <f t="shared" si="13"/>
        <v>0</v>
      </c>
      <c r="G300" s="1417"/>
      <c r="H300" s="1416">
        <f t="shared" si="10"/>
        <v>0</v>
      </c>
      <c r="I300" s="1417">
        <v>3</v>
      </c>
      <c r="J300" s="1419">
        <f t="shared" si="11"/>
        <v>0</v>
      </c>
      <c r="K300" s="431"/>
    </row>
    <row r="301" spans="1:11" s="1408" customFormat="1">
      <c r="B301" s="1408" t="s">
        <v>1463</v>
      </c>
      <c r="C301" s="497" t="s">
        <v>1391</v>
      </c>
      <c r="D301" s="1416">
        <v>8</v>
      </c>
      <c r="E301" s="1416"/>
      <c r="F301" s="1416">
        <f t="shared" si="13"/>
        <v>0</v>
      </c>
      <c r="G301" s="1417"/>
      <c r="H301" s="1416">
        <f t="shared" si="10"/>
        <v>0</v>
      </c>
      <c r="I301" s="1417">
        <v>8</v>
      </c>
      <c r="J301" s="1419">
        <f t="shared" si="11"/>
        <v>0</v>
      </c>
      <c r="K301" s="431"/>
    </row>
    <row r="302" spans="1:11" s="1408" customFormat="1">
      <c r="B302" s="1408" t="s">
        <v>1464</v>
      </c>
      <c r="C302" s="497" t="s">
        <v>1391</v>
      </c>
      <c r="D302" s="1416">
        <v>3</v>
      </c>
      <c r="E302" s="1416"/>
      <c r="F302" s="1416">
        <f t="shared" si="13"/>
        <v>0</v>
      </c>
      <c r="G302" s="1417"/>
      <c r="H302" s="1416">
        <f t="shared" si="10"/>
        <v>0</v>
      </c>
      <c r="I302" s="1417">
        <v>3</v>
      </c>
      <c r="J302" s="1419">
        <f t="shared" si="11"/>
        <v>0</v>
      </c>
      <c r="K302" s="431"/>
    </row>
    <row r="303" spans="1:11" s="1408" customFormat="1">
      <c r="B303" s="1408" t="s">
        <v>1465</v>
      </c>
      <c r="C303" s="497" t="s">
        <v>1391</v>
      </c>
      <c r="D303" s="1416">
        <v>50</v>
      </c>
      <c r="E303" s="1416"/>
      <c r="F303" s="1416">
        <f t="shared" si="13"/>
        <v>0</v>
      </c>
      <c r="G303" s="1417"/>
      <c r="H303" s="1416">
        <f t="shared" si="10"/>
        <v>0</v>
      </c>
      <c r="I303" s="1417">
        <v>50</v>
      </c>
      <c r="J303" s="1419">
        <f t="shared" si="11"/>
        <v>0</v>
      </c>
      <c r="K303" s="431"/>
    </row>
    <row r="304" spans="1:11" s="1408" customFormat="1">
      <c r="B304" s="1408" t="s">
        <v>1466</v>
      </c>
      <c r="C304" s="497" t="s">
        <v>1391</v>
      </c>
      <c r="D304" s="1416">
        <v>50</v>
      </c>
      <c r="E304" s="1416"/>
      <c r="F304" s="1416">
        <f>SUM(D304*E304)</f>
        <v>0</v>
      </c>
      <c r="G304" s="1417"/>
      <c r="H304" s="1416">
        <f t="shared" si="10"/>
        <v>0</v>
      </c>
      <c r="I304" s="1417">
        <v>50</v>
      </c>
      <c r="J304" s="1419">
        <f t="shared" si="11"/>
        <v>0</v>
      </c>
      <c r="K304" s="431"/>
    </row>
    <row r="305" spans="1:11" s="1408" customFormat="1">
      <c r="B305" s="1408" t="s">
        <v>1442</v>
      </c>
      <c r="C305" s="497" t="s">
        <v>1391</v>
      </c>
      <c r="D305" s="1416">
        <v>1</v>
      </c>
      <c r="E305" s="1416"/>
      <c r="F305" s="1416">
        <f>SUM(D305*E305)</f>
        <v>0</v>
      </c>
      <c r="G305" s="1417"/>
      <c r="H305" s="1416">
        <f t="shared" si="10"/>
        <v>0</v>
      </c>
      <c r="I305" s="1417">
        <v>1</v>
      </c>
      <c r="J305" s="1419">
        <f t="shared" si="11"/>
        <v>0</v>
      </c>
      <c r="K305" s="431"/>
    </row>
    <row r="306" spans="1:11" s="1408" customFormat="1">
      <c r="B306" s="1408" t="s">
        <v>1467</v>
      </c>
      <c r="C306" s="497" t="s">
        <v>1389</v>
      </c>
      <c r="D306" s="1416">
        <v>1</v>
      </c>
      <c r="E306" s="1416"/>
      <c r="F306" s="1416">
        <f>SUM(D306*E306)</f>
        <v>0</v>
      </c>
      <c r="G306" s="1417"/>
      <c r="H306" s="1416">
        <f t="shared" si="10"/>
        <v>0</v>
      </c>
      <c r="I306" s="1417">
        <v>1</v>
      </c>
      <c r="J306" s="1419">
        <f t="shared" si="11"/>
        <v>0</v>
      </c>
      <c r="K306" s="431"/>
    </row>
    <row r="307" spans="1:11" s="1408" customFormat="1">
      <c r="B307" s="1408" t="s">
        <v>1444</v>
      </c>
      <c r="C307" s="497" t="s">
        <v>1389</v>
      </c>
      <c r="D307" s="1416">
        <v>1</v>
      </c>
      <c r="E307" s="1416"/>
      <c r="F307" s="1416">
        <f t="shared" ref="F307" si="14">SUM(D307*E307)</f>
        <v>0</v>
      </c>
      <c r="G307" s="1417"/>
      <c r="H307" s="1416">
        <f t="shared" si="10"/>
        <v>0</v>
      </c>
      <c r="I307" s="1417">
        <v>1</v>
      </c>
      <c r="J307" s="1419">
        <f t="shared" si="11"/>
        <v>0</v>
      </c>
      <c r="K307" s="431"/>
    </row>
    <row r="308" spans="1:11" s="1408" customFormat="1">
      <c r="C308" s="497"/>
      <c r="D308" s="1416"/>
      <c r="E308" s="1416"/>
      <c r="F308" s="1416"/>
      <c r="G308" s="1417">
        <f t="shared" ref="G308:G369" si="15">D308</f>
        <v>0</v>
      </c>
      <c r="H308" s="1416">
        <f t="shared" si="10"/>
        <v>0</v>
      </c>
      <c r="I308" s="1417"/>
      <c r="J308" s="1419">
        <f t="shared" si="11"/>
        <v>0</v>
      </c>
      <c r="K308" s="431"/>
    </row>
    <row r="309" spans="1:11" s="1408" customFormat="1" ht="63.75">
      <c r="A309" s="1408" t="s">
        <v>5</v>
      </c>
      <c r="B309" s="1408" t="s">
        <v>1469</v>
      </c>
      <c r="C309" s="497" t="s">
        <v>1389</v>
      </c>
      <c r="D309" s="1416">
        <v>1</v>
      </c>
      <c r="E309" s="1416"/>
      <c r="F309" s="1416"/>
      <c r="G309" s="1417">
        <f t="shared" si="15"/>
        <v>1</v>
      </c>
      <c r="H309" s="1416"/>
      <c r="I309" s="1417"/>
      <c r="J309" s="1419"/>
      <c r="K309" s="431"/>
    </row>
    <row r="310" spans="1:11" s="1408" customFormat="1">
      <c r="B310" s="1408" t="s">
        <v>1428</v>
      </c>
      <c r="C310" s="497" t="s">
        <v>1391</v>
      </c>
      <c r="D310" s="1416">
        <v>1</v>
      </c>
      <c r="E310" s="1416"/>
      <c r="F310" s="1416">
        <f>SUM(D310*E310)</f>
        <v>0</v>
      </c>
      <c r="G310" s="1417">
        <f t="shared" si="15"/>
        <v>1</v>
      </c>
      <c r="H310" s="1416">
        <f t="shared" si="10"/>
        <v>0</v>
      </c>
      <c r="I310" s="1417"/>
      <c r="J310" s="1419">
        <f t="shared" si="11"/>
        <v>0</v>
      </c>
      <c r="K310" s="431"/>
    </row>
    <row r="311" spans="1:11" s="1408" customFormat="1">
      <c r="B311" s="1408" t="s">
        <v>1429</v>
      </c>
      <c r="C311" s="497" t="s">
        <v>1391</v>
      </c>
      <c r="D311" s="1416">
        <v>1</v>
      </c>
      <c r="E311" s="1416"/>
      <c r="F311" s="1416">
        <f>SUM(D311*E311)</f>
        <v>0</v>
      </c>
      <c r="G311" s="1417">
        <f t="shared" si="15"/>
        <v>1</v>
      </c>
      <c r="H311" s="1416">
        <f t="shared" si="10"/>
        <v>0</v>
      </c>
      <c r="I311" s="1417"/>
      <c r="J311" s="1419">
        <f t="shared" si="11"/>
        <v>0</v>
      </c>
      <c r="K311" s="431"/>
    </row>
    <row r="312" spans="1:11" s="1408" customFormat="1">
      <c r="B312" s="1408" t="s">
        <v>1430</v>
      </c>
      <c r="C312" s="497" t="s">
        <v>1391</v>
      </c>
      <c r="D312" s="1416">
        <v>3</v>
      </c>
      <c r="E312" s="1416"/>
      <c r="F312" s="1416">
        <f>SUM(D312*E312)</f>
        <v>0</v>
      </c>
      <c r="G312" s="1417">
        <f t="shared" si="15"/>
        <v>3</v>
      </c>
      <c r="H312" s="1416">
        <f t="shared" si="10"/>
        <v>0</v>
      </c>
      <c r="I312" s="1417"/>
      <c r="J312" s="1419">
        <f t="shared" si="11"/>
        <v>0</v>
      </c>
      <c r="K312" s="431"/>
    </row>
    <row r="313" spans="1:11" s="1408" customFormat="1">
      <c r="B313" s="1408" t="s">
        <v>1414</v>
      </c>
      <c r="C313" s="497" t="s">
        <v>1391</v>
      </c>
      <c r="D313" s="1416">
        <v>2</v>
      </c>
      <c r="E313" s="1416"/>
      <c r="F313" s="1416">
        <f>D313*E313</f>
        <v>0</v>
      </c>
      <c r="G313" s="1417">
        <f t="shared" si="15"/>
        <v>2</v>
      </c>
      <c r="H313" s="1416">
        <f t="shared" si="10"/>
        <v>0</v>
      </c>
      <c r="I313" s="1417"/>
      <c r="J313" s="1419">
        <f t="shared" si="11"/>
        <v>0</v>
      </c>
      <c r="K313" s="431"/>
    </row>
    <row r="314" spans="1:11" s="1408" customFormat="1">
      <c r="B314" s="1408" t="s">
        <v>1398</v>
      </c>
      <c r="C314" s="497" t="s">
        <v>1391</v>
      </c>
      <c r="D314" s="1416">
        <v>2</v>
      </c>
      <c r="E314" s="1416"/>
      <c r="F314" s="1416">
        <f t="shared" ref="F314:F319" si="16">SUM(D314*E314)</f>
        <v>0</v>
      </c>
      <c r="G314" s="1417">
        <f t="shared" si="15"/>
        <v>2</v>
      </c>
      <c r="H314" s="1416">
        <f t="shared" si="10"/>
        <v>0</v>
      </c>
      <c r="I314" s="1417"/>
      <c r="J314" s="1419">
        <f t="shared" si="11"/>
        <v>0</v>
      </c>
      <c r="K314" s="431"/>
    </row>
    <row r="315" spans="1:11" s="1408" customFormat="1">
      <c r="B315" s="1408" t="s">
        <v>1399</v>
      </c>
      <c r="C315" s="497" t="s">
        <v>1391</v>
      </c>
      <c r="D315" s="1416">
        <v>6</v>
      </c>
      <c r="E315" s="1416"/>
      <c r="F315" s="1416">
        <f t="shared" si="16"/>
        <v>0</v>
      </c>
      <c r="G315" s="1417">
        <f t="shared" si="15"/>
        <v>6</v>
      </c>
      <c r="H315" s="1416">
        <f t="shared" si="10"/>
        <v>0</v>
      </c>
      <c r="I315" s="1417"/>
      <c r="J315" s="1419">
        <f t="shared" si="11"/>
        <v>0</v>
      </c>
      <c r="K315" s="431"/>
    </row>
    <row r="316" spans="1:11" s="1408" customFormat="1">
      <c r="B316" s="1408" t="s">
        <v>1417</v>
      </c>
      <c r="C316" s="497" t="s">
        <v>1391</v>
      </c>
      <c r="D316" s="1416">
        <v>14</v>
      </c>
      <c r="E316" s="1416"/>
      <c r="F316" s="1416">
        <f t="shared" si="16"/>
        <v>0</v>
      </c>
      <c r="G316" s="1417">
        <f t="shared" si="15"/>
        <v>14</v>
      </c>
      <c r="H316" s="1416">
        <f t="shared" si="10"/>
        <v>0</v>
      </c>
      <c r="I316" s="1417"/>
      <c r="J316" s="1419">
        <f t="shared" si="11"/>
        <v>0</v>
      </c>
      <c r="K316" s="431"/>
    </row>
    <row r="317" spans="1:11" s="1408" customFormat="1">
      <c r="B317" s="1408" t="s">
        <v>1431</v>
      </c>
      <c r="C317" s="497" t="s">
        <v>1391</v>
      </c>
      <c r="D317" s="1416">
        <v>1</v>
      </c>
      <c r="E317" s="1416"/>
      <c r="F317" s="1416">
        <f t="shared" si="16"/>
        <v>0</v>
      </c>
      <c r="G317" s="1417">
        <f t="shared" si="15"/>
        <v>1</v>
      </c>
      <c r="H317" s="1416">
        <f t="shared" si="10"/>
        <v>0</v>
      </c>
      <c r="I317" s="1417"/>
      <c r="J317" s="1419">
        <f t="shared" si="11"/>
        <v>0</v>
      </c>
      <c r="K317" s="431"/>
    </row>
    <row r="318" spans="1:11" s="1408" customFormat="1">
      <c r="B318" s="1408" t="s">
        <v>1470</v>
      </c>
      <c r="C318" s="497" t="s">
        <v>1391</v>
      </c>
      <c r="D318" s="1416">
        <v>1</v>
      </c>
      <c r="E318" s="1416"/>
      <c r="F318" s="1416">
        <f t="shared" si="16"/>
        <v>0</v>
      </c>
      <c r="G318" s="1417">
        <f t="shared" si="15"/>
        <v>1</v>
      </c>
      <c r="H318" s="1416">
        <f t="shared" si="10"/>
        <v>0</v>
      </c>
      <c r="I318" s="1417"/>
      <c r="J318" s="1419">
        <f t="shared" si="11"/>
        <v>0</v>
      </c>
      <c r="K318" s="431"/>
    </row>
    <row r="319" spans="1:11" s="1408" customFormat="1">
      <c r="B319" s="1408" t="s">
        <v>1444</v>
      </c>
      <c r="C319" s="497" t="s">
        <v>1389</v>
      </c>
      <c r="D319" s="1416">
        <v>1</v>
      </c>
      <c r="E319" s="1416"/>
      <c r="F319" s="1416">
        <f t="shared" si="16"/>
        <v>0</v>
      </c>
      <c r="G319" s="1417">
        <f t="shared" si="15"/>
        <v>1</v>
      </c>
      <c r="H319" s="1416">
        <f t="shared" si="10"/>
        <v>0</v>
      </c>
      <c r="I319" s="1417"/>
      <c r="J319" s="1419">
        <f t="shared" si="11"/>
        <v>0</v>
      </c>
      <c r="K319" s="431"/>
    </row>
    <row r="320" spans="1:11" s="1408" customFormat="1">
      <c r="C320" s="497"/>
      <c r="D320" s="1416"/>
      <c r="E320" s="1416"/>
      <c r="F320" s="1416"/>
      <c r="G320" s="1417">
        <f t="shared" si="15"/>
        <v>0</v>
      </c>
      <c r="H320" s="1416">
        <f t="shared" si="10"/>
        <v>0</v>
      </c>
      <c r="I320" s="1417"/>
      <c r="J320" s="1419">
        <f t="shared" si="11"/>
        <v>0</v>
      </c>
      <c r="K320" s="431"/>
    </row>
    <row r="321" spans="1:11" s="1408" customFormat="1" ht="63.75">
      <c r="A321" s="1408" t="s">
        <v>8</v>
      </c>
      <c r="B321" s="1408" t="s">
        <v>1471</v>
      </c>
      <c r="C321" s="497" t="s">
        <v>1389</v>
      </c>
      <c r="D321" s="1416">
        <v>1</v>
      </c>
      <c r="E321" s="1416"/>
      <c r="F321" s="1416"/>
      <c r="G321" s="1417">
        <f t="shared" si="15"/>
        <v>1</v>
      </c>
      <c r="H321" s="1416"/>
      <c r="I321" s="1417"/>
      <c r="J321" s="1419"/>
      <c r="K321" s="431"/>
    </row>
    <row r="322" spans="1:11" s="1408" customFormat="1">
      <c r="B322" s="1408" t="s">
        <v>1428</v>
      </c>
      <c r="C322" s="497" t="s">
        <v>1391</v>
      </c>
      <c r="D322" s="1416">
        <v>1</v>
      </c>
      <c r="E322" s="1416"/>
      <c r="F322" s="1416">
        <f>SUM(D322*E322)</f>
        <v>0</v>
      </c>
      <c r="G322" s="1417">
        <f t="shared" si="15"/>
        <v>1</v>
      </c>
      <c r="H322" s="1416">
        <f t="shared" si="10"/>
        <v>0</v>
      </c>
      <c r="I322" s="1417"/>
      <c r="J322" s="1419">
        <f t="shared" si="11"/>
        <v>0</v>
      </c>
      <c r="K322" s="431"/>
    </row>
    <row r="323" spans="1:11" s="1408" customFormat="1">
      <c r="B323" s="1408" t="s">
        <v>1429</v>
      </c>
      <c r="C323" s="497" t="s">
        <v>1391</v>
      </c>
      <c r="D323" s="1416">
        <v>1</v>
      </c>
      <c r="E323" s="1416"/>
      <c r="F323" s="1416">
        <f>SUM(D323*E323)</f>
        <v>0</v>
      </c>
      <c r="G323" s="1417">
        <f t="shared" si="15"/>
        <v>1</v>
      </c>
      <c r="H323" s="1416">
        <f t="shared" si="10"/>
        <v>0</v>
      </c>
      <c r="I323" s="1417"/>
      <c r="J323" s="1419">
        <f t="shared" si="11"/>
        <v>0</v>
      </c>
      <c r="K323" s="431"/>
    </row>
    <row r="324" spans="1:11" s="1408" customFormat="1">
      <c r="B324" s="1408" t="s">
        <v>1430</v>
      </c>
      <c r="C324" s="497" t="s">
        <v>1391</v>
      </c>
      <c r="D324" s="1416">
        <v>3</v>
      </c>
      <c r="E324" s="1416"/>
      <c r="F324" s="1416">
        <f>SUM(D324*E324)</f>
        <v>0</v>
      </c>
      <c r="G324" s="1417">
        <f t="shared" si="15"/>
        <v>3</v>
      </c>
      <c r="H324" s="1416">
        <f t="shared" si="10"/>
        <v>0</v>
      </c>
      <c r="I324" s="1417"/>
      <c r="J324" s="1419">
        <f t="shared" si="11"/>
        <v>0</v>
      </c>
      <c r="K324" s="431"/>
    </row>
    <row r="325" spans="1:11" s="1408" customFormat="1">
      <c r="B325" s="1408" t="s">
        <v>1414</v>
      </c>
      <c r="C325" s="497" t="s">
        <v>1391</v>
      </c>
      <c r="D325" s="1416">
        <v>2</v>
      </c>
      <c r="E325" s="1416"/>
      <c r="F325" s="1416">
        <f>D325*E325</f>
        <v>0</v>
      </c>
      <c r="G325" s="1417">
        <f t="shared" si="15"/>
        <v>2</v>
      </c>
      <c r="H325" s="1416">
        <f t="shared" si="10"/>
        <v>0</v>
      </c>
      <c r="I325" s="1417"/>
      <c r="J325" s="1419">
        <f t="shared" si="11"/>
        <v>0</v>
      </c>
      <c r="K325" s="431"/>
    </row>
    <row r="326" spans="1:11" s="1408" customFormat="1">
      <c r="B326" s="1408" t="s">
        <v>1398</v>
      </c>
      <c r="C326" s="497" t="s">
        <v>1391</v>
      </c>
      <c r="D326" s="1416">
        <v>2</v>
      </c>
      <c r="E326" s="1416"/>
      <c r="F326" s="1416">
        <f t="shared" ref="F326:F331" si="17">SUM(D326*E326)</f>
        <v>0</v>
      </c>
      <c r="G326" s="1417">
        <f t="shared" si="15"/>
        <v>2</v>
      </c>
      <c r="H326" s="1416">
        <f t="shared" si="10"/>
        <v>0</v>
      </c>
      <c r="I326" s="1417"/>
      <c r="J326" s="1419">
        <f t="shared" si="11"/>
        <v>0</v>
      </c>
      <c r="K326" s="431"/>
    </row>
    <row r="327" spans="1:11" s="1408" customFormat="1">
      <c r="B327" s="1408" t="s">
        <v>1399</v>
      </c>
      <c r="C327" s="497" t="s">
        <v>1391</v>
      </c>
      <c r="D327" s="1416">
        <v>6</v>
      </c>
      <c r="E327" s="1416"/>
      <c r="F327" s="1416">
        <f t="shared" si="17"/>
        <v>0</v>
      </c>
      <c r="G327" s="1417">
        <f t="shared" si="15"/>
        <v>6</v>
      </c>
      <c r="H327" s="1416">
        <f t="shared" si="10"/>
        <v>0</v>
      </c>
      <c r="I327" s="1417"/>
      <c r="J327" s="1419">
        <f t="shared" si="11"/>
        <v>0</v>
      </c>
      <c r="K327" s="431"/>
    </row>
    <row r="328" spans="1:11" s="1408" customFormat="1">
      <c r="B328" s="1408" t="s">
        <v>1417</v>
      </c>
      <c r="C328" s="497" t="s">
        <v>1391</v>
      </c>
      <c r="D328" s="1416">
        <v>14</v>
      </c>
      <c r="E328" s="1416"/>
      <c r="F328" s="1416">
        <f t="shared" si="17"/>
        <v>0</v>
      </c>
      <c r="G328" s="1417">
        <f t="shared" si="15"/>
        <v>14</v>
      </c>
      <c r="H328" s="1416">
        <f t="shared" si="10"/>
        <v>0</v>
      </c>
      <c r="I328" s="1417"/>
      <c r="J328" s="1419">
        <f t="shared" si="11"/>
        <v>0</v>
      </c>
      <c r="K328" s="431"/>
    </row>
    <row r="329" spans="1:11" s="1408" customFormat="1">
      <c r="B329" s="1408" t="s">
        <v>1431</v>
      </c>
      <c r="C329" s="497" t="s">
        <v>1391</v>
      </c>
      <c r="D329" s="1416">
        <v>1</v>
      </c>
      <c r="E329" s="1416"/>
      <c r="F329" s="1416">
        <f t="shared" si="17"/>
        <v>0</v>
      </c>
      <c r="G329" s="1417">
        <f t="shared" si="15"/>
        <v>1</v>
      </c>
      <c r="H329" s="1416">
        <f t="shared" si="10"/>
        <v>0</v>
      </c>
      <c r="I329" s="1417"/>
      <c r="J329" s="1419">
        <f t="shared" si="11"/>
        <v>0</v>
      </c>
      <c r="K329" s="431"/>
    </row>
    <row r="330" spans="1:11" s="1408" customFormat="1">
      <c r="B330" s="1408" t="s">
        <v>1470</v>
      </c>
      <c r="C330" s="497" t="s">
        <v>1391</v>
      </c>
      <c r="D330" s="1416">
        <v>1</v>
      </c>
      <c r="E330" s="1416"/>
      <c r="F330" s="1416">
        <f t="shared" si="17"/>
        <v>0</v>
      </c>
      <c r="G330" s="1417">
        <f t="shared" si="15"/>
        <v>1</v>
      </c>
      <c r="H330" s="1416">
        <f t="shared" si="10"/>
        <v>0</v>
      </c>
      <c r="I330" s="1417"/>
      <c r="J330" s="1419">
        <f t="shared" si="11"/>
        <v>0</v>
      </c>
      <c r="K330" s="431"/>
    </row>
    <row r="331" spans="1:11" s="1408" customFormat="1">
      <c r="B331" s="1408" t="s">
        <v>1444</v>
      </c>
      <c r="C331" s="497" t="s">
        <v>1389</v>
      </c>
      <c r="D331" s="1416">
        <v>1</v>
      </c>
      <c r="E331" s="1416"/>
      <c r="F331" s="1416">
        <f t="shared" si="17"/>
        <v>0</v>
      </c>
      <c r="G331" s="1417">
        <f t="shared" si="15"/>
        <v>1</v>
      </c>
      <c r="H331" s="1416">
        <f t="shared" si="10"/>
        <v>0</v>
      </c>
      <c r="I331" s="1417"/>
      <c r="J331" s="1419">
        <f t="shared" si="11"/>
        <v>0</v>
      </c>
      <c r="K331" s="431"/>
    </row>
    <row r="332" spans="1:11" s="1408" customFormat="1">
      <c r="C332" s="497"/>
      <c r="D332" s="1416"/>
      <c r="E332" s="1416"/>
      <c r="F332" s="1416"/>
      <c r="G332" s="1417">
        <f t="shared" si="15"/>
        <v>0</v>
      </c>
      <c r="H332" s="1416">
        <f t="shared" si="10"/>
        <v>0</v>
      </c>
      <c r="I332" s="1417"/>
      <c r="J332" s="1419">
        <f t="shared" si="11"/>
        <v>0</v>
      </c>
      <c r="K332" s="431"/>
    </row>
    <row r="333" spans="1:11" s="1408" customFormat="1" ht="38.25">
      <c r="A333" s="1408" t="s">
        <v>9</v>
      </c>
      <c r="B333" s="1408" t="s">
        <v>1472</v>
      </c>
      <c r="C333" s="497" t="s">
        <v>1389</v>
      </c>
      <c r="D333" s="1416">
        <v>1</v>
      </c>
      <c r="E333" s="1416"/>
      <c r="F333" s="1416"/>
      <c r="G333" s="1417">
        <f t="shared" si="15"/>
        <v>1</v>
      </c>
      <c r="H333" s="1416"/>
      <c r="I333" s="1417"/>
      <c r="J333" s="1419"/>
      <c r="K333" s="431"/>
    </row>
    <row r="334" spans="1:11" s="1408" customFormat="1">
      <c r="B334" s="1408" t="s">
        <v>1456</v>
      </c>
      <c r="C334" s="497" t="s">
        <v>1391</v>
      </c>
      <c r="D334" s="1416">
        <v>1</v>
      </c>
      <c r="E334" s="1416"/>
      <c r="F334" s="1416">
        <f>SUM(D334*E334)</f>
        <v>0</v>
      </c>
      <c r="G334" s="1417">
        <f t="shared" si="15"/>
        <v>1</v>
      </c>
      <c r="H334" s="1416">
        <f t="shared" ref="H334:H395" si="18">SUM(E334*G334)</f>
        <v>0</v>
      </c>
      <c r="I334" s="1417"/>
      <c r="J334" s="1419">
        <f t="shared" ref="J334:J395" si="19">SUM(E334*I334)</f>
        <v>0</v>
      </c>
      <c r="K334" s="431"/>
    </row>
    <row r="335" spans="1:11" s="1408" customFormat="1">
      <c r="B335" s="1408" t="s">
        <v>1429</v>
      </c>
      <c r="C335" s="497" t="s">
        <v>1391</v>
      </c>
      <c r="D335" s="1416">
        <v>3</v>
      </c>
      <c r="E335" s="1416"/>
      <c r="F335" s="1416">
        <f>SUM(D335*E335)</f>
        <v>0</v>
      </c>
      <c r="G335" s="1417">
        <f t="shared" si="15"/>
        <v>3</v>
      </c>
      <c r="H335" s="1416">
        <f t="shared" si="18"/>
        <v>0</v>
      </c>
      <c r="I335" s="1417"/>
      <c r="J335" s="1419">
        <f t="shared" si="19"/>
        <v>0</v>
      </c>
      <c r="K335" s="431"/>
    </row>
    <row r="336" spans="1:11" s="1408" customFormat="1">
      <c r="B336" s="1408" t="s">
        <v>1448</v>
      </c>
      <c r="C336" s="497" t="s">
        <v>1391</v>
      </c>
      <c r="D336" s="1416">
        <v>6</v>
      </c>
      <c r="E336" s="1416"/>
      <c r="F336" s="1416">
        <f>SUM(D336*E336)</f>
        <v>0</v>
      </c>
      <c r="G336" s="1417">
        <f t="shared" si="15"/>
        <v>6</v>
      </c>
      <c r="H336" s="1416">
        <f t="shared" si="18"/>
        <v>0</v>
      </c>
      <c r="I336" s="1417"/>
      <c r="J336" s="1419">
        <f t="shared" si="19"/>
        <v>0</v>
      </c>
      <c r="K336" s="431"/>
    </row>
    <row r="337" spans="1:11" s="1408" customFormat="1">
      <c r="B337" s="1408" t="s">
        <v>1449</v>
      </c>
      <c r="C337" s="497" t="s">
        <v>1391</v>
      </c>
      <c r="D337" s="1416">
        <v>3</v>
      </c>
      <c r="E337" s="1416"/>
      <c r="F337" s="1416">
        <f t="shared" ref="F337:F343" si="20">SUM(D337*E337)</f>
        <v>0</v>
      </c>
      <c r="G337" s="1417">
        <f t="shared" si="15"/>
        <v>3</v>
      </c>
      <c r="H337" s="1416">
        <f t="shared" si="18"/>
        <v>0</v>
      </c>
      <c r="I337" s="1417"/>
      <c r="J337" s="1419">
        <f t="shared" si="19"/>
        <v>0</v>
      </c>
      <c r="K337" s="431"/>
    </row>
    <row r="338" spans="1:11" s="1408" customFormat="1">
      <c r="B338" s="1408" t="s">
        <v>1413</v>
      </c>
      <c r="C338" s="497" t="s">
        <v>1391</v>
      </c>
      <c r="D338" s="1416">
        <v>2</v>
      </c>
      <c r="E338" s="1416"/>
      <c r="F338" s="1416">
        <f t="shared" si="20"/>
        <v>0</v>
      </c>
      <c r="G338" s="1417">
        <f t="shared" si="15"/>
        <v>2</v>
      </c>
      <c r="H338" s="1416">
        <f t="shared" si="18"/>
        <v>0</v>
      </c>
      <c r="I338" s="1417"/>
      <c r="J338" s="1419">
        <f t="shared" si="19"/>
        <v>0</v>
      </c>
      <c r="K338" s="431"/>
    </row>
    <row r="339" spans="1:11" s="1408" customFormat="1">
      <c r="B339" s="1408" t="s">
        <v>1414</v>
      </c>
      <c r="C339" s="497" t="s">
        <v>1391</v>
      </c>
      <c r="D339" s="1416">
        <v>4</v>
      </c>
      <c r="E339" s="1416"/>
      <c r="F339" s="1416">
        <f t="shared" si="20"/>
        <v>0</v>
      </c>
      <c r="G339" s="1417">
        <f t="shared" si="15"/>
        <v>4</v>
      </c>
      <c r="H339" s="1416">
        <f t="shared" si="18"/>
        <v>0</v>
      </c>
      <c r="I339" s="1417"/>
      <c r="J339" s="1419">
        <f t="shared" si="19"/>
        <v>0</v>
      </c>
      <c r="K339" s="431"/>
    </row>
    <row r="340" spans="1:11" s="1408" customFormat="1">
      <c r="B340" s="1408" t="s">
        <v>1457</v>
      </c>
      <c r="C340" s="497" t="s">
        <v>1391</v>
      </c>
      <c r="D340" s="1416">
        <v>2</v>
      </c>
      <c r="E340" s="1416"/>
      <c r="F340" s="1416">
        <f t="shared" si="20"/>
        <v>0</v>
      </c>
      <c r="G340" s="1417">
        <f t="shared" si="15"/>
        <v>2</v>
      </c>
      <c r="H340" s="1416">
        <f t="shared" si="18"/>
        <v>0</v>
      </c>
      <c r="I340" s="1417"/>
      <c r="J340" s="1419">
        <f t="shared" si="19"/>
        <v>0</v>
      </c>
      <c r="K340" s="431"/>
    </row>
    <row r="341" spans="1:11" s="1408" customFormat="1">
      <c r="B341" s="1408" t="s">
        <v>1412</v>
      </c>
      <c r="C341" s="497" t="s">
        <v>1391</v>
      </c>
      <c r="D341" s="1416">
        <v>6</v>
      </c>
      <c r="E341" s="1416"/>
      <c r="F341" s="1416">
        <f t="shared" si="20"/>
        <v>0</v>
      </c>
      <c r="G341" s="1417">
        <f t="shared" si="15"/>
        <v>6</v>
      </c>
      <c r="H341" s="1416">
        <f t="shared" si="18"/>
        <v>0</v>
      </c>
      <c r="I341" s="1417"/>
      <c r="J341" s="1419">
        <f t="shared" si="19"/>
        <v>0</v>
      </c>
      <c r="K341" s="431"/>
    </row>
    <row r="342" spans="1:11" s="1408" customFormat="1">
      <c r="B342" s="1408" t="s">
        <v>1450</v>
      </c>
      <c r="C342" s="497" t="s">
        <v>1391</v>
      </c>
      <c r="D342" s="1416">
        <v>2</v>
      </c>
      <c r="E342" s="1416"/>
      <c r="F342" s="1416">
        <f t="shared" si="20"/>
        <v>0</v>
      </c>
      <c r="G342" s="1417">
        <f t="shared" si="15"/>
        <v>2</v>
      </c>
      <c r="H342" s="1416">
        <f t="shared" si="18"/>
        <v>0</v>
      </c>
      <c r="I342" s="1417"/>
      <c r="J342" s="1419">
        <f t="shared" si="19"/>
        <v>0</v>
      </c>
      <c r="K342" s="431"/>
    </row>
    <row r="343" spans="1:11" s="1408" customFormat="1">
      <c r="B343" s="1408" t="s">
        <v>1415</v>
      </c>
      <c r="C343" s="497" t="s">
        <v>1391</v>
      </c>
      <c r="D343" s="1416">
        <v>15</v>
      </c>
      <c r="E343" s="1416"/>
      <c r="F343" s="1416">
        <f t="shared" si="20"/>
        <v>0</v>
      </c>
      <c r="G343" s="1417">
        <f t="shared" si="15"/>
        <v>15</v>
      </c>
      <c r="H343" s="1416">
        <f t="shared" si="18"/>
        <v>0</v>
      </c>
      <c r="I343" s="1417"/>
      <c r="J343" s="1419">
        <f t="shared" si="19"/>
        <v>0</v>
      </c>
      <c r="K343" s="431"/>
    </row>
    <row r="344" spans="1:11" s="1408" customFormat="1">
      <c r="B344" s="1408" t="s">
        <v>1416</v>
      </c>
      <c r="C344" s="497" t="s">
        <v>1391</v>
      </c>
      <c r="D344" s="1416">
        <v>4</v>
      </c>
      <c r="E344" s="1416"/>
      <c r="F344" s="1416">
        <f>SUM(D344*E344)</f>
        <v>0</v>
      </c>
      <c r="G344" s="1417">
        <f t="shared" si="15"/>
        <v>4</v>
      </c>
      <c r="H344" s="1416">
        <f t="shared" si="18"/>
        <v>0</v>
      </c>
      <c r="I344" s="1417"/>
      <c r="J344" s="1419">
        <f t="shared" si="19"/>
        <v>0</v>
      </c>
      <c r="K344" s="431"/>
    </row>
    <row r="345" spans="1:11" s="1408" customFormat="1">
      <c r="B345" s="1408" t="s">
        <v>1417</v>
      </c>
      <c r="C345" s="497" t="s">
        <v>1391</v>
      </c>
      <c r="D345" s="1416">
        <v>41</v>
      </c>
      <c r="E345" s="1416"/>
      <c r="F345" s="1416">
        <f>SUM(D345*E345)</f>
        <v>0</v>
      </c>
      <c r="G345" s="1417">
        <f t="shared" si="15"/>
        <v>41</v>
      </c>
      <c r="H345" s="1416">
        <f t="shared" si="18"/>
        <v>0</v>
      </c>
      <c r="I345" s="1417"/>
      <c r="J345" s="1419">
        <f t="shared" si="19"/>
        <v>0</v>
      </c>
      <c r="K345" s="431"/>
    </row>
    <row r="346" spans="1:11" s="1408" customFormat="1">
      <c r="B346" s="1408" t="s">
        <v>1418</v>
      </c>
      <c r="C346" s="497" t="s">
        <v>1391</v>
      </c>
      <c r="D346" s="1416">
        <v>1</v>
      </c>
      <c r="E346" s="1416"/>
      <c r="F346" s="1416">
        <f>SUM(D346*E346)</f>
        <v>0</v>
      </c>
      <c r="G346" s="1417">
        <f t="shared" si="15"/>
        <v>1</v>
      </c>
      <c r="H346" s="1416">
        <f t="shared" si="18"/>
        <v>0</v>
      </c>
      <c r="I346" s="1417"/>
      <c r="J346" s="1419">
        <f t="shared" si="19"/>
        <v>0</v>
      </c>
      <c r="K346" s="431"/>
    </row>
    <row r="347" spans="1:11" s="1408" customFormat="1">
      <c r="B347" s="1408" t="s">
        <v>1419</v>
      </c>
      <c r="C347" s="497" t="s">
        <v>1391</v>
      </c>
      <c r="D347" s="1416">
        <v>1</v>
      </c>
      <c r="E347" s="1416"/>
      <c r="F347" s="1416">
        <f t="shared" ref="F347:F364" si="21">SUM(D347*E347)</f>
        <v>0</v>
      </c>
      <c r="G347" s="1417">
        <f t="shared" si="15"/>
        <v>1</v>
      </c>
      <c r="H347" s="1416">
        <f t="shared" si="18"/>
        <v>0</v>
      </c>
      <c r="I347" s="1417"/>
      <c r="J347" s="1419">
        <f t="shared" si="19"/>
        <v>0</v>
      </c>
      <c r="K347" s="431"/>
    </row>
    <row r="348" spans="1:11" s="1408" customFormat="1">
      <c r="B348" s="1408" t="s">
        <v>1420</v>
      </c>
      <c r="C348" s="497" t="s">
        <v>1391</v>
      </c>
      <c r="D348" s="1416">
        <v>1</v>
      </c>
      <c r="E348" s="1416"/>
      <c r="F348" s="1416">
        <f t="shared" si="21"/>
        <v>0</v>
      </c>
      <c r="G348" s="1417">
        <f t="shared" si="15"/>
        <v>1</v>
      </c>
      <c r="H348" s="1416">
        <f t="shared" si="18"/>
        <v>0</v>
      </c>
      <c r="I348" s="1417"/>
      <c r="J348" s="1419">
        <f t="shared" si="19"/>
        <v>0</v>
      </c>
      <c r="K348" s="431"/>
    </row>
    <row r="349" spans="1:11" s="1408" customFormat="1">
      <c r="B349" s="1408" t="s">
        <v>1431</v>
      </c>
      <c r="C349" s="497" t="s">
        <v>1391</v>
      </c>
      <c r="D349" s="1416">
        <v>1</v>
      </c>
      <c r="E349" s="1416"/>
      <c r="F349" s="1416">
        <f t="shared" si="21"/>
        <v>0</v>
      </c>
      <c r="G349" s="1417">
        <f t="shared" si="15"/>
        <v>1</v>
      </c>
      <c r="H349" s="1416">
        <f t="shared" si="18"/>
        <v>0</v>
      </c>
      <c r="I349" s="1417"/>
      <c r="J349" s="1419">
        <f t="shared" si="19"/>
        <v>0</v>
      </c>
      <c r="K349" s="431"/>
    </row>
    <row r="350" spans="1:11" s="1408" customFormat="1">
      <c r="B350" s="1408" t="s">
        <v>1452</v>
      </c>
      <c r="C350" s="497" t="s">
        <v>1391</v>
      </c>
      <c r="D350" s="1416">
        <v>1</v>
      </c>
      <c r="E350" s="1416"/>
      <c r="F350" s="1416">
        <f t="shared" si="21"/>
        <v>0</v>
      </c>
      <c r="G350" s="1417">
        <f t="shared" si="15"/>
        <v>1</v>
      </c>
      <c r="H350" s="1416">
        <f t="shared" si="18"/>
        <v>0</v>
      </c>
      <c r="I350" s="1417"/>
      <c r="J350" s="1419">
        <f t="shared" si="19"/>
        <v>0</v>
      </c>
      <c r="K350" s="431"/>
    </row>
    <row r="351" spans="1:11" s="434" customFormat="1">
      <c r="A351" s="1408"/>
      <c r="B351" s="1408" t="s">
        <v>1416</v>
      </c>
      <c r="C351" s="497" t="s">
        <v>1391</v>
      </c>
      <c r="D351" s="1416">
        <v>10</v>
      </c>
      <c r="E351" s="1416"/>
      <c r="F351" s="1416">
        <f t="shared" si="21"/>
        <v>0</v>
      </c>
      <c r="G351" s="1417">
        <f t="shared" si="15"/>
        <v>10</v>
      </c>
      <c r="H351" s="1416">
        <f t="shared" si="18"/>
        <v>0</v>
      </c>
      <c r="I351" s="1417"/>
      <c r="J351" s="1419">
        <f t="shared" si="19"/>
        <v>0</v>
      </c>
      <c r="K351" s="431"/>
    </row>
    <row r="352" spans="1:11" s="434" customFormat="1">
      <c r="A352" s="1408"/>
      <c r="B352" s="1408" t="s">
        <v>1421</v>
      </c>
      <c r="C352" s="497" t="s">
        <v>1391</v>
      </c>
      <c r="D352" s="1416">
        <v>1</v>
      </c>
      <c r="E352" s="1416"/>
      <c r="F352" s="1416">
        <f t="shared" si="21"/>
        <v>0</v>
      </c>
      <c r="G352" s="1417">
        <f t="shared" si="15"/>
        <v>1</v>
      </c>
      <c r="H352" s="1416">
        <f t="shared" si="18"/>
        <v>0</v>
      </c>
      <c r="I352" s="1417"/>
      <c r="J352" s="1419">
        <f t="shared" si="19"/>
        <v>0</v>
      </c>
      <c r="K352" s="431"/>
    </row>
    <row r="353" spans="1:11" s="434" customFormat="1">
      <c r="A353" s="1408"/>
      <c r="B353" s="1408" t="s">
        <v>1422</v>
      </c>
      <c r="C353" s="497" t="s">
        <v>1391</v>
      </c>
      <c r="D353" s="1416">
        <v>10</v>
      </c>
      <c r="E353" s="1416"/>
      <c r="F353" s="1416">
        <f t="shared" si="21"/>
        <v>0</v>
      </c>
      <c r="G353" s="1417">
        <f t="shared" si="15"/>
        <v>10</v>
      </c>
      <c r="H353" s="1416">
        <f t="shared" si="18"/>
        <v>0</v>
      </c>
      <c r="I353" s="1417"/>
      <c r="J353" s="1419">
        <f t="shared" si="19"/>
        <v>0</v>
      </c>
      <c r="K353" s="431"/>
    </row>
    <row r="354" spans="1:11" s="434" customFormat="1">
      <c r="A354" s="1408"/>
      <c r="B354" s="1408" t="s">
        <v>1423</v>
      </c>
      <c r="C354" s="497" t="s">
        <v>1391</v>
      </c>
      <c r="D354" s="1416">
        <v>1</v>
      </c>
      <c r="E354" s="1416"/>
      <c r="F354" s="1416">
        <f t="shared" si="21"/>
        <v>0</v>
      </c>
      <c r="G354" s="1417">
        <f t="shared" si="15"/>
        <v>1</v>
      </c>
      <c r="H354" s="1416">
        <f t="shared" si="18"/>
        <v>0</v>
      </c>
      <c r="I354" s="1417"/>
      <c r="J354" s="1419">
        <f t="shared" si="19"/>
        <v>0</v>
      </c>
      <c r="K354" s="431"/>
    </row>
    <row r="355" spans="1:11" s="434" customFormat="1">
      <c r="A355" s="1408"/>
      <c r="B355" s="1408" t="s">
        <v>1424</v>
      </c>
      <c r="C355" s="497" t="s">
        <v>1391</v>
      </c>
      <c r="D355" s="1416">
        <v>11</v>
      </c>
      <c r="E355" s="1416"/>
      <c r="F355" s="1416">
        <f t="shared" si="21"/>
        <v>0</v>
      </c>
      <c r="G355" s="1417">
        <f t="shared" si="15"/>
        <v>11</v>
      </c>
      <c r="H355" s="1416">
        <f t="shared" si="18"/>
        <v>0</v>
      </c>
      <c r="I355" s="1417"/>
      <c r="J355" s="1419">
        <f t="shared" si="19"/>
        <v>0</v>
      </c>
      <c r="K355" s="431"/>
    </row>
    <row r="356" spans="1:11" s="434" customFormat="1">
      <c r="A356" s="1408"/>
      <c r="B356" s="1408" t="s">
        <v>1425</v>
      </c>
      <c r="C356" s="497" t="s">
        <v>1391</v>
      </c>
      <c r="D356" s="1416">
        <v>8</v>
      </c>
      <c r="E356" s="1416"/>
      <c r="F356" s="1416">
        <f t="shared" si="21"/>
        <v>0</v>
      </c>
      <c r="G356" s="1417">
        <f t="shared" si="15"/>
        <v>8</v>
      </c>
      <c r="H356" s="1416">
        <f t="shared" si="18"/>
        <v>0</v>
      </c>
      <c r="I356" s="1417"/>
      <c r="J356" s="1419">
        <f t="shared" si="19"/>
        <v>0</v>
      </c>
      <c r="K356" s="431"/>
    </row>
    <row r="357" spans="1:11" s="434" customFormat="1">
      <c r="A357" s="1408"/>
      <c r="B357" s="1408" t="s">
        <v>1426</v>
      </c>
      <c r="C357" s="497" t="s">
        <v>1391</v>
      </c>
      <c r="D357" s="1416">
        <v>6</v>
      </c>
      <c r="E357" s="1416"/>
      <c r="F357" s="1416">
        <f t="shared" si="21"/>
        <v>0</v>
      </c>
      <c r="G357" s="1417">
        <f t="shared" si="15"/>
        <v>6</v>
      </c>
      <c r="H357" s="1416">
        <f t="shared" si="18"/>
        <v>0</v>
      </c>
      <c r="I357" s="1417"/>
      <c r="J357" s="1419">
        <f t="shared" si="19"/>
        <v>0</v>
      </c>
      <c r="K357" s="431"/>
    </row>
    <row r="358" spans="1:11" s="434" customFormat="1">
      <c r="A358" s="1408"/>
      <c r="B358" s="1408" t="s">
        <v>1427</v>
      </c>
      <c r="C358" s="497" t="s">
        <v>1391</v>
      </c>
      <c r="D358" s="1416">
        <v>6</v>
      </c>
      <c r="E358" s="1416"/>
      <c r="F358" s="1416">
        <f t="shared" si="21"/>
        <v>0</v>
      </c>
      <c r="G358" s="1417">
        <f t="shared" si="15"/>
        <v>6</v>
      </c>
      <c r="H358" s="1416">
        <f t="shared" si="18"/>
        <v>0</v>
      </c>
      <c r="I358" s="1417"/>
      <c r="J358" s="1419">
        <f t="shared" si="19"/>
        <v>0</v>
      </c>
      <c r="K358" s="431"/>
    </row>
    <row r="359" spans="1:11" s="1408" customFormat="1">
      <c r="B359" s="1408" t="s">
        <v>1473</v>
      </c>
      <c r="C359" s="497" t="s">
        <v>1391</v>
      </c>
      <c r="D359" s="1416">
        <v>1</v>
      </c>
      <c r="E359" s="1416"/>
      <c r="F359" s="1416">
        <f t="shared" si="21"/>
        <v>0</v>
      </c>
      <c r="G359" s="1417">
        <f t="shared" si="15"/>
        <v>1</v>
      </c>
      <c r="H359" s="1416">
        <f t="shared" si="18"/>
        <v>0</v>
      </c>
      <c r="I359" s="1417"/>
      <c r="J359" s="1419">
        <f t="shared" si="19"/>
        <v>0</v>
      </c>
      <c r="K359" s="431"/>
    </row>
    <row r="360" spans="1:11" s="1408" customFormat="1">
      <c r="B360" s="1408" t="s">
        <v>1429</v>
      </c>
      <c r="C360" s="497" t="s">
        <v>1391</v>
      </c>
      <c r="D360" s="1416">
        <v>1</v>
      </c>
      <c r="E360" s="1416"/>
      <c r="F360" s="1416">
        <f t="shared" si="21"/>
        <v>0</v>
      </c>
      <c r="G360" s="1417">
        <f t="shared" si="15"/>
        <v>1</v>
      </c>
      <c r="H360" s="1416">
        <f t="shared" si="18"/>
        <v>0</v>
      </c>
      <c r="I360" s="1417"/>
      <c r="J360" s="1419">
        <f t="shared" si="19"/>
        <v>0</v>
      </c>
      <c r="K360" s="431"/>
    </row>
    <row r="361" spans="1:11" s="1408" customFormat="1">
      <c r="B361" s="1408" t="s">
        <v>1430</v>
      </c>
      <c r="C361" s="497" t="s">
        <v>1391</v>
      </c>
      <c r="D361" s="1416">
        <v>3</v>
      </c>
      <c r="E361" s="1416"/>
      <c r="F361" s="1416">
        <f t="shared" si="21"/>
        <v>0</v>
      </c>
      <c r="G361" s="1417">
        <f t="shared" si="15"/>
        <v>3</v>
      </c>
      <c r="H361" s="1416">
        <f t="shared" si="18"/>
        <v>0</v>
      </c>
      <c r="I361" s="1417"/>
      <c r="J361" s="1419">
        <f t="shared" si="19"/>
        <v>0</v>
      </c>
      <c r="K361" s="431"/>
    </row>
    <row r="362" spans="1:11" s="1408" customFormat="1">
      <c r="B362" s="1408" t="s">
        <v>1414</v>
      </c>
      <c r="C362" s="497" t="s">
        <v>1391</v>
      </c>
      <c r="D362" s="1416">
        <v>3</v>
      </c>
      <c r="E362" s="1416"/>
      <c r="F362" s="1416">
        <f t="shared" si="21"/>
        <v>0</v>
      </c>
      <c r="G362" s="1417">
        <f t="shared" si="15"/>
        <v>3</v>
      </c>
      <c r="H362" s="1416">
        <f t="shared" si="18"/>
        <v>0</v>
      </c>
      <c r="I362" s="1417"/>
      <c r="J362" s="1419">
        <f t="shared" si="19"/>
        <v>0</v>
      </c>
      <c r="K362" s="431"/>
    </row>
    <row r="363" spans="1:11" s="1408" customFormat="1">
      <c r="B363" s="1408" t="s">
        <v>1417</v>
      </c>
      <c r="C363" s="497" t="s">
        <v>1391</v>
      </c>
      <c r="D363" s="1416">
        <v>10</v>
      </c>
      <c r="E363" s="1416"/>
      <c r="F363" s="1416">
        <f t="shared" si="21"/>
        <v>0</v>
      </c>
      <c r="G363" s="1417">
        <f t="shared" si="15"/>
        <v>10</v>
      </c>
      <c r="H363" s="1416">
        <f t="shared" si="18"/>
        <v>0</v>
      </c>
      <c r="I363" s="1417"/>
      <c r="J363" s="1419">
        <f t="shared" si="19"/>
        <v>0</v>
      </c>
      <c r="K363" s="431"/>
    </row>
    <row r="364" spans="1:11" s="1408" customFormat="1">
      <c r="B364" s="1408" t="s">
        <v>1398</v>
      </c>
      <c r="C364" s="497" t="s">
        <v>1391</v>
      </c>
      <c r="D364" s="1416">
        <v>3</v>
      </c>
      <c r="E364" s="1416"/>
      <c r="F364" s="1416">
        <f t="shared" si="21"/>
        <v>0</v>
      </c>
      <c r="G364" s="1417">
        <f t="shared" si="15"/>
        <v>3</v>
      </c>
      <c r="H364" s="1416">
        <f t="shared" si="18"/>
        <v>0</v>
      </c>
      <c r="I364" s="1417"/>
      <c r="J364" s="1419">
        <f t="shared" si="19"/>
        <v>0</v>
      </c>
      <c r="K364" s="431"/>
    </row>
    <row r="365" spans="1:11" s="1408" customFormat="1">
      <c r="B365" s="1408" t="s">
        <v>1399</v>
      </c>
      <c r="C365" s="497" t="s">
        <v>1391</v>
      </c>
      <c r="D365" s="1416">
        <v>9</v>
      </c>
      <c r="E365" s="1416"/>
      <c r="F365" s="1416">
        <f>SUM(D365*E365)</f>
        <v>0</v>
      </c>
      <c r="G365" s="1417">
        <f t="shared" si="15"/>
        <v>9</v>
      </c>
      <c r="H365" s="1416">
        <f t="shared" si="18"/>
        <v>0</v>
      </c>
      <c r="I365" s="1417"/>
      <c r="J365" s="1419">
        <f t="shared" si="19"/>
        <v>0</v>
      </c>
      <c r="K365" s="431"/>
    </row>
    <row r="366" spans="1:11" s="1408" customFormat="1">
      <c r="B366" s="1408" t="s">
        <v>1417</v>
      </c>
      <c r="C366" s="497" t="s">
        <v>1391</v>
      </c>
      <c r="D366" s="1416">
        <v>23</v>
      </c>
      <c r="E366" s="1416"/>
      <c r="F366" s="1416">
        <f>SUM(D366*E366)</f>
        <v>0</v>
      </c>
      <c r="G366" s="1417">
        <f t="shared" si="15"/>
        <v>23</v>
      </c>
      <c r="H366" s="1416">
        <f t="shared" si="18"/>
        <v>0</v>
      </c>
      <c r="I366" s="1417"/>
      <c r="J366" s="1419">
        <f t="shared" si="19"/>
        <v>0</v>
      </c>
      <c r="K366" s="431"/>
    </row>
    <row r="367" spans="1:11" s="1408" customFormat="1">
      <c r="B367" s="1408" t="s">
        <v>1431</v>
      </c>
      <c r="C367" s="497" t="s">
        <v>1391</v>
      </c>
      <c r="D367" s="1416">
        <v>1</v>
      </c>
      <c r="E367" s="1416"/>
      <c r="F367" s="1416">
        <f>SUM(D367*E367)</f>
        <v>0</v>
      </c>
      <c r="G367" s="1417">
        <f t="shared" si="15"/>
        <v>1</v>
      </c>
      <c r="H367" s="1416">
        <f t="shared" si="18"/>
        <v>0</v>
      </c>
      <c r="I367" s="1417"/>
      <c r="J367" s="1419">
        <f t="shared" si="19"/>
        <v>0</v>
      </c>
      <c r="K367" s="431"/>
    </row>
    <row r="368" spans="1:11" s="1408" customFormat="1">
      <c r="B368" s="1408" t="s">
        <v>1458</v>
      </c>
      <c r="C368" s="497" t="s">
        <v>1391</v>
      </c>
      <c r="D368" s="1416">
        <v>1</v>
      </c>
      <c r="E368" s="1416"/>
      <c r="F368" s="1416">
        <f t="shared" ref="F368:F374" si="22">SUM(D368*E368)</f>
        <v>0</v>
      </c>
      <c r="G368" s="1417">
        <f t="shared" si="15"/>
        <v>1</v>
      </c>
      <c r="H368" s="1416">
        <f t="shared" si="18"/>
        <v>0</v>
      </c>
      <c r="I368" s="1417"/>
      <c r="J368" s="1419">
        <f t="shared" si="19"/>
        <v>0</v>
      </c>
      <c r="K368" s="431"/>
    </row>
    <row r="369" spans="1:11" s="1408" customFormat="1">
      <c r="B369" s="1408" t="s">
        <v>1459</v>
      </c>
      <c r="C369" s="497" t="s">
        <v>1391</v>
      </c>
      <c r="D369" s="1416">
        <v>1</v>
      </c>
      <c r="E369" s="1416"/>
      <c r="F369" s="1416">
        <f t="shared" si="22"/>
        <v>0</v>
      </c>
      <c r="G369" s="1417">
        <f t="shared" si="15"/>
        <v>1</v>
      </c>
      <c r="H369" s="1416">
        <f t="shared" si="18"/>
        <v>0</v>
      </c>
      <c r="I369" s="1417"/>
      <c r="J369" s="1419">
        <f t="shared" si="19"/>
        <v>0</v>
      </c>
      <c r="K369" s="431"/>
    </row>
    <row r="370" spans="1:11" s="1408" customFormat="1">
      <c r="B370" s="1408" t="s">
        <v>1460</v>
      </c>
      <c r="C370" s="497" t="s">
        <v>1391</v>
      </c>
      <c r="D370" s="1416">
        <v>2</v>
      </c>
      <c r="E370" s="1416"/>
      <c r="F370" s="1416">
        <f t="shared" si="22"/>
        <v>0</v>
      </c>
      <c r="G370" s="1417">
        <f t="shared" ref="G370:G431" si="23">D370</f>
        <v>2</v>
      </c>
      <c r="H370" s="1416">
        <f t="shared" si="18"/>
        <v>0</v>
      </c>
      <c r="I370" s="1417"/>
      <c r="J370" s="1419">
        <f t="shared" si="19"/>
        <v>0</v>
      </c>
      <c r="K370" s="431"/>
    </row>
    <row r="371" spans="1:11" s="1408" customFormat="1">
      <c r="B371" s="1408" t="s">
        <v>1461</v>
      </c>
      <c r="C371" s="497" t="s">
        <v>1391</v>
      </c>
      <c r="D371" s="1416">
        <v>11</v>
      </c>
      <c r="E371" s="1416"/>
      <c r="F371" s="1416">
        <f t="shared" si="22"/>
        <v>0</v>
      </c>
      <c r="G371" s="1417">
        <f t="shared" si="23"/>
        <v>11</v>
      </c>
      <c r="H371" s="1416">
        <f t="shared" si="18"/>
        <v>0</v>
      </c>
      <c r="I371" s="1417"/>
      <c r="J371" s="1419">
        <f t="shared" si="19"/>
        <v>0</v>
      </c>
      <c r="K371" s="431"/>
    </row>
    <row r="372" spans="1:11" s="1408" customFormat="1">
      <c r="B372" s="1408" t="s">
        <v>1462</v>
      </c>
      <c r="C372" s="497" t="s">
        <v>1436</v>
      </c>
      <c r="D372" s="1416">
        <v>3</v>
      </c>
      <c r="E372" s="1416"/>
      <c r="F372" s="1416">
        <f t="shared" si="22"/>
        <v>0</v>
      </c>
      <c r="G372" s="1417">
        <f t="shared" si="23"/>
        <v>3</v>
      </c>
      <c r="H372" s="1416">
        <f t="shared" si="18"/>
        <v>0</v>
      </c>
      <c r="I372" s="1417"/>
      <c r="J372" s="1419">
        <f t="shared" si="19"/>
        <v>0</v>
      </c>
      <c r="K372" s="431"/>
    </row>
    <row r="373" spans="1:11" s="1408" customFormat="1">
      <c r="B373" s="1408" t="s">
        <v>1463</v>
      </c>
      <c r="C373" s="497" t="s">
        <v>1391</v>
      </c>
      <c r="D373" s="1416">
        <v>8</v>
      </c>
      <c r="E373" s="1416"/>
      <c r="F373" s="1416">
        <f t="shared" si="22"/>
        <v>0</v>
      </c>
      <c r="G373" s="1417">
        <f t="shared" si="23"/>
        <v>8</v>
      </c>
      <c r="H373" s="1416">
        <f t="shared" si="18"/>
        <v>0</v>
      </c>
      <c r="I373" s="1417"/>
      <c r="J373" s="1419">
        <f t="shared" si="19"/>
        <v>0</v>
      </c>
      <c r="K373" s="431"/>
    </row>
    <row r="374" spans="1:11" s="1408" customFormat="1">
      <c r="B374" s="1408" t="s">
        <v>1464</v>
      </c>
      <c r="C374" s="497" t="s">
        <v>1391</v>
      </c>
      <c r="D374" s="1416">
        <v>3</v>
      </c>
      <c r="E374" s="1416"/>
      <c r="F374" s="1416">
        <f t="shared" si="22"/>
        <v>0</v>
      </c>
      <c r="G374" s="1417">
        <f t="shared" si="23"/>
        <v>3</v>
      </c>
      <c r="H374" s="1416">
        <f t="shared" si="18"/>
        <v>0</v>
      </c>
      <c r="I374" s="1417"/>
      <c r="J374" s="1419">
        <f t="shared" si="19"/>
        <v>0</v>
      </c>
      <c r="K374" s="431"/>
    </row>
    <row r="375" spans="1:11" s="1408" customFormat="1">
      <c r="B375" s="1408" t="s">
        <v>1465</v>
      </c>
      <c r="C375" s="497" t="s">
        <v>1391</v>
      </c>
      <c r="D375" s="1416">
        <v>50</v>
      </c>
      <c r="E375" s="1416"/>
      <c r="F375" s="1416">
        <f>SUM(D375*E375)</f>
        <v>0</v>
      </c>
      <c r="G375" s="1417">
        <f t="shared" si="23"/>
        <v>50</v>
      </c>
      <c r="H375" s="1416">
        <f t="shared" si="18"/>
        <v>0</v>
      </c>
      <c r="I375" s="1417"/>
      <c r="J375" s="1419">
        <f t="shared" si="19"/>
        <v>0</v>
      </c>
      <c r="K375" s="431"/>
    </row>
    <row r="376" spans="1:11" s="1408" customFormat="1">
      <c r="B376" s="1408" t="s">
        <v>1466</v>
      </c>
      <c r="C376" s="497" t="s">
        <v>1391</v>
      </c>
      <c r="D376" s="1416">
        <v>50</v>
      </c>
      <c r="E376" s="1416"/>
      <c r="F376" s="1416">
        <f>SUM(D376*E376)</f>
        <v>0</v>
      </c>
      <c r="G376" s="1417">
        <f t="shared" si="23"/>
        <v>50</v>
      </c>
      <c r="H376" s="1416">
        <f t="shared" si="18"/>
        <v>0</v>
      </c>
      <c r="I376" s="1417"/>
      <c r="J376" s="1419">
        <f t="shared" si="19"/>
        <v>0</v>
      </c>
      <c r="K376" s="431"/>
    </row>
    <row r="377" spans="1:11" s="1408" customFormat="1">
      <c r="B377" s="1408" t="s">
        <v>1442</v>
      </c>
      <c r="C377" s="497" t="s">
        <v>1391</v>
      </c>
      <c r="D377" s="1416">
        <v>1</v>
      </c>
      <c r="E377" s="1416"/>
      <c r="F377" s="1416">
        <f>SUM(D377*E377)</f>
        <v>0</v>
      </c>
      <c r="G377" s="1417">
        <f t="shared" si="23"/>
        <v>1</v>
      </c>
      <c r="H377" s="1416">
        <f t="shared" si="18"/>
        <v>0</v>
      </c>
      <c r="I377" s="1417"/>
      <c r="J377" s="1419">
        <f t="shared" si="19"/>
        <v>0</v>
      </c>
      <c r="K377" s="431"/>
    </row>
    <row r="378" spans="1:11" s="1408" customFormat="1">
      <c r="B378" s="1408" t="s">
        <v>1467</v>
      </c>
      <c r="C378" s="497" t="s">
        <v>1389</v>
      </c>
      <c r="D378" s="1416">
        <v>1</v>
      </c>
      <c r="E378" s="1416"/>
      <c r="F378" s="1416">
        <f t="shared" ref="F378:F379" si="24">SUM(D378*E378)</f>
        <v>0</v>
      </c>
      <c r="G378" s="1417">
        <f t="shared" si="23"/>
        <v>1</v>
      </c>
      <c r="H378" s="1416">
        <f t="shared" si="18"/>
        <v>0</v>
      </c>
      <c r="I378" s="1417"/>
      <c r="J378" s="1419">
        <f t="shared" si="19"/>
        <v>0</v>
      </c>
      <c r="K378" s="431"/>
    </row>
    <row r="379" spans="1:11" s="1408" customFormat="1">
      <c r="B379" s="1408" t="s">
        <v>1444</v>
      </c>
      <c r="C379" s="497" t="s">
        <v>1389</v>
      </c>
      <c r="D379" s="1416">
        <v>1</v>
      </c>
      <c r="E379" s="1416"/>
      <c r="F379" s="1416">
        <f t="shared" si="24"/>
        <v>0</v>
      </c>
      <c r="G379" s="1417">
        <f t="shared" si="23"/>
        <v>1</v>
      </c>
      <c r="H379" s="1416">
        <f t="shared" si="18"/>
        <v>0</v>
      </c>
      <c r="I379" s="1417"/>
      <c r="J379" s="1419">
        <f t="shared" si="19"/>
        <v>0</v>
      </c>
      <c r="K379" s="431"/>
    </row>
    <row r="380" spans="1:11" s="437" customFormat="1">
      <c r="A380" s="1408"/>
      <c r="B380" s="1408"/>
      <c r="C380" s="497"/>
      <c r="D380" s="1416"/>
      <c r="E380" s="1416"/>
      <c r="F380" s="1416"/>
      <c r="G380" s="1417">
        <f t="shared" si="23"/>
        <v>0</v>
      </c>
      <c r="H380" s="1416">
        <f t="shared" si="18"/>
        <v>0</v>
      </c>
      <c r="I380" s="1417"/>
      <c r="J380" s="1419">
        <f t="shared" si="19"/>
        <v>0</v>
      </c>
      <c r="K380" s="431"/>
    </row>
    <row r="381" spans="1:11" s="437" customFormat="1">
      <c r="A381" s="1408"/>
      <c r="B381" s="1408"/>
      <c r="C381" s="497"/>
      <c r="D381" s="1416"/>
      <c r="E381" s="1416"/>
      <c r="F381" s="1416"/>
      <c r="G381" s="1417">
        <f t="shared" si="23"/>
        <v>0</v>
      </c>
      <c r="H381" s="1416">
        <f t="shared" si="18"/>
        <v>0</v>
      </c>
      <c r="I381" s="1417"/>
      <c r="J381" s="1419">
        <f t="shared" si="19"/>
        <v>0</v>
      </c>
      <c r="K381" s="431"/>
    </row>
    <row r="382" spans="1:11" s="1408" customFormat="1" ht="38.25">
      <c r="A382" s="1408" t="s">
        <v>10</v>
      </c>
      <c r="B382" s="1408" t="s">
        <v>1474</v>
      </c>
      <c r="C382" s="497" t="s">
        <v>1389</v>
      </c>
      <c r="D382" s="1416">
        <v>1</v>
      </c>
      <c r="E382" s="1416"/>
      <c r="F382" s="1416"/>
      <c r="G382" s="1417">
        <f t="shared" si="23"/>
        <v>1</v>
      </c>
      <c r="H382" s="1416"/>
      <c r="I382" s="1417"/>
      <c r="J382" s="1419"/>
      <c r="K382" s="431"/>
    </row>
    <row r="383" spans="1:11" s="1408" customFormat="1">
      <c r="B383" s="1408" t="s">
        <v>1456</v>
      </c>
      <c r="C383" s="497" t="s">
        <v>1391</v>
      </c>
      <c r="D383" s="1416">
        <v>1</v>
      </c>
      <c r="E383" s="1416"/>
      <c r="F383" s="1416">
        <f>SUM(D383*E383)</f>
        <v>0</v>
      </c>
      <c r="G383" s="1417">
        <f t="shared" si="23"/>
        <v>1</v>
      </c>
      <c r="H383" s="1416">
        <f t="shared" si="18"/>
        <v>0</v>
      </c>
      <c r="I383" s="1417"/>
      <c r="J383" s="1419">
        <f t="shared" si="19"/>
        <v>0</v>
      </c>
      <c r="K383" s="431"/>
    </row>
    <row r="384" spans="1:11" s="1408" customFormat="1">
      <c r="B384" s="1408" t="s">
        <v>1429</v>
      </c>
      <c r="C384" s="497" t="s">
        <v>1391</v>
      </c>
      <c r="D384" s="1416">
        <v>2</v>
      </c>
      <c r="E384" s="1416"/>
      <c r="F384" s="1416">
        <f>SUM(D384*E384)</f>
        <v>0</v>
      </c>
      <c r="G384" s="1417">
        <f t="shared" si="23"/>
        <v>2</v>
      </c>
      <c r="H384" s="1416">
        <f t="shared" si="18"/>
        <v>0</v>
      </c>
      <c r="I384" s="1417"/>
      <c r="J384" s="1419">
        <f t="shared" si="19"/>
        <v>0</v>
      </c>
      <c r="K384" s="431"/>
    </row>
    <row r="385" spans="1:11" s="1408" customFormat="1">
      <c r="B385" s="1408" t="s">
        <v>1448</v>
      </c>
      <c r="C385" s="497" t="s">
        <v>1391</v>
      </c>
      <c r="D385" s="1416">
        <v>3</v>
      </c>
      <c r="E385" s="1416"/>
      <c r="F385" s="1416">
        <f>SUM(D385*E385)</f>
        <v>0</v>
      </c>
      <c r="G385" s="1417">
        <f t="shared" si="23"/>
        <v>3</v>
      </c>
      <c r="H385" s="1416">
        <f t="shared" si="18"/>
        <v>0</v>
      </c>
      <c r="I385" s="1417"/>
      <c r="J385" s="1419">
        <f t="shared" si="19"/>
        <v>0</v>
      </c>
      <c r="K385" s="431"/>
    </row>
    <row r="386" spans="1:11" s="1408" customFormat="1">
      <c r="B386" s="1408" t="s">
        <v>1449</v>
      </c>
      <c r="C386" s="497" t="s">
        <v>1391</v>
      </c>
      <c r="D386" s="1416">
        <v>3</v>
      </c>
      <c r="E386" s="1416"/>
      <c r="F386" s="1416">
        <f t="shared" ref="F386:F392" si="25">SUM(D386*E386)</f>
        <v>0</v>
      </c>
      <c r="G386" s="1417">
        <f t="shared" si="23"/>
        <v>3</v>
      </c>
      <c r="H386" s="1416">
        <f t="shared" si="18"/>
        <v>0</v>
      </c>
      <c r="I386" s="1417"/>
      <c r="J386" s="1419">
        <f t="shared" si="19"/>
        <v>0</v>
      </c>
      <c r="K386" s="431"/>
    </row>
    <row r="387" spans="1:11" s="1408" customFormat="1">
      <c r="B387" s="1408" t="s">
        <v>1413</v>
      </c>
      <c r="C387" s="497" t="s">
        <v>1391</v>
      </c>
      <c r="D387" s="1416">
        <v>2</v>
      </c>
      <c r="E387" s="1416"/>
      <c r="F387" s="1416">
        <f t="shared" si="25"/>
        <v>0</v>
      </c>
      <c r="G387" s="1417">
        <f t="shared" si="23"/>
        <v>2</v>
      </c>
      <c r="H387" s="1416">
        <f t="shared" si="18"/>
        <v>0</v>
      </c>
      <c r="I387" s="1417"/>
      <c r="J387" s="1419">
        <f t="shared" si="19"/>
        <v>0</v>
      </c>
      <c r="K387" s="431"/>
    </row>
    <row r="388" spans="1:11" s="1408" customFormat="1">
      <c r="B388" s="1408" t="s">
        <v>1414</v>
      </c>
      <c r="C388" s="497" t="s">
        <v>1391</v>
      </c>
      <c r="D388" s="1416">
        <v>4</v>
      </c>
      <c r="E388" s="1416"/>
      <c r="F388" s="1416">
        <f t="shared" si="25"/>
        <v>0</v>
      </c>
      <c r="G388" s="1417">
        <f t="shared" si="23"/>
        <v>4</v>
      </c>
      <c r="H388" s="1416">
        <f t="shared" si="18"/>
        <v>0</v>
      </c>
      <c r="I388" s="1417"/>
      <c r="J388" s="1419">
        <f t="shared" si="19"/>
        <v>0</v>
      </c>
      <c r="K388" s="431"/>
    </row>
    <row r="389" spans="1:11" s="1408" customFormat="1">
      <c r="B389" s="1408" t="s">
        <v>1457</v>
      </c>
      <c r="C389" s="497" t="s">
        <v>1391</v>
      </c>
      <c r="D389" s="1416">
        <v>2</v>
      </c>
      <c r="E389" s="1416"/>
      <c r="F389" s="1416">
        <f t="shared" si="25"/>
        <v>0</v>
      </c>
      <c r="G389" s="1417">
        <f t="shared" si="23"/>
        <v>2</v>
      </c>
      <c r="H389" s="1416">
        <f t="shared" si="18"/>
        <v>0</v>
      </c>
      <c r="I389" s="1417"/>
      <c r="J389" s="1419">
        <f t="shared" si="19"/>
        <v>0</v>
      </c>
      <c r="K389" s="431"/>
    </row>
    <row r="390" spans="1:11" s="1408" customFormat="1">
      <c r="B390" s="1408" t="s">
        <v>1412</v>
      </c>
      <c r="C390" s="497" t="s">
        <v>1391</v>
      </c>
      <c r="D390" s="1416">
        <v>6</v>
      </c>
      <c r="E390" s="1416"/>
      <c r="F390" s="1416">
        <f t="shared" si="25"/>
        <v>0</v>
      </c>
      <c r="G390" s="1417">
        <f t="shared" si="23"/>
        <v>6</v>
      </c>
      <c r="H390" s="1416">
        <f t="shared" si="18"/>
        <v>0</v>
      </c>
      <c r="I390" s="1417"/>
      <c r="J390" s="1419">
        <f t="shared" si="19"/>
        <v>0</v>
      </c>
      <c r="K390" s="431"/>
    </row>
    <row r="391" spans="1:11" s="1408" customFormat="1">
      <c r="B391" s="1408" t="s">
        <v>1450</v>
      </c>
      <c r="C391" s="497" t="s">
        <v>1391</v>
      </c>
      <c r="D391" s="1416">
        <v>2</v>
      </c>
      <c r="E391" s="1416"/>
      <c r="F391" s="1416">
        <f t="shared" si="25"/>
        <v>0</v>
      </c>
      <c r="G391" s="1417">
        <f t="shared" si="23"/>
        <v>2</v>
      </c>
      <c r="H391" s="1416">
        <f t="shared" si="18"/>
        <v>0</v>
      </c>
      <c r="I391" s="1417"/>
      <c r="J391" s="1419">
        <f t="shared" si="19"/>
        <v>0</v>
      </c>
      <c r="K391" s="431"/>
    </row>
    <row r="392" spans="1:11" s="1408" customFormat="1">
      <c r="B392" s="1408" t="s">
        <v>1415</v>
      </c>
      <c r="C392" s="497" t="s">
        <v>1391</v>
      </c>
      <c r="D392" s="1416">
        <v>15</v>
      </c>
      <c r="E392" s="1416"/>
      <c r="F392" s="1416">
        <f t="shared" si="25"/>
        <v>0</v>
      </c>
      <c r="G392" s="1417">
        <f t="shared" si="23"/>
        <v>15</v>
      </c>
      <c r="H392" s="1416">
        <f t="shared" si="18"/>
        <v>0</v>
      </c>
      <c r="I392" s="1417"/>
      <c r="J392" s="1419">
        <f t="shared" si="19"/>
        <v>0</v>
      </c>
      <c r="K392" s="431"/>
    </row>
    <row r="393" spans="1:11" s="1408" customFormat="1">
      <c r="B393" s="1408" t="s">
        <v>1416</v>
      </c>
      <c r="C393" s="497" t="s">
        <v>1391</v>
      </c>
      <c r="D393" s="1416">
        <v>4</v>
      </c>
      <c r="E393" s="1416"/>
      <c r="F393" s="1416">
        <f>SUM(D393*E393)</f>
        <v>0</v>
      </c>
      <c r="G393" s="1417">
        <f t="shared" si="23"/>
        <v>4</v>
      </c>
      <c r="H393" s="1416">
        <f t="shared" si="18"/>
        <v>0</v>
      </c>
      <c r="I393" s="1417"/>
      <c r="J393" s="1419">
        <f t="shared" si="19"/>
        <v>0</v>
      </c>
      <c r="K393" s="431"/>
    </row>
    <row r="394" spans="1:11" s="1408" customFormat="1">
      <c r="B394" s="1408" t="s">
        <v>1417</v>
      </c>
      <c r="C394" s="497" t="s">
        <v>1391</v>
      </c>
      <c r="D394" s="1416">
        <v>41</v>
      </c>
      <c r="E394" s="1416"/>
      <c r="F394" s="1416">
        <f>SUM(D394*E394)</f>
        <v>0</v>
      </c>
      <c r="G394" s="1417">
        <f t="shared" si="23"/>
        <v>41</v>
      </c>
      <c r="H394" s="1416">
        <f t="shared" si="18"/>
        <v>0</v>
      </c>
      <c r="I394" s="1417"/>
      <c r="J394" s="1419">
        <f t="shared" si="19"/>
        <v>0</v>
      </c>
      <c r="K394" s="431"/>
    </row>
    <row r="395" spans="1:11" s="1408" customFormat="1">
      <c r="B395" s="1408" t="s">
        <v>1418</v>
      </c>
      <c r="C395" s="497" t="s">
        <v>1391</v>
      </c>
      <c r="D395" s="1416">
        <v>1</v>
      </c>
      <c r="E395" s="1416"/>
      <c r="F395" s="1416">
        <f>SUM(D395*E395)</f>
        <v>0</v>
      </c>
      <c r="G395" s="1417">
        <f t="shared" si="23"/>
        <v>1</v>
      </c>
      <c r="H395" s="1416">
        <f t="shared" si="18"/>
        <v>0</v>
      </c>
      <c r="I395" s="1417"/>
      <c r="J395" s="1419">
        <f t="shared" si="19"/>
        <v>0</v>
      </c>
      <c r="K395" s="431"/>
    </row>
    <row r="396" spans="1:11" s="1408" customFormat="1">
      <c r="B396" s="1408" t="s">
        <v>1419</v>
      </c>
      <c r="C396" s="497" t="s">
        <v>1391</v>
      </c>
      <c r="D396" s="1416">
        <v>1</v>
      </c>
      <c r="E396" s="1416"/>
      <c r="F396" s="1416">
        <f t="shared" ref="F396:F428" si="26">SUM(D396*E396)</f>
        <v>0</v>
      </c>
      <c r="G396" s="1417">
        <f t="shared" si="23"/>
        <v>1</v>
      </c>
      <c r="H396" s="1416">
        <f t="shared" ref="H396:H456" si="27">SUM(E396*G396)</f>
        <v>0</v>
      </c>
      <c r="I396" s="1417"/>
      <c r="J396" s="1419">
        <f t="shared" ref="J396:J456" si="28">SUM(E396*I396)</f>
        <v>0</v>
      </c>
      <c r="K396" s="431"/>
    </row>
    <row r="397" spans="1:11" s="1408" customFormat="1">
      <c r="B397" s="1408" t="s">
        <v>1420</v>
      </c>
      <c r="C397" s="497" t="s">
        <v>1391</v>
      </c>
      <c r="D397" s="1416">
        <v>1</v>
      </c>
      <c r="E397" s="1416"/>
      <c r="F397" s="1416">
        <f t="shared" si="26"/>
        <v>0</v>
      </c>
      <c r="G397" s="1417">
        <f t="shared" si="23"/>
        <v>1</v>
      </c>
      <c r="H397" s="1416">
        <f t="shared" si="27"/>
        <v>0</v>
      </c>
      <c r="I397" s="1417"/>
      <c r="J397" s="1419">
        <f t="shared" si="28"/>
        <v>0</v>
      </c>
      <c r="K397" s="431"/>
    </row>
    <row r="398" spans="1:11" s="1408" customFormat="1">
      <c r="B398" s="1408" t="s">
        <v>1431</v>
      </c>
      <c r="C398" s="497" t="s">
        <v>1391</v>
      </c>
      <c r="D398" s="1416">
        <v>1</v>
      </c>
      <c r="E398" s="1416"/>
      <c r="F398" s="1416">
        <f t="shared" si="26"/>
        <v>0</v>
      </c>
      <c r="G398" s="1417">
        <f t="shared" si="23"/>
        <v>1</v>
      </c>
      <c r="H398" s="1416">
        <f t="shared" si="27"/>
        <v>0</v>
      </c>
      <c r="I398" s="1417"/>
      <c r="J398" s="1419">
        <f t="shared" si="28"/>
        <v>0</v>
      </c>
      <c r="K398" s="431"/>
    </row>
    <row r="399" spans="1:11" s="1408" customFormat="1">
      <c r="B399" s="1408" t="s">
        <v>1452</v>
      </c>
      <c r="C399" s="497" t="s">
        <v>1391</v>
      </c>
      <c r="D399" s="1416">
        <v>1</v>
      </c>
      <c r="E399" s="1416"/>
      <c r="F399" s="1416">
        <f>SUM(D399*E399)</f>
        <v>0</v>
      </c>
      <c r="G399" s="1417">
        <f t="shared" si="23"/>
        <v>1</v>
      </c>
      <c r="H399" s="1416">
        <f t="shared" si="27"/>
        <v>0</v>
      </c>
      <c r="I399" s="1417"/>
      <c r="J399" s="1419">
        <f t="shared" si="28"/>
        <v>0</v>
      </c>
      <c r="K399" s="431"/>
    </row>
    <row r="400" spans="1:11" s="434" customFormat="1">
      <c r="A400" s="1408"/>
      <c r="B400" s="1408" t="s">
        <v>1416</v>
      </c>
      <c r="C400" s="497" t="s">
        <v>1391</v>
      </c>
      <c r="D400" s="1416">
        <v>10</v>
      </c>
      <c r="E400" s="1416"/>
      <c r="F400" s="1416">
        <f t="shared" ref="F400:F407" si="29">SUM(D400*E400)</f>
        <v>0</v>
      </c>
      <c r="G400" s="1417">
        <f t="shared" si="23"/>
        <v>10</v>
      </c>
      <c r="H400" s="1416">
        <f t="shared" si="27"/>
        <v>0</v>
      </c>
      <c r="I400" s="1417"/>
      <c r="J400" s="1419">
        <f t="shared" si="28"/>
        <v>0</v>
      </c>
      <c r="K400" s="431"/>
    </row>
    <row r="401" spans="1:11" s="434" customFormat="1">
      <c r="A401" s="1408"/>
      <c r="B401" s="1408" t="s">
        <v>1421</v>
      </c>
      <c r="C401" s="497" t="s">
        <v>1391</v>
      </c>
      <c r="D401" s="1416">
        <v>1</v>
      </c>
      <c r="E401" s="1416"/>
      <c r="F401" s="1416">
        <f t="shared" si="29"/>
        <v>0</v>
      </c>
      <c r="G401" s="1417">
        <f t="shared" si="23"/>
        <v>1</v>
      </c>
      <c r="H401" s="1416">
        <f t="shared" si="27"/>
        <v>0</v>
      </c>
      <c r="I401" s="1417"/>
      <c r="J401" s="1419">
        <f t="shared" si="28"/>
        <v>0</v>
      </c>
      <c r="K401" s="431"/>
    </row>
    <row r="402" spans="1:11" s="434" customFormat="1">
      <c r="A402" s="1408"/>
      <c r="B402" s="1408" t="s">
        <v>1422</v>
      </c>
      <c r="C402" s="497" t="s">
        <v>1391</v>
      </c>
      <c r="D402" s="1416">
        <v>10</v>
      </c>
      <c r="E402" s="1416"/>
      <c r="F402" s="1416">
        <f t="shared" si="29"/>
        <v>0</v>
      </c>
      <c r="G402" s="1417">
        <f t="shared" si="23"/>
        <v>10</v>
      </c>
      <c r="H402" s="1416">
        <f t="shared" si="27"/>
        <v>0</v>
      </c>
      <c r="I402" s="1417"/>
      <c r="J402" s="1419">
        <f t="shared" si="28"/>
        <v>0</v>
      </c>
      <c r="K402" s="431"/>
    </row>
    <row r="403" spans="1:11" s="434" customFormat="1">
      <c r="A403" s="1408"/>
      <c r="B403" s="1408" t="s">
        <v>1423</v>
      </c>
      <c r="C403" s="497" t="s">
        <v>1391</v>
      </c>
      <c r="D403" s="1416">
        <v>1</v>
      </c>
      <c r="E403" s="1416"/>
      <c r="F403" s="1416">
        <f t="shared" si="29"/>
        <v>0</v>
      </c>
      <c r="G403" s="1417">
        <f t="shared" si="23"/>
        <v>1</v>
      </c>
      <c r="H403" s="1416">
        <f t="shared" si="27"/>
        <v>0</v>
      </c>
      <c r="I403" s="1417"/>
      <c r="J403" s="1419">
        <f t="shared" si="28"/>
        <v>0</v>
      </c>
      <c r="K403" s="431"/>
    </row>
    <row r="404" spans="1:11" s="434" customFormat="1">
      <c r="A404" s="1408"/>
      <c r="B404" s="1408" t="s">
        <v>1424</v>
      </c>
      <c r="C404" s="497" t="s">
        <v>1391</v>
      </c>
      <c r="D404" s="1416">
        <v>11</v>
      </c>
      <c r="E404" s="1416"/>
      <c r="F404" s="1416">
        <f t="shared" si="29"/>
        <v>0</v>
      </c>
      <c r="G404" s="1417">
        <f t="shared" si="23"/>
        <v>11</v>
      </c>
      <c r="H404" s="1416">
        <f t="shared" si="27"/>
        <v>0</v>
      </c>
      <c r="I404" s="1417"/>
      <c r="J404" s="1419">
        <f t="shared" si="28"/>
        <v>0</v>
      </c>
      <c r="K404" s="431"/>
    </row>
    <row r="405" spans="1:11" s="434" customFormat="1">
      <c r="A405" s="1408"/>
      <c r="B405" s="1408" t="s">
        <v>1425</v>
      </c>
      <c r="C405" s="497" t="s">
        <v>1391</v>
      </c>
      <c r="D405" s="1416">
        <v>8</v>
      </c>
      <c r="E405" s="1416"/>
      <c r="F405" s="1416">
        <f t="shared" si="29"/>
        <v>0</v>
      </c>
      <c r="G405" s="1417">
        <f t="shared" si="23"/>
        <v>8</v>
      </c>
      <c r="H405" s="1416">
        <f t="shared" si="27"/>
        <v>0</v>
      </c>
      <c r="I405" s="1417"/>
      <c r="J405" s="1419">
        <f t="shared" si="28"/>
        <v>0</v>
      </c>
      <c r="K405" s="431"/>
    </row>
    <row r="406" spans="1:11" s="434" customFormat="1">
      <c r="A406" s="1408"/>
      <c r="B406" s="1408" t="s">
        <v>1426</v>
      </c>
      <c r="C406" s="497" t="s">
        <v>1391</v>
      </c>
      <c r="D406" s="1416">
        <v>6</v>
      </c>
      <c r="E406" s="1416"/>
      <c r="F406" s="1416">
        <f t="shared" si="29"/>
        <v>0</v>
      </c>
      <c r="G406" s="1417">
        <f t="shared" si="23"/>
        <v>6</v>
      </c>
      <c r="H406" s="1416">
        <f t="shared" si="27"/>
        <v>0</v>
      </c>
      <c r="I406" s="1417"/>
      <c r="J406" s="1419">
        <f t="shared" si="28"/>
        <v>0</v>
      </c>
      <c r="K406" s="431"/>
    </row>
    <row r="407" spans="1:11" s="434" customFormat="1">
      <c r="A407" s="1408"/>
      <c r="B407" s="1408" t="s">
        <v>1427</v>
      </c>
      <c r="C407" s="497" t="s">
        <v>1391</v>
      </c>
      <c r="D407" s="1416">
        <v>6</v>
      </c>
      <c r="E407" s="1416"/>
      <c r="F407" s="1416">
        <f t="shared" si="29"/>
        <v>0</v>
      </c>
      <c r="G407" s="1417">
        <f t="shared" si="23"/>
        <v>6</v>
      </c>
      <c r="H407" s="1416">
        <f t="shared" si="27"/>
        <v>0</v>
      </c>
      <c r="I407" s="1417"/>
      <c r="J407" s="1419">
        <f t="shared" si="28"/>
        <v>0</v>
      </c>
      <c r="K407" s="431"/>
    </row>
    <row r="408" spans="1:11" s="1408" customFormat="1">
      <c r="B408" s="1408" t="s">
        <v>1473</v>
      </c>
      <c r="C408" s="497" t="s">
        <v>1391</v>
      </c>
      <c r="D408" s="1416">
        <v>1</v>
      </c>
      <c r="E408" s="1416"/>
      <c r="F408" s="1416">
        <f t="shared" ref="F408:F414" si="30">SUM(D408*E408)</f>
        <v>0</v>
      </c>
      <c r="G408" s="1417">
        <f t="shared" si="23"/>
        <v>1</v>
      </c>
      <c r="H408" s="1416">
        <f t="shared" si="27"/>
        <v>0</v>
      </c>
      <c r="I408" s="1417"/>
      <c r="J408" s="1419">
        <f t="shared" si="28"/>
        <v>0</v>
      </c>
      <c r="K408" s="431"/>
    </row>
    <row r="409" spans="1:11" s="1408" customFormat="1">
      <c r="B409" s="1408" t="s">
        <v>1429</v>
      </c>
      <c r="C409" s="497" t="s">
        <v>1391</v>
      </c>
      <c r="D409" s="1416">
        <v>1</v>
      </c>
      <c r="E409" s="1416"/>
      <c r="F409" s="1416">
        <f t="shared" si="30"/>
        <v>0</v>
      </c>
      <c r="G409" s="1417">
        <f t="shared" si="23"/>
        <v>1</v>
      </c>
      <c r="H409" s="1416">
        <f t="shared" si="27"/>
        <v>0</v>
      </c>
      <c r="I409" s="1417"/>
      <c r="J409" s="1419">
        <f t="shared" si="28"/>
        <v>0</v>
      </c>
      <c r="K409" s="431"/>
    </row>
    <row r="410" spans="1:11" s="1408" customFormat="1">
      <c r="B410" s="1408" t="s">
        <v>1430</v>
      </c>
      <c r="C410" s="497" t="s">
        <v>1391</v>
      </c>
      <c r="D410" s="1416">
        <v>3</v>
      </c>
      <c r="E410" s="1416"/>
      <c r="F410" s="1416">
        <f t="shared" si="30"/>
        <v>0</v>
      </c>
      <c r="G410" s="1417">
        <f t="shared" si="23"/>
        <v>3</v>
      </c>
      <c r="H410" s="1416">
        <f t="shared" si="27"/>
        <v>0</v>
      </c>
      <c r="I410" s="1417"/>
      <c r="J410" s="1419">
        <f t="shared" si="28"/>
        <v>0</v>
      </c>
      <c r="K410" s="431"/>
    </row>
    <row r="411" spans="1:11" s="1408" customFormat="1">
      <c r="B411" s="1408" t="s">
        <v>1414</v>
      </c>
      <c r="C411" s="497" t="s">
        <v>1391</v>
      </c>
      <c r="D411" s="1416">
        <v>3</v>
      </c>
      <c r="E411" s="1416"/>
      <c r="F411" s="1416">
        <f t="shared" si="30"/>
        <v>0</v>
      </c>
      <c r="G411" s="1417">
        <f t="shared" si="23"/>
        <v>3</v>
      </c>
      <c r="H411" s="1416">
        <f t="shared" si="27"/>
        <v>0</v>
      </c>
      <c r="I411" s="1417"/>
      <c r="J411" s="1419">
        <f t="shared" si="28"/>
        <v>0</v>
      </c>
      <c r="K411" s="431"/>
    </row>
    <row r="412" spans="1:11" s="1408" customFormat="1">
      <c r="B412" s="1408" t="s">
        <v>1417</v>
      </c>
      <c r="C412" s="497" t="s">
        <v>1391</v>
      </c>
      <c r="D412" s="1416">
        <v>10</v>
      </c>
      <c r="E412" s="1416"/>
      <c r="F412" s="1416">
        <f t="shared" si="30"/>
        <v>0</v>
      </c>
      <c r="G412" s="1417">
        <f t="shared" si="23"/>
        <v>10</v>
      </c>
      <c r="H412" s="1416">
        <f t="shared" si="27"/>
        <v>0</v>
      </c>
      <c r="I412" s="1417"/>
      <c r="J412" s="1419">
        <f t="shared" si="28"/>
        <v>0</v>
      </c>
      <c r="K412" s="431"/>
    </row>
    <row r="413" spans="1:11" s="1408" customFormat="1">
      <c r="B413" s="1408" t="s">
        <v>1398</v>
      </c>
      <c r="C413" s="497" t="s">
        <v>1391</v>
      </c>
      <c r="D413" s="1416">
        <v>3</v>
      </c>
      <c r="E413" s="1416"/>
      <c r="F413" s="1416">
        <f t="shared" si="30"/>
        <v>0</v>
      </c>
      <c r="G413" s="1417">
        <f t="shared" si="23"/>
        <v>3</v>
      </c>
      <c r="H413" s="1416">
        <f t="shared" si="27"/>
        <v>0</v>
      </c>
      <c r="I413" s="1417"/>
      <c r="J413" s="1419">
        <f t="shared" si="28"/>
        <v>0</v>
      </c>
      <c r="K413" s="431"/>
    </row>
    <row r="414" spans="1:11" s="1408" customFormat="1">
      <c r="B414" s="1408" t="s">
        <v>1399</v>
      </c>
      <c r="C414" s="497" t="s">
        <v>1391</v>
      </c>
      <c r="D414" s="1416">
        <v>9</v>
      </c>
      <c r="E414" s="1416"/>
      <c r="F414" s="1416">
        <f t="shared" si="30"/>
        <v>0</v>
      </c>
      <c r="G414" s="1417">
        <f t="shared" si="23"/>
        <v>9</v>
      </c>
      <c r="H414" s="1416">
        <f t="shared" si="27"/>
        <v>0</v>
      </c>
      <c r="I414" s="1417"/>
      <c r="J414" s="1419">
        <f t="shared" si="28"/>
        <v>0</v>
      </c>
      <c r="K414" s="431"/>
    </row>
    <row r="415" spans="1:11" s="1408" customFormat="1">
      <c r="B415" s="1408" t="s">
        <v>1417</v>
      </c>
      <c r="C415" s="497" t="s">
        <v>1391</v>
      </c>
      <c r="D415" s="1416">
        <v>23</v>
      </c>
      <c r="E415" s="1416"/>
      <c r="F415" s="1416">
        <f>SUM(D415*E415)</f>
        <v>0</v>
      </c>
      <c r="G415" s="1417">
        <f t="shared" si="23"/>
        <v>23</v>
      </c>
      <c r="H415" s="1416">
        <f t="shared" si="27"/>
        <v>0</v>
      </c>
      <c r="I415" s="1417"/>
      <c r="J415" s="1419">
        <f t="shared" si="28"/>
        <v>0</v>
      </c>
      <c r="K415" s="431"/>
    </row>
    <row r="416" spans="1:11" s="1408" customFormat="1">
      <c r="B416" s="1408" t="s">
        <v>1431</v>
      </c>
      <c r="C416" s="497" t="s">
        <v>1391</v>
      </c>
      <c r="D416" s="1416">
        <v>1</v>
      </c>
      <c r="E416" s="1416"/>
      <c r="F416" s="1416">
        <f>SUM(D416*E416)</f>
        <v>0</v>
      </c>
      <c r="G416" s="1417">
        <f t="shared" si="23"/>
        <v>1</v>
      </c>
      <c r="H416" s="1416">
        <f t="shared" si="27"/>
        <v>0</v>
      </c>
      <c r="I416" s="1417"/>
      <c r="J416" s="1419">
        <f t="shared" si="28"/>
        <v>0</v>
      </c>
      <c r="K416" s="431"/>
    </row>
    <row r="417" spans="1:11" s="1408" customFormat="1">
      <c r="B417" s="1408" t="s">
        <v>1458</v>
      </c>
      <c r="C417" s="497" t="s">
        <v>1391</v>
      </c>
      <c r="D417" s="1416">
        <v>1</v>
      </c>
      <c r="E417" s="1416"/>
      <c r="F417" s="1416">
        <f>SUM(D417*E417)</f>
        <v>0</v>
      </c>
      <c r="G417" s="1417">
        <f t="shared" si="23"/>
        <v>1</v>
      </c>
      <c r="H417" s="1416">
        <f t="shared" si="27"/>
        <v>0</v>
      </c>
      <c r="I417" s="1417"/>
      <c r="J417" s="1419">
        <f t="shared" si="28"/>
        <v>0</v>
      </c>
      <c r="K417" s="431"/>
    </row>
    <row r="418" spans="1:11" s="1408" customFormat="1">
      <c r="B418" s="1408" t="s">
        <v>1459</v>
      </c>
      <c r="C418" s="497" t="s">
        <v>1391</v>
      </c>
      <c r="D418" s="1416">
        <v>1</v>
      </c>
      <c r="E418" s="1416"/>
      <c r="F418" s="1416">
        <f t="shared" ref="F418:F420" si="31">SUM(D418*E418)</f>
        <v>0</v>
      </c>
      <c r="G418" s="1417">
        <f t="shared" si="23"/>
        <v>1</v>
      </c>
      <c r="H418" s="1416">
        <f t="shared" si="27"/>
        <v>0</v>
      </c>
      <c r="I418" s="1417"/>
      <c r="J418" s="1419">
        <f t="shared" si="28"/>
        <v>0</v>
      </c>
      <c r="K418" s="431"/>
    </row>
    <row r="419" spans="1:11" s="1408" customFormat="1">
      <c r="B419" s="1408" t="s">
        <v>1460</v>
      </c>
      <c r="C419" s="497" t="s">
        <v>1391</v>
      </c>
      <c r="D419" s="1416">
        <v>2</v>
      </c>
      <c r="E419" s="1416"/>
      <c r="F419" s="1416">
        <f t="shared" si="31"/>
        <v>0</v>
      </c>
      <c r="G419" s="1417">
        <f t="shared" si="23"/>
        <v>2</v>
      </c>
      <c r="H419" s="1416">
        <f t="shared" si="27"/>
        <v>0</v>
      </c>
      <c r="I419" s="1417"/>
      <c r="J419" s="1419">
        <f t="shared" si="28"/>
        <v>0</v>
      </c>
      <c r="K419" s="431"/>
    </row>
    <row r="420" spans="1:11" s="1408" customFormat="1">
      <c r="B420" s="1408" t="s">
        <v>1461</v>
      </c>
      <c r="C420" s="497" t="s">
        <v>1391</v>
      </c>
      <c r="D420" s="1416">
        <v>11</v>
      </c>
      <c r="E420" s="1416"/>
      <c r="F420" s="1416">
        <f t="shared" si="31"/>
        <v>0</v>
      </c>
      <c r="G420" s="1417">
        <f t="shared" si="23"/>
        <v>11</v>
      </c>
      <c r="H420" s="1416">
        <f t="shared" si="27"/>
        <v>0</v>
      </c>
      <c r="I420" s="1417"/>
      <c r="J420" s="1419">
        <f t="shared" si="28"/>
        <v>0</v>
      </c>
      <c r="K420" s="431"/>
    </row>
    <row r="421" spans="1:11" s="1408" customFormat="1">
      <c r="B421" s="1408" t="s">
        <v>1462</v>
      </c>
      <c r="C421" s="497" t="s">
        <v>1436</v>
      </c>
      <c r="D421" s="1416">
        <v>3</v>
      </c>
      <c r="E421" s="1416"/>
      <c r="F421" s="1416">
        <f t="shared" si="26"/>
        <v>0</v>
      </c>
      <c r="G421" s="1417">
        <f t="shared" si="23"/>
        <v>3</v>
      </c>
      <c r="H421" s="1416">
        <f t="shared" si="27"/>
        <v>0</v>
      </c>
      <c r="I421" s="1417"/>
      <c r="J421" s="1419">
        <f t="shared" si="28"/>
        <v>0</v>
      </c>
      <c r="K421" s="431"/>
    </row>
    <row r="422" spans="1:11" s="1408" customFormat="1">
      <c r="B422" s="1408" t="s">
        <v>1463</v>
      </c>
      <c r="C422" s="497" t="s">
        <v>1391</v>
      </c>
      <c r="D422" s="1416">
        <v>8</v>
      </c>
      <c r="E422" s="1416"/>
      <c r="F422" s="1416">
        <f t="shared" si="26"/>
        <v>0</v>
      </c>
      <c r="G422" s="1417">
        <f t="shared" si="23"/>
        <v>8</v>
      </c>
      <c r="H422" s="1416">
        <f t="shared" si="27"/>
        <v>0</v>
      </c>
      <c r="I422" s="1417"/>
      <c r="J422" s="1419">
        <f t="shared" si="28"/>
        <v>0</v>
      </c>
      <c r="K422" s="431"/>
    </row>
    <row r="423" spans="1:11" s="1408" customFormat="1">
      <c r="B423" s="1408" t="s">
        <v>1464</v>
      </c>
      <c r="C423" s="497" t="s">
        <v>1391</v>
      </c>
      <c r="D423" s="1416">
        <v>3</v>
      </c>
      <c r="E423" s="1416"/>
      <c r="F423" s="1416">
        <f t="shared" si="26"/>
        <v>0</v>
      </c>
      <c r="G423" s="1417">
        <f t="shared" si="23"/>
        <v>3</v>
      </c>
      <c r="H423" s="1416">
        <f t="shared" si="27"/>
        <v>0</v>
      </c>
      <c r="I423" s="1417"/>
      <c r="J423" s="1419">
        <f t="shared" si="28"/>
        <v>0</v>
      </c>
      <c r="K423" s="431"/>
    </row>
    <row r="424" spans="1:11" s="1408" customFormat="1">
      <c r="B424" s="1408" t="s">
        <v>1465</v>
      </c>
      <c r="C424" s="497" t="s">
        <v>1391</v>
      </c>
      <c r="D424" s="1416">
        <v>50</v>
      </c>
      <c r="E424" s="1416"/>
      <c r="F424" s="1416">
        <f t="shared" si="26"/>
        <v>0</v>
      </c>
      <c r="G424" s="1417">
        <f t="shared" si="23"/>
        <v>50</v>
      </c>
      <c r="H424" s="1416">
        <f t="shared" si="27"/>
        <v>0</v>
      </c>
      <c r="I424" s="1417"/>
      <c r="J424" s="1419">
        <f t="shared" si="28"/>
        <v>0</v>
      </c>
      <c r="K424" s="431"/>
    </row>
    <row r="425" spans="1:11" s="1408" customFormat="1">
      <c r="B425" s="1408" t="s">
        <v>1466</v>
      </c>
      <c r="C425" s="497" t="s">
        <v>1391</v>
      </c>
      <c r="D425" s="1416">
        <v>50</v>
      </c>
      <c r="E425" s="1416"/>
      <c r="F425" s="1416">
        <f t="shared" si="26"/>
        <v>0</v>
      </c>
      <c r="G425" s="1417">
        <f t="shared" si="23"/>
        <v>50</v>
      </c>
      <c r="H425" s="1416">
        <f t="shared" si="27"/>
        <v>0</v>
      </c>
      <c r="I425" s="1417"/>
      <c r="J425" s="1419">
        <f t="shared" si="28"/>
        <v>0</v>
      </c>
      <c r="K425" s="431"/>
    </row>
    <row r="426" spans="1:11" s="1408" customFormat="1">
      <c r="B426" s="1408" t="s">
        <v>1442</v>
      </c>
      <c r="C426" s="497" t="s">
        <v>1391</v>
      </c>
      <c r="D426" s="1416">
        <v>1</v>
      </c>
      <c r="E426" s="1416"/>
      <c r="F426" s="1416">
        <f t="shared" si="26"/>
        <v>0</v>
      </c>
      <c r="G426" s="1417">
        <f t="shared" si="23"/>
        <v>1</v>
      </c>
      <c r="H426" s="1416">
        <f t="shared" si="27"/>
        <v>0</v>
      </c>
      <c r="I426" s="1417"/>
      <c r="J426" s="1419">
        <f t="shared" si="28"/>
        <v>0</v>
      </c>
      <c r="K426" s="431"/>
    </row>
    <row r="427" spans="1:11" s="1408" customFormat="1">
      <c r="B427" s="1408" t="s">
        <v>1467</v>
      </c>
      <c r="C427" s="497" t="s">
        <v>1389</v>
      </c>
      <c r="D427" s="1416">
        <v>1</v>
      </c>
      <c r="E427" s="1416"/>
      <c r="F427" s="1416">
        <f t="shared" si="26"/>
        <v>0</v>
      </c>
      <c r="G427" s="1417">
        <f t="shared" si="23"/>
        <v>1</v>
      </c>
      <c r="H427" s="1416">
        <f t="shared" si="27"/>
        <v>0</v>
      </c>
      <c r="I427" s="1417"/>
      <c r="J427" s="1419">
        <f t="shared" si="28"/>
        <v>0</v>
      </c>
      <c r="K427" s="431"/>
    </row>
    <row r="428" spans="1:11" s="1408" customFormat="1">
      <c r="B428" s="1408" t="s">
        <v>1444</v>
      </c>
      <c r="C428" s="497" t="s">
        <v>1389</v>
      </c>
      <c r="D428" s="1416">
        <v>1</v>
      </c>
      <c r="E428" s="1416"/>
      <c r="F428" s="1416">
        <f t="shared" si="26"/>
        <v>0</v>
      </c>
      <c r="G428" s="1417">
        <f t="shared" si="23"/>
        <v>1</v>
      </c>
      <c r="H428" s="1416">
        <f t="shared" si="27"/>
        <v>0</v>
      </c>
      <c r="I428" s="1417"/>
      <c r="J428" s="1419">
        <f t="shared" si="28"/>
        <v>0</v>
      </c>
      <c r="K428" s="431"/>
    </row>
    <row r="429" spans="1:11" s="1408" customFormat="1">
      <c r="C429" s="497"/>
      <c r="D429" s="1416"/>
      <c r="E429" s="1416"/>
      <c r="F429" s="1416"/>
      <c r="G429" s="1417">
        <f t="shared" si="23"/>
        <v>0</v>
      </c>
      <c r="H429" s="1416">
        <f t="shared" si="27"/>
        <v>0</v>
      </c>
      <c r="I429" s="1417"/>
      <c r="J429" s="1419">
        <f t="shared" si="28"/>
        <v>0</v>
      </c>
      <c r="K429" s="431"/>
    </row>
    <row r="430" spans="1:11" s="1408" customFormat="1" ht="38.25">
      <c r="A430" s="1408" t="s">
        <v>11</v>
      </c>
      <c r="B430" s="1408" t="s">
        <v>1475</v>
      </c>
      <c r="C430" s="497" t="s">
        <v>1389</v>
      </c>
      <c r="D430" s="1416">
        <v>1</v>
      </c>
      <c r="E430" s="1416"/>
      <c r="F430" s="1416"/>
      <c r="G430" s="1417">
        <f t="shared" si="23"/>
        <v>1</v>
      </c>
      <c r="H430" s="1416"/>
      <c r="I430" s="1417"/>
      <c r="J430" s="1419"/>
      <c r="K430" s="431"/>
    </row>
    <row r="431" spans="1:11" s="1408" customFormat="1">
      <c r="B431" s="1408" t="s">
        <v>1476</v>
      </c>
      <c r="C431" s="497" t="s">
        <v>1391</v>
      </c>
      <c r="D431" s="1416">
        <v>1</v>
      </c>
      <c r="E431" s="1416"/>
      <c r="F431" s="1416">
        <f>SUM(D431*E431)</f>
        <v>0</v>
      </c>
      <c r="G431" s="1417">
        <f t="shared" si="23"/>
        <v>1</v>
      </c>
      <c r="H431" s="1416">
        <f t="shared" si="27"/>
        <v>0</v>
      </c>
      <c r="I431" s="1417"/>
      <c r="J431" s="1419">
        <f t="shared" si="28"/>
        <v>0</v>
      </c>
      <c r="K431" s="431"/>
    </row>
    <row r="432" spans="1:11" s="1408" customFormat="1">
      <c r="B432" s="1408" t="s">
        <v>1447</v>
      </c>
      <c r="C432" s="497" t="s">
        <v>1391</v>
      </c>
      <c r="D432" s="1416">
        <v>1</v>
      </c>
      <c r="E432" s="1416"/>
      <c r="F432" s="1416">
        <f>SUM(D432*E432)</f>
        <v>0</v>
      </c>
      <c r="G432" s="1417">
        <f t="shared" ref="G432:G493" si="32">D432</f>
        <v>1</v>
      </c>
      <c r="H432" s="1416">
        <f t="shared" si="27"/>
        <v>0</v>
      </c>
      <c r="I432" s="1417"/>
      <c r="J432" s="1419">
        <f t="shared" si="28"/>
        <v>0</v>
      </c>
      <c r="K432" s="431"/>
    </row>
    <row r="433" spans="2:11" s="1408" customFormat="1">
      <c r="B433" s="1408" t="s">
        <v>1407</v>
      </c>
      <c r="C433" s="497" t="s">
        <v>1391</v>
      </c>
      <c r="D433" s="1416">
        <v>3</v>
      </c>
      <c r="E433" s="1416"/>
      <c r="F433" s="1416">
        <f>SUM(D433*E433)</f>
        <v>0</v>
      </c>
      <c r="G433" s="1417">
        <f t="shared" si="32"/>
        <v>3</v>
      </c>
      <c r="H433" s="1416">
        <f t="shared" si="27"/>
        <v>0</v>
      </c>
      <c r="I433" s="1417"/>
      <c r="J433" s="1419">
        <f t="shared" si="28"/>
        <v>0</v>
      </c>
      <c r="K433" s="431"/>
    </row>
    <row r="434" spans="2:11" s="1408" customFormat="1">
      <c r="B434" s="1408" t="s">
        <v>1429</v>
      </c>
      <c r="C434" s="497" t="s">
        <v>1391</v>
      </c>
      <c r="D434" s="1416">
        <v>2</v>
      </c>
      <c r="E434" s="1416"/>
      <c r="F434" s="1416">
        <f t="shared" ref="F434:F440" si="33">SUM(D434*E434)</f>
        <v>0</v>
      </c>
      <c r="G434" s="1417">
        <f t="shared" si="32"/>
        <v>2</v>
      </c>
      <c r="H434" s="1416">
        <f t="shared" si="27"/>
        <v>0</v>
      </c>
      <c r="I434" s="1417"/>
      <c r="J434" s="1419">
        <f t="shared" si="28"/>
        <v>0</v>
      </c>
      <c r="K434" s="431"/>
    </row>
    <row r="435" spans="2:11" s="1408" customFormat="1">
      <c r="B435" s="1408" t="s">
        <v>1448</v>
      </c>
      <c r="C435" s="497" t="s">
        <v>1391</v>
      </c>
      <c r="D435" s="1416">
        <v>6</v>
      </c>
      <c r="E435" s="1416"/>
      <c r="F435" s="1416">
        <f t="shared" si="33"/>
        <v>0</v>
      </c>
      <c r="G435" s="1417">
        <f t="shared" si="32"/>
        <v>6</v>
      </c>
      <c r="H435" s="1416">
        <f t="shared" si="27"/>
        <v>0</v>
      </c>
      <c r="I435" s="1417"/>
      <c r="J435" s="1419">
        <f t="shared" si="28"/>
        <v>0</v>
      </c>
      <c r="K435" s="431"/>
    </row>
    <row r="436" spans="2:11" s="1408" customFormat="1">
      <c r="B436" s="1408" t="s">
        <v>1413</v>
      </c>
      <c r="C436" s="497" t="s">
        <v>1391</v>
      </c>
      <c r="D436" s="1416">
        <v>2</v>
      </c>
      <c r="E436" s="1416"/>
      <c r="F436" s="1416">
        <f t="shared" si="33"/>
        <v>0</v>
      </c>
      <c r="G436" s="1417">
        <f t="shared" si="32"/>
        <v>2</v>
      </c>
      <c r="H436" s="1416">
        <f t="shared" si="27"/>
        <v>0</v>
      </c>
      <c r="I436" s="1417"/>
      <c r="J436" s="1419">
        <f t="shared" si="28"/>
        <v>0</v>
      </c>
      <c r="K436" s="431"/>
    </row>
    <row r="437" spans="2:11" s="1408" customFormat="1">
      <c r="B437" s="1408" t="s">
        <v>1414</v>
      </c>
      <c r="C437" s="497" t="s">
        <v>1391</v>
      </c>
      <c r="D437" s="1416">
        <v>4</v>
      </c>
      <c r="E437" s="1416"/>
      <c r="F437" s="1416">
        <f t="shared" si="33"/>
        <v>0</v>
      </c>
      <c r="G437" s="1417">
        <f t="shared" si="32"/>
        <v>4</v>
      </c>
      <c r="H437" s="1416">
        <f t="shared" si="27"/>
        <v>0</v>
      </c>
      <c r="I437" s="1417"/>
      <c r="J437" s="1419">
        <f t="shared" si="28"/>
        <v>0</v>
      </c>
      <c r="K437" s="431"/>
    </row>
    <row r="438" spans="2:11" s="1408" customFormat="1">
      <c r="B438" s="1408" t="s">
        <v>1457</v>
      </c>
      <c r="C438" s="497" t="s">
        <v>1391</v>
      </c>
      <c r="D438" s="1416">
        <v>2</v>
      </c>
      <c r="E438" s="1416"/>
      <c r="F438" s="1416">
        <f t="shared" si="33"/>
        <v>0</v>
      </c>
      <c r="G438" s="1417">
        <f t="shared" si="32"/>
        <v>2</v>
      </c>
      <c r="H438" s="1416">
        <f t="shared" si="27"/>
        <v>0</v>
      </c>
      <c r="I438" s="1417"/>
      <c r="J438" s="1419">
        <f t="shared" si="28"/>
        <v>0</v>
      </c>
      <c r="K438" s="431"/>
    </row>
    <row r="439" spans="2:11" s="1408" customFormat="1">
      <c r="B439" s="1408" t="s">
        <v>1412</v>
      </c>
      <c r="C439" s="497" t="s">
        <v>1391</v>
      </c>
      <c r="D439" s="1416">
        <v>6</v>
      </c>
      <c r="E439" s="1416"/>
      <c r="F439" s="1416">
        <f t="shared" si="33"/>
        <v>0</v>
      </c>
      <c r="G439" s="1417">
        <f t="shared" si="32"/>
        <v>6</v>
      </c>
      <c r="H439" s="1416">
        <f t="shared" si="27"/>
        <v>0</v>
      </c>
      <c r="I439" s="1417"/>
      <c r="J439" s="1419">
        <f t="shared" si="28"/>
        <v>0</v>
      </c>
      <c r="K439" s="431"/>
    </row>
    <row r="440" spans="2:11" s="1408" customFormat="1">
      <c r="B440" s="1408" t="s">
        <v>1450</v>
      </c>
      <c r="C440" s="497" t="s">
        <v>1391</v>
      </c>
      <c r="D440" s="1416">
        <v>2</v>
      </c>
      <c r="E440" s="1416"/>
      <c r="F440" s="1416">
        <f t="shared" si="33"/>
        <v>0</v>
      </c>
      <c r="G440" s="1417">
        <f t="shared" si="32"/>
        <v>2</v>
      </c>
      <c r="H440" s="1416">
        <f t="shared" si="27"/>
        <v>0</v>
      </c>
      <c r="I440" s="1417"/>
      <c r="J440" s="1419">
        <f t="shared" si="28"/>
        <v>0</v>
      </c>
      <c r="K440" s="431"/>
    </row>
    <row r="441" spans="2:11" s="1408" customFormat="1">
      <c r="B441" s="1408" t="s">
        <v>1415</v>
      </c>
      <c r="C441" s="497" t="s">
        <v>1391</v>
      </c>
      <c r="D441" s="1416">
        <v>15</v>
      </c>
      <c r="E441" s="1416"/>
      <c r="F441" s="1416">
        <f>SUM(D441*E441)</f>
        <v>0</v>
      </c>
      <c r="G441" s="1417">
        <f t="shared" si="32"/>
        <v>15</v>
      </c>
      <c r="H441" s="1416">
        <f t="shared" si="27"/>
        <v>0</v>
      </c>
      <c r="I441" s="1417"/>
      <c r="J441" s="1419">
        <f t="shared" si="28"/>
        <v>0</v>
      </c>
      <c r="K441" s="431"/>
    </row>
    <row r="442" spans="2:11" s="1408" customFormat="1">
      <c r="B442" s="1408" t="s">
        <v>1416</v>
      </c>
      <c r="C442" s="497" t="s">
        <v>1391</v>
      </c>
      <c r="D442" s="1416">
        <v>4</v>
      </c>
      <c r="E442" s="1416"/>
      <c r="F442" s="1416">
        <f>SUM(D442*E442)</f>
        <v>0</v>
      </c>
      <c r="G442" s="1417">
        <f t="shared" si="32"/>
        <v>4</v>
      </c>
      <c r="H442" s="1416">
        <f t="shared" si="27"/>
        <v>0</v>
      </c>
      <c r="I442" s="1417"/>
      <c r="J442" s="1419">
        <f t="shared" si="28"/>
        <v>0</v>
      </c>
      <c r="K442" s="431"/>
    </row>
    <row r="443" spans="2:11" s="1408" customFormat="1">
      <c r="B443" s="1408" t="s">
        <v>1417</v>
      </c>
      <c r="C443" s="497" t="s">
        <v>1391</v>
      </c>
      <c r="D443" s="1416">
        <v>41</v>
      </c>
      <c r="E443" s="1416"/>
      <c r="F443" s="1416">
        <f>SUM(D443*E443)</f>
        <v>0</v>
      </c>
      <c r="G443" s="1417">
        <f t="shared" si="32"/>
        <v>41</v>
      </c>
      <c r="H443" s="1416">
        <f t="shared" si="27"/>
        <v>0</v>
      </c>
      <c r="I443" s="1417"/>
      <c r="J443" s="1419">
        <f t="shared" si="28"/>
        <v>0</v>
      </c>
      <c r="K443" s="431"/>
    </row>
    <row r="444" spans="2:11" s="1408" customFormat="1">
      <c r="B444" s="1408" t="s">
        <v>1418</v>
      </c>
      <c r="C444" s="497" t="s">
        <v>1391</v>
      </c>
      <c r="D444" s="1416">
        <v>1</v>
      </c>
      <c r="E444" s="1416"/>
      <c r="F444" s="1416">
        <f t="shared" ref="F444:F462" si="34">SUM(D444*E444)</f>
        <v>0</v>
      </c>
      <c r="G444" s="1417">
        <f t="shared" si="32"/>
        <v>1</v>
      </c>
      <c r="H444" s="1416">
        <f t="shared" si="27"/>
        <v>0</v>
      </c>
      <c r="I444" s="1417"/>
      <c r="J444" s="1419">
        <f t="shared" si="28"/>
        <v>0</v>
      </c>
      <c r="K444" s="431"/>
    </row>
    <row r="445" spans="2:11" s="1408" customFormat="1">
      <c r="B445" s="1408" t="s">
        <v>1419</v>
      </c>
      <c r="C445" s="497" t="s">
        <v>1391</v>
      </c>
      <c r="D445" s="1416">
        <v>1</v>
      </c>
      <c r="E445" s="1416"/>
      <c r="F445" s="1416">
        <f t="shared" si="34"/>
        <v>0</v>
      </c>
      <c r="G445" s="1417">
        <f t="shared" si="32"/>
        <v>1</v>
      </c>
      <c r="H445" s="1416">
        <f t="shared" si="27"/>
        <v>0</v>
      </c>
      <c r="I445" s="1417"/>
      <c r="J445" s="1419">
        <f t="shared" si="28"/>
        <v>0</v>
      </c>
      <c r="K445" s="431"/>
    </row>
    <row r="446" spans="2:11" s="1408" customFormat="1">
      <c r="B446" s="1408" t="s">
        <v>1420</v>
      </c>
      <c r="C446" s="497" t="s">
        <v>1391</v>
      </c>
      <c r="D446" s="1416">
        <v>1</v>
      </c>
      <c r="E446" s="1416"/>
      <c r="F446" s="1416">
        <f t="shared" si="34"/>
        <v>0</v>
      </c>
      <c r="G446" s="1417">
        <f t="shared" si="32"/>
        <v>1</v>
      </c>
      <c r="H446" s="1416">
        <f t="shared" si="27"/>
        <v>0</v>
      </c>
      <c r="I446" s="1417"/>
      <c r="J446" s="1419">
        <f t="shared" si="28"/>
        <v>0</v>
      </c>
      <c r="K446" s="431"/>
    </row>
    <row r="447" spans="2:11" s="1408" customFormat="1">
      <c r="B447" s="1408" t="s">
        <v>1431</v>
      </c>
      <c r="C447" s="497" t="s">
        <v>1391</v>
      </c>
      <c r="D447" s="1416">
        <v>1</v>
      </c>
      <c r="E447" s="1416"/>
      <c r="F447" s="1416">
        <f t="shared" si="34"/>
        <v>0</v>
      </c>
      <c r="G447" s="1417">
        <f t="shared" si="32"/>
        <v>1</v>
      </c>
      <c r="H447" s="1416">
        <f t="shared" si="27"/>
        <v>0</v>
      </c>
      <c r="I447" s="1417"/>
      <c r="J447" s="1419">
        <f t="shared" si="28"/>
        <v>0</v>
      </c>
      <c r="K447" s="431"/>
    </row>
    <row r="448" spans="2:11" s="1408" customFormat="1">
      <c r="B448" s="1408" t="s">
        <v>1452</v>
      </c>
      <c r="C448" s="497" t="s">
        <v>1391</v>
      </c>
      <c r="D448" s="1416">
        <v>1</v>
      </c>
      <c r="E448" s="1416"/>
      <c r="F448" s="1416">
        <f t="shared" si="34"/>
        <v>0</v>
      </c>
      <c r="G448" s="1417">
        <f t="shared" si="32"/>
        <v>1</v>
      </c>
      <c r="H448" s="1416">
        <f t="shared" si="27"/>
        <v>0</v>
      </c>
      <c r="I448" s="1417"/>
      <c r="J448" s="1419">
        <f t="shared" si="28"/>
        <v>0</v>
      </c>
      <c r="K448" s="431"/>
    </row>
    <row r="449" spans="1:11" s="434" customFormat="1">
      <c r="A449" s="1408"/>
      <c r="B449" s="1408" t="s">
        <v>1416</v>
      </c>
      <c r="C449" s="497" t="s">
        <v>1391</v>
      </c>
      <c r="D449" s="1416">
        <v>10</v>
      </c>
      <c r="E449" s="1416"/>
      <c r="F449" s="1416">
        <f t="shared" si="34"/>
        <v>0</v>
      </c>
      <c r="G449" s="1417">
        <f t="shared" si="32"/>
        <v>10</v>
      </c>
      <c r="H449" s="1416">
        <f t="shared" si="27"/>
        <v>0</v>
      </c>
      <c r="I449" s="1417"/>
      <c r="J449" s="1419">
        <f t="shared" si="28"/>
        <v>0</v>
      </c>
      <c r="K449" s="431"/>
    </row>
    <row r="450" spans="1:11" s="434" customFormat="1">
      <c r="A450" s="1408"/>
      <c r="B450" s="1408" t="s">
        <v>1421</v>
      </c>
      <c r="C450" s="497" t="s">
        <v>1391</v>
      </c>
      <c r="D450" s="1416">
        <v>1</v>
      </c>
      <c r="E450" s="1416"/>
      <c r="F450" s="1416">
        <f t="shared" si="34"/>
        <v>0</v>
      </c>
      <c r="G450" s="1417">
        <f t="shared" si="32"/>
        <v>1</v>
      </c>
      <c r="H450" s="1416">
        <f t="shared" si="27"/>
        <v>0</v>
      </c>
      <c r="I450" s="1417"/>
      <c r="J450" s="1419">
        <f t="shared" si="28"/>
        <v>0</v>
      </c>
      <c r="K450" s="431"/>
    </row>
    <row r="451" spans="1:11" s="434" customFormat="1">
      <c r="A451" s="1408"/>
      <c r="B451" s="1408" t="s">
        <v>1422</v>
      </c>
      <c r="C451" s="497" t="s">
        <v>1391</v>
      </c>
      <c r="D451" s="1416">
        <v>10</v>
      </c>
      <c r="E451" s="1416"/>
      <c r="F451" s="1416">
        <f t="shared" si="34"/>
        <v>0</v>
      </c>
      <c r="G451" s="1417">
        <f t="shared" si="32"/>
        <v>10</v>
      </c>
      <c r="H451" s="1416">
        <f t="shared" si="27"/>
        <v>0</v>
      </c>
      <c r="I451" s="1417"/>
      <c r="J451" s="1419">
        <f t="shared" si="28"/>
        <v>0</v>
      </c>
      <c r="K451" s="431"/>
    </row>
    <row r="452" spans="1:11" s="434" customFormat="1">
      <c r="A452" s="1408"/>
      <c r="B452" s="1408" t="s">
        <v>1423</v>
      </c>
      <c r="C452" s="497" t="s">
        <v>1391</v>
      </c>
      <c r="D452" s="1416">
        <v>1</v>
      </c>
      <c r="E452" s="1416"/>
      <c r="F452" s="1416">
        <f t="shared" si="34"/>
        <v>0</v>
      </c>
      <c r="G452" s="1417">
        <f t="shared" si="32"/>
        <v>1</v>
      </c>
      <c r="H452" s="1416">
        <f t="shared" si="27"/>
        <v>0</v>
      </c>
      <c r="I452" s="1417"/>
      <c r="J452" s="1419">
        <f t="shared" si="28"/>
        <v>0</v>
      </c>
      <c r="K452" s="431"/>
    </row>
    <row r="453" spans="1:11" s="434" customFormat="1">
      <c r="A453" s="1408"/>
      <c r="B453" s="1408" t="s">
        <v>1424</v>
      </c>
      <c r="C453" s="497" t="s">
        <v>1391</v>
      </c>
      <c r="D453" s="1416">
        <v>11</v>
      </c>
      <c r="E453" s="1416"/>
      <c r="F453" s="1416">
        <f t="shared" si="34"/>
        <v>0</v>
      </c>
      <c r="G453" s="1417">
        <f t="shared" si="32"/>
        <v>11</v>
      </c>
      <c r="H453" s="1416">
        <f t="shared" si="27"/>
        <v>0</v>
      </c>
      <c r="I453" s="1417"/>
      <c r="J453" s="1419">
        <f t="shared" si="28"/>
        <v>0</v>
      </c>
      <c r="K453" s="431"/>
    </row>
    <row r="454" spans="1:11" s="434" customFormat="1">
      <c r="A454" s="1408"/>
      <c r="B454" s="1408" t="s">
        <v>1425</v>
      </c>
      <c r="C454" s="497" t="s">
        <v>1391</v>
      </c>
      <c r="D454" s="1416">
        <v>6</v>
      </c>
      <c r="E454" s="1416"/>
      <c r="F454" s="1416">
        <f t="shared" si="34"/>
        <v>0</v>
      </c>
      <c r="G454" s="1417">
        <f t="shared" si="32"/>
        <v>6</v>
      </c>
      <c r="H454" s="1416">
        <f t="shared" si="27"/>
        <v>0</v>
      </c>
      <c r="I454" s="1417"/>
      <c r="J454" s="1419">
        <f t="shared" si="28"/>
        <v>0</v>
      </c>
      <c r="K454" s="431"/>
    </row>
    <row r="455" spans="1:11" s="434" customFormat="1">
      <c r="A455" s="1408"/>
      <c r="B455" s="1408" t="s">
        <v>1426</v>
      </c>
      <c r="C455" s="497" t="s">
        <v>1391</v>
      </c>
      <c r="D455" s="1416">
        <v>4</v>
      </c>
      <c r="E455" s="1416"/>
      <c r="F455" s="1416">
        <f t="shared" si="34"/>
        <v>0</v>
      </c>
      <c r="G455" s="1417">
        <f t="shared" si="32"/>
        <v>4</v>
      </c>
      <c r="H455" s="1416">
        <f t="shared" si="27"/>
        <v>0</v>
      </c>
      <c r="I455" s="1417"/>
      <c r="J455" s="1419">
        <f t="shared" si="28"/>
        <v>0</v>
      </c>
      <c r="K455" s="431"/>
    </row>
    <row r="456" spans="1:11" s="434" customFormat="1">
      <c r="A456" s="1408"/>
      <c r="B456" s="1408" t="s">
        <v>1427</v>
      </c>
      <c r="C456" s="497" t="s">
        <v>1391</v>
      </c>
      <c r="D456" s="1416">
        <v>4</v>
      </c>
      <c r="E456" s="1416"/>
      <c r="F456" s="1416">
        <f t="shared" si="34"/>
        <v>0</v>
      </c>
      <c r="G456" s="1417">
        <f t="shared" si="32"/>
        <v>4</v>
      </c>
      <c r="H456" s="1416">
        <f t="shared" si="27"/>
        <v>0</v>
      </c>
      <c r="I456" s="1417"/>
      <c r="J456" s="1419">
        <f t="shared" si="28"/>
        <v>0</v>
      </c>
      <c r="K456" s="431"/>
    </row>
    <row r="457" spans="1:11" s="1408" customFormat="1">
      <c r="B457" s="1408" t="s">
        <v>1458</v>
      </c>
      <c r="C457" s="497" t="s">
        <v>1391</v>
      </c>
      <c r="D457" s="1416">
        <v>1</v>
      </c>
      <c r="E457" s="1416"/>
      <c r="F457" s="1416">
        <f t="shared" si="34"/>
        <v>0</v>
      </c>
      <c r="G457" s="1417">
        <f t="shared" si="32"/>
        <v>1</v>
      </c>
      <c r="H457" s="1416">
        <f t="shared" ref="H457:H519" si="35">SUM(E457*G457)</f>
        <v>0</v>
      </c>
      <c r="I457" s="1417"/>
      <c r="J457" s="1419">
        <f t="shared" ref="J457:J519" si="36">SUM(E457*I457)</f>
        <v>0</v>
      </c>
      <c r="K457" s="431"/>
    </row>
    <row r="458" spans="1:11" s="1408" customFormat="1">
      <c r="B458" s="1408" t="s">
        <v>1459</v>
      </c>
      <c r="C458" s="497" t="s">
        <v>1391</v>
      </c>
      <c r="D458" s="1416">
        <v>1</v>
      </c>
      <c r="E458" s="1416"/>
      <c r="F458" s="1416">
        <f t="shared" si="34"/>
        <v>0</v>
      </c>
      <c r="G458" s="1417">
        <f t="shared" si="32"/>
        <v>1</v>
      </c>
      <c r="H458" s="1416">
        <f t="shared" si="35"/>
        <v>0</v>
      </c>
      <c r="I458" s="1417"/>
      <c r="J458" s="1419">
        <f t="shared" si="36"/>
        <v>0</v>
      </c>
      <c r="K458" s="431"/>
    </row>
    <row r="459" spans="1:11" s="1408" customFormat="1">
      <c r="B459" s="1408" t="s">
        <v>1460</v>
      </c>
      <c r="C459" s="497" t="s">
        <v>1391</v>
      </c>
      <c r="D459" s="1416">
        <v>2</v>
      </c>
      <c r="E459" s="1416"/>
      <c r="F459" s="1416">
        <f t="shared" si="34"/>
        <v>0</v>
      </c>
      <c r="G459" s="1417">
        <f t="shared" si="32"/>
        <v>2</v>
      </c>
      <c r="H459" s="1416">
        <f t="shared" si="35"/>
        <v>0</v>
      </c>
      <c r="I459" s="1417"/>
      <c r="J459" s="1419">
        <f t="shared" si="36"/>
        <v>0</v>
      </c>
      <c r="K459" s="431"/>
    </row>
    <row r="460" spans="1:11" s="1408" customFormat="1">
      <c r="B460" s="1408" t="s">
        <v>1477</v>
      </c>
      <c r="C460" s="497" t="s">
        <v>1391</v>
      </c>
      <c r="D460" s="1416">
        <v>1</v>
      </c>
      <c r="E460" s="1416"/>
      <c r="F460" s="1416">
        <f t="shared" si="34"/>
        <v>0</v>
      </c>
      <c r="G460" s="1417">
        <f t="shared" si="32"/>
        <v>1</v>
      </c>
      <c r="H460" s="1416">
        <f t="shared" si="35"/>
        <v>0</v>
      </c>
      <c r="I460" s="1417"/>
      <c r="J460" s="1419">
        <f t="shared" si="36"/>
        <v>0</v>
      </c>
      <c r="K460" s="431"/>
    </row>
    <row r="461" spans="1:11" s="1408" customFormat="1">
      <c r="B461" s="1408" t="s">
        <v>1461</v>
      </c>
      <c r="C461" s="497" t="s">
        <v>1391</v>
      </c>
      <c r="D461" s="1416">
        <v>8</v>
      </c>
      <c r="E461" s="1416"/>
      <c r="F461" s="1416">
        <f t="shared" si="34"/>
        <v>0</v>
      </c>
      <c r="G461" s="1417">
        <f t="shared" si="32"/>
        <v>8</v>
      </c>
      <c r="H461" s="1416">
        <f t="shared" si="35"/>
        <v>0</v>
      </c>
      <c r="I461" s="1417"/>
      <c r="J461" s="1419">
        <f t="shared" si="36"/>
        <v>0</v>
      </c>
      <c r="K461" s="431"/>
    </row>
    <row r="462" spans="1:11" s="1408" customFormat="1">
      <c r="B462" s="1408" t="s">
        <v>1462</v>
      </c>
      <c r="C462" s="497" t="s">
        <v>1436</v>
      </c>
      <c r="D462" s="1416">
        <v>4</v>
      </c>
      <c r="E462" s="1416"/>
      <c r="F462" s="1416">
        <f t="shared" si="34"/>
        <v>0</v>
      </c>
      <c r="G462" s="1417">
        <f t="shared" si="32"/>
        <v>4</v>
      </c>
      <c r="H462" s="1416">
        <f t="shared" si="35"/>
        <v>0</v>
      </c>
      <c r="I462" s="1417"/>
      <c r="J462" s="1419">
        <f t="shared" si="36"/>
        <v>0</v>
      </c>
      <c r="K462" s="431"/>
    </row>
    <row r="463" spans="1:11" s="1408" customFormat="1">
      <c r="B463" s="1408" t="s">
        <v>1463</v>
      </c>
      <c r="C463" s="497" t="s">
        <v>1391</v>
      </c>
      <c r="D463" s="1416">
        <v>8</v>
      </c>
      <c r="E463" s="1416"/>
      <c r="F463" s="1416">
        <f>SUM(D463*E463)</f>
        <v>0</v>
      </c>
      <c r="G463" s="1417">
        <f t="shared" si="32"/>
        <v>8</v>
      </c>
      <c r="H463" s="1416">
        <f t="shared" si="35"/>
        <v>0</v>
      </c>
      <c r="I463" s="1417"/>
      <c r="J463" s="1419">
        <f t="shared" si="36"/>
        <v>0</v>
      </c>
      <c r="K463" s="431"/>
    </row>
    <row r="464" spans="1:11" s="1408" customFormat="1">
      <c r="B464" s="1408" t="s">
        <v>1464</v>
      </c>
      <c r="C464" s="497" t="s">
        <v>1391</v>
      </c>
      <c r="D464" s="1416">
        <v>3</v>
      </c>
      <c r="E464" s="1416"/>
      <c r="F464" s="1416">
        <f>SUM(D464*E464)</f>
        <v>0</v>
      </c>
      <c r="G464" s="1417">
        <f t="shared" si="32"/>
        <v>3</v>
      </c>
      <c r="H464" s="1416">
        <f t="shared" si="35"/>
        <v>0</v>
      </c>
      <c r="I464" s="1417"/>
      <c r="J464" s="1419">
        <f t="shared" si="36"/>
        <v>0</v>
      </c>
      <c r="K464" s="431"/>
    </row>
    <row r="465" spans="1:11" s="1408" customFormat="1">
      <c r="B465" s="1408" t="s">
        <v>1465</v>
      </c>
      <c r="C465" s="497" t="s">
        <v>1391</v>
      </c>
      <c r="D465" s="1416">
        <v>50</v>
      </c>
      <c r="E465" s="1416"/>
      <c r="F465" s="1416">
        <f>SUM(D465*E465)</f>
        <v>0</v>
      </c>
      <c r="G465" s="1417">
        <f t="shared" si="32"/>
        <v>50</v>
      </c>
      <c r="H465" s="1416">
        <f t="shared" si="35"/>
        <v>0</v>
      </c>
      <c r="I465" s="1417"/>
      <c r="J465" s="1419">
        <f t="shared" si="36"/>
        <v>0</v>
      </c>
      <c r="K465" s="431"/>
    </row>
    <row r="466" spans="1:11" s="1408" customFormat="1">
      <c r="B466" s="1408" t="s">
        <v>1466</v>
      </c>
      <c r="C466" s="497" t="s">
        <v>1391</v>
      </c>
      <c r="D466" s="1416">
        <v>50</v>
      </c>
      <c r="E466" s="1416"/>
      <c r="F466" s="1416">
        <f t="shared" ref="F466:F469" si="37">SUM(D466*E466)</f>
        <v>0</v>
      </c>
      <c r="G466" s="1417">
        <f t="shared" si="32"/>
        <v>50</v>
      </c>
      <c r="H466" s="1416">
        <f t="shared" si="35"/>
        <v>0</v>
      </c>
      <c r="I466" s="1417"/>
      <c r="J466" s="1419">
        <f t="shared" si="36"/>
        <v>0</v>
      </c>
      <c r="K466" s="431"/>
    </row>
    <row r="467" spans="1:11" s="1408" customFormat="1">
      <c r="B467" s="1408" t="s">
        <v>1442</v>
      </c>
      <c r="C467" s="497" t="s">
        <v>1391</v>
      </c>
      <c r="D467" s="1416">
        <v>1</v>
      </c>
      <c r="E467" s="1416"/>
      <c r="F467" s="1416">
        <f t="shared" si="37"/>
        <v>0</v>
      </c>
      <c r="G467" s="1417">
        <f t="shared" si="32"/>
        <v>1</v>
      </c>
      <c r="H467" s="1416">
        <f t="shared" si="35"/>
        <v>0</v>
      </c>
      <c r="I467" s="1417"/>
      <c r="J467" s="1419">
        <f t="shared" si="36"/>
        <v>0</v>
      </c>
      <c r="K467" s="431"/>
    </row>
    <row r="468" spans="1:11" s="1408" customFormat="1">
      <c r="B468" s="1408" t="s">
        <v>1467</v>
      </c>
      <c r="C468" s="497" t="s">
        <v>1389</v>
      </c>
      <c r="D468" s="1416">
        <v>1</v>
      </c>
      <c r="E468" s="1416"/>
      <c r="F468" s="1416">
        <f t="shared" si="37"/>
        <v>0</v>
      </c>
      <c r="G468" s="1417">
        <f t="shared" si="32"/>
        <v>1</v>
      </c>
      <c r="H468" s="1416">
        <f t="shared" si="35"/>
        <v>0</v>
      </c>
      <c r="I468" s="1417"/>
      <c r="J468" s="1419">
        <f t="shared" si="36"/>
        <v>0</v>
      </c>
      <c r="K468" s="431"/>
    </row>
    <row r="469" spans="1:11" s="1408" customFormat="1">
      <c r="B469" s="1408" t="s">
        <v>1444</v>
      </c>
      <c r="C469" s="497" t="s">
        <v>1389</v>
      </c>
      <c r="D469" s="1416">
        <v>1</v>
      </c>
      <c r="E469" s="1416"/>
      <c r="F469" s="1416">
        <f t="shared" si="37"/>
        <v>0</v>
      </c>
      <c r="G469" s="1417">
        <f t="shared" si="32"/>
        <v>1</v>
      </c>
      <c r="H469" s="1416">
        <f t="shared" si="35"/>
        <v>0</v>
      </c>
      <c r="I469" s="1417"/>
      <c r="J469" s="1419">
        <f t="shared" si="36"/>
        <v>0</v>
      </c>
      <c r="K469" s="431"/>
    </row>
    <row r="470" spans="1:11" s="1408" customFormat="1">
      <c r="C470" s="497"/>
      <c r="D470" s="1416"/>
      <c r="E470" s="1416"/>
      <c r="F470" s="1416"/>
      <c r="G470" s="1417">
        <f t="shared" si="32"/>
        <v>0</v>
      </c>
      <c r="H470" s="1416">
        <f t="shared" si="35"/>
        <v>0</v>
      </c>
      <c r="I470" s="1417"/>
      <c r="J470" s="1419">
        <f t="shared" si="36"/>
        <v>0</v>
      </c>
      <c r="K470" s="431"/>
    </row>
    <row r="471" spans="1:11" s="1408" customFormat="1">
      <c r="C471" s="497"/>
      <c r="D471" s="1416"/>
      <c r="E471" s="1416"/>
      <c r="F471" s="1416"/>
      <c r="G471" s="1417">
        <f t="shared" si="32"/>
        <v>0</v>
      </c>
      <c r="H471" s="1416">
        <f t="shared" si="35"/>
        <v>0</v>
      </c>
      <c r="I471" s="1417"/>
      <c r="J471" s="1419">
        <f t="shared" si="36"/>
        <v>0</v>
      </c>
      <c r="K471" s="431"/>
    </row>
    <row r="472" spans="1:11" s="1408" customFormat="1" ht="38.25">
      <c r="A472" s="1408" t="s">
        <v>12</v>
      </c>
      <c r="B472" s="1408" t="s">
        <v>1478</v>
      </c>
      <c r="C472" s="497" t="s">
        <v>1389</v>
      </c>
      <c r="D472" s="1416">
        <v>1</v>
      </c>
      <c r="E472" s="1416"/>
      <c r="F472" s="1416"/>
      <c r="G472" s="1417">
        <f t="shared" si="32"/>
        <v>1</v>
      </c>
      <c r="H472" s="1416"/>
      <c r="I472" s="1417"/>
      <c r="J472" s="1419"/>
      <c r="K472" s="431"/>
    </row>
    <row r="473" spans="1:11" s="1408" customFormat="1">
      <c r="B473" s="1408" t="s">
        <v>1456</v>
      </c>
      <c r="C473" s="497" t="s">
        <v>1391</v>
      </c>
      <c r="D473" s="1416">
        <v>1</v>
      </c>
      <c r="E473" s="1416"/>
      <c r="F473" s="1416">
        <f>SUM(D473*E473)</f>
        <v>0</v>
      </c>
      <c r="G473" s="1417">
        <f t="shared" si="32"/>
        <v>1</v>
      </c>
      <c r="H473" s="1416">
        <f t="shared" si="35"/>
        <v>0</v>
      </c>
      <c r="I473" s="1417"/>
      <c r="J473" s="1419">
        <f t="shared" si="36"/>
        <v>0</v>
      </c>
      <c r="K473" s="431"/>
    </row>
    <row r="474" spans="1:11" s="1408" customFormat="1">
      <c r="B474" s="1408" t="s">
        <v>1429</v>
      </c>
      <c r="C474" s="497" t="s">
        <v>1391</v>
      </c>
      <c r="D474" s="1416">
        <v>2</v>
      </c>
      <c r="E474" s="1416"/>
      <c r="F474" s="1416">
        <f>SUM(D474*E474)</f>
        <v>0</v>
      </c>
      <c r="G474" s="1417">
        <f t="shared" si="32"/>
        <v>2</v>
      </c>
      <c r="H474" s="1416">
        <f t="shared" si="35"/>
        <v>0</v>
      </c>
      <c r="I474" s="1417"/>
      <c r="J474" s="1419">
        <f t="shared" si="36"/>
        <v>0</v>
      </c>
      <c r="K474" s="431"/>
    </row>
    <row r="475" spans="1:11" s="1408" customFormat="1">
      <c r="B475" s="1408" t="s">
        <v>1448</v>
      </c>
      <c r="C475" s="497" t="s">
        <v>1391</v>
      </c>
      <c r="D475" s="1416">
        <v>3</v>
      </c>
      <c r="E475" s="1416"/>
      <c r="F475" s="1416">
        <f>SUM(D475*E475)</f>
        <v>0</v>
      </c>
      <c r="G475" s="1417">
        <f t="shared" si="32"/>
        <v>3</v>
      </c>
      <c r="H475" s="1416">
        <f t="shared" si="35"/>
        <v>0</v>
      </c>
      <c r="I475" s="1417"/>
      <c r="J475" s="1419">
        <f t="shared" si="36"/>
        <v>0</v>
      </c>
      <c r="K475" s="431"/>
    </row>
    <row r="476" spans="1:11" s="1408" customFormat="1">
      <c r="B476" s="1408" t="s">
        <v>1449</v>
      </c>
      <c r="C476" s="497" t="s">
        <v>1391</v>
      </c>
      <c r="D476" s="1416">
        <v>3</v>
      </c>
      <c r="E476" s="1416"/>
      <c r="F476" s="1416">
        <f t="shared" ref="F476:F482" si="38">SUM(D476*E476)</f>
        <v>0</v>
      </c>
      <c r="G476" s="1417">
        <f t="shared" si="32"/>
        <v>3</v>
      </c>
      <c r="H476" s="1416">
        <f t="shared" si="35"/>
        <v>0</v>
      </c>
      <c r="I476" s="1417"/>
      <c r="J476" s="1419">
        <f t="shared" si="36"/>
        <v>0</v>
      </c>
      <c r="K476" s="431"/>
    </row>
    <row r="477" spans="1:11" s="1408" customFormat="1">
      <c r="B477" s="1408" t="s">
        <v>1413</v>
      </c>
      <c r="C477" s="497" t="s">
        <v>1391</v>
      </c>
      <c r="D477" s="1416">
        <v>2</v>
      </c>
      <c r="E477" s="1416"/>
      <c r="F477" s="1416">
        <f t="shared" si="38"/>
        <v>0</v>
      </c>
      <c r="G477" s="1417">
        <f t="shared" si="32"/>
        <v>2</v>
      </c>
      <c r="H477" s="1416">
        <f t="shared" si="35"/>
        <v>0</v>
      </c>
      <c r="I477" s="1417"/>
      <c r="J477" s="1419">
        <f t="shared" si="36"/>
        <v>0</v>
      </c>
      <c r="K477" s="431"/>
    </row>
    <row r="478" spans="1:11" s="1408" customFormat="1">
      <c r="B478" s="1408" t="s">
        <v>1414</v>
      </c>
      <c r="C478" s="497" t="s">
        <v>1391</v>
      </c>
      <c r="D478" s="1416">
        <v>4</v>
      </c>
      <c r="E478" s="1416"/>
      <c r="F478" s="1416">
        <f t="shared" si="38"/>
        <v>0</v>
      </c>
      <c r="G478" s="1417">
        <f t="shared" si="32"/>
        <v>4</v>
      </c>
      <c r="H478" s="1416">
        <f t="shared" si="35"/>
        <v>0</v>
      </c>
      <c r="I478" s="1417"/>
      <c r="J478" s="1419">
        <f t="shared" si="36"/>
        <v>0</v>
      </c>
      <c r="K478" s="431"/>
    </row>
    <row r="479" spans="1:11" s="1408" customFormat="1">
      <c r="B479" s="1408" t="s">
        <v>1457</v>
      </c>
      <c r="C479" s="497" t="s">
        <v>1391</v>
      </c>
      <c r="D479" s="1416">
        <v>2</v>
      </c>
      <c r="E479" s="1416"/>
      <c r="F479" s="1416">
        <f t="shared" si="38"/>
        <v>0</v>
      </c>
      <c r="G479" s="1417">
        <f t="shared" si="32"/>
        <v>2</v>
      </c>
      <c r="H479" s="1416">
        <f t="shared" si="35"/>
        <v>0</v>
      </c>
      <c r="I479" s="1417"/>
      <c r="J479" s="1419">
        <f t="shared" si="36"/>
        <v>0</v>
      </c>
      <c r="K479" s="431"/>
    </row>
    <row r="480" spans="1:11" s="1408" customFormat="1">
      <c r="B480" s="1408" t="s">
        <v>1412</v>
      </c>
      <c r="C480" s="497" t="s">
        <v>1391</v>
      </c>
      <c r="D480" s="1416">
        <v>6</v>
      </c>
      <c r="E480" s="1416"/>
      <c r="F480" s="1416">
        <f t="shared" si="38"/>
        <v>0</v>
      </c>
      <c r="G480" s="1417">
        <f t="shared" si="32"/>
        <v>6</v>
      </c>
      <c r="H480" s="1416">
        <f t="shared" si="35"/>
        <v>0</v>
      </c>
      <c r="I480" s="1417"/>
      <c r="J480" s="1419">
        <f t="shared" si="36"/>
        <v>0</v>
      </c>
      <c r="K480" s="431"/>
    </row>
    <row r="481" spans="1:11" s="1408" customFormat="1">
      <c r="B481" s="1408" t="s">
        <v>1450</v>
      </c>
      <c r="C481" s="497" t="s">
        <v>1391</v>
      </c>
      <c r="D481" s="1416">
        <v>2</v>
      </c>
      <c r="E481" s="1416"/>
      <c r="F481" s="1416">
        <f t="shared" si="38"/>
        <v>0</v>
      </c>
      <c r="G481" s="1417">
        <f t="shared" si="32"/>
        <v>2</v>
      </c>
      <c r="H481" s="1416">
        <f t="shared" si="35"/>
        <v>0</v>
      </c>
      <c r="I481" s="1417"/>
      <c r="J481" s="1419">
        <f t="shared" si="36"/>
        <v>0</v>
      </c>
      <c r="K481" s="431"/>
    </row>
    <row r="482" spans="1:11" s="1408" customFormat="1">
      <c r="B482" s="1408" t="s">
        <v>1415</v>
      </c>
      <c r="C482" s="497" t="s">
        <v>1391</v>
      </c>
      <c r="D482" s="1416">
        <v>15</v>
      </c>
      <c r="E482" s="1416"/>
      <c r="F482" s="1416">
        <f t="shared" si="38"/>
        <v>0</v>
      </c>
      <c r="G482" s="1417">
        <f t="shared" si="32"/>
        <v>15</v>
      </c>
      <c r="H482" s="1416">
        <f t="shared" si="35"/>
        <v>0</v>
      </c>
      <c r="I482" s="1417"/>
      <c r="J482" s="1419">
        <f t="shared" si="36"/>
        <v>0</v>
      </c>
      <c r="K482" s="431"/>
    </row>
    <row r="483" spans="1:11" s="1408" customFormat="1">
      <c r="B483" s="1408" t="s">
        <v>1416</v>
      </c>
      <c r="C483" s="497" t="s">
        <v>1391</v>
      </c>
      <c r="D483" s="1416">
        <v>4</v>
      </c>
      <c r="E483" s="1416"/>
      <c r="F483" s="1416">
        <f>SUM(D483*E483)</f>
        <v>0</v>
      </c>
      <c r="G483" s="1417">
        <f t="shared" si="32"/>
        <v>4</v>
      </c>
      <c r="H483" s="1416">
        <f t="shared" si="35"/>
        <v>0</v>
      </c>
      <c r="I483" s="1417"/>
      <c r="J483" s="1419">
        <f t="shared" si="36"/>
        <v>0</v>
      </c>
      <c r="K483" s="431"/>
    </row>
    <row r="484" spans="1:11" s="1408" customFormat="1">
      <c r="B484" s="1408" t="s">
        <v>1417</v>
      </c>
      <c r="C484" s="497" t="s">
        <v>1391</v>
      </c>
      <c r="D484" s="1416">
        <v>41</v>
      </c>
      <c r="E484" s="1416"/>
      <c r="F484" s="1416">
        <f>SUM(D484*E484)</f>
        <v>0</v>
      </c>
      <c r="G484" s="1417">
        <f t="shared" si="32"/>
        <v>41</v>
      </c>
      <c r="H484" s="1416">
        <f t="shared" si="35"/>
        <v>0</v>
      </c>
      <c r="I484" s="1417"/>
      <c r="J484" s="1419">
        <f t="shared" si="36"/>
        <v>0</v>
      </c>
      <c r="K484" s="431"/>
    </row>
    <row r="485" spans="1:11" s="1408" customFormat="1">
      <c r="B485" s="1408" t="s">
        <v>1418</v>
      </c>
      <c r="C485" s="497" t="s">
        <v>1391</v>
      </c>
      <c r="D485" s="1416">
        <v>1</v>
      </c>
      <c r="E485" s="1416"/>
      <c r="F485" s="1416">
        <f>SUM(D485*E485)</f>
        <v>0</v>
      </c>
      <c r="G485" s="1417">
        <f t="shared" si="32"/>
        <v>1</v>
      </c>
      <c r="H485" s="1416">
        <f t="shared" si="35"/>
        <v>0</v>
      </c>
      <c r="I485" s="1417"/>
      <c r="J485" s="1419">
        <f t="shared" si="36"/>
        <v>0</v>
      </c>
      <c r="K485" s="431"/>
    </row>
    <row r="486" spans="1:11" s="1408" customFormat="1">
      <c r="B486" s="1408" t="s">
        <v>1419</v>
      </c>
      <c r="C486" s="497" t="s">
        <v>1391</v>
      </c>
      <c r="D486" s="1416">
        <v>1</v>
      </c>
      <c r="E486" s="1416"/>
      <c r="F486" s="1416">
        <f t="shared" ref="F486:F504" si="39">SUM(D486*E486)</f>
        <v>0</v>
      </c>
      <c r="G486" s="1417">
        <f t="shared" si="32"/>
        <v>1</v>
      </c>
      <c r="H486" s="1416">
        <f t="shared" si="35"/>
        <v>0</v>
      </c>
      <c r="I486" s="1417"/>
      <c r="J486" s="1419">
        <f t="shared" si="36"/>
        <v>0</v>
      </c>
      <c r="K486" s="431"/>
    </row>
    <row r="487" spans="1:11" s="1408" customFormat="1">
      <c r="B487" s="1408" t="s">
        <v>1420</v>
      </c>
      <c r="C487" s="497" t="s">
        <v>1391</v>
      </c>
      <c r="D487" s="1416">
        <v>1</v>
      </c>
      <c r="E487" s="1416"/>
      <c r="F487" s="1416">
        <f t="shared" si="39"/>
        <v>0</v>
      </c>
      <c r="G487" s="1417">
        <f t="shared" si="32"/>
        <v>1</v>
      </c>
      <c r="H487" s="1416">
        <f t="shared" si="35"/>
        <v>0</v>
      </c>
      <c r="I487" s="1417"/>
      <c r="J487" s="1419">
        <f t="shared" si="36"/>
        <v>0</v>
      </c>
      <c r="K487" s="431"/>
    </row>
    <row r="488" spans="1:11" s="1408" customFormat="1">
      <c r="B488" s="1408" t="s">
        <v>1431</v>
      </c>
      <c r="C488" s="497" t="s">
        <v>1391</v>
      </c>
      <c r="D488" s="1416">
        <v>1</v>
      </c>
      <c r="E488" s="1416"/>
      <c r="F488" s="1416">
        <f t="shared" si="39"/>
        <v>0</v>
      </c>
      <c r="G488" s="1417">
        <f t="shared" si="32"/>
        <v>1</v>
      </c>
      <c r="H488" s="1416">
        <f t="shared" si="35"/>
        <v>0</v>
      </c>
      <c r="I488" s="1417"/>
      <c r="J488" s="1419">
        <f t="shared" si="36"/>
        <v>0</v>
      </c>
      <c r="K488" s="431"/>
    </row>
    <row r="489" spans="1:11" s="1408" customFormat="1">
      <c r="B489" s="1408" t="s">
        <v>1452</v>
      </c>
      <c r="C489" s="497" t="s">
        <v>1391</v>
      </c>
      <c r="D489" s="1416">
        <v>1</v>
      </c>
      <c r="E489" s="1416"/>
      <c r="F489" s="1416">
        <f t="shared" si="39"/>
        <v>0</v>
      </c>
      <c r="G489" s="1417">
        <f t="shared" si="32"/>
        <v>1</v>
      </c>
      <c r="H489" s="1416">
        <f t="shared" si="35"/>
        <v>0</v>
      </c>
      <c r="I489" s="1417"/>
      <c r="J489" s="1419">
        <f t="shared" si="36"/>
        <v>0</v>
      </c>
      <c r="K489" s="431"/>
    </row>
    <row r="490" spans="1:11" s="434" customFormat="1">
      <c r="A490" s="1408"/>
      <c r="B490" s="1408" t="s">
        <v>1416</v>
      </c>
      <c r="C490" s="497" t="s">
        <v>1391</v>
      </c>
      <c r="D490" s="1416">
        <v>10</v>
      </c>
      <c r="E490" s="1416"/>
      <c r="F490" s="1416">
        <f t="shared" si="39"/>
        <v>0</v>
      </c>
      <c r="G490" s="1417">
        <f t="shared" si="32"/>
        <v>10</v>
      </c>
      <c r="H490" s="1416">
        <f t="shared" si="35"/>
        <v>0</v>
      </c>
      <c r="I490" s="1417"/>
      <c r="J490" s="1419">
        <f t="shared" si="36"/>
        <v>0</v>
      </c>
      <c r="K490" s="431"/>
    </row>
    <row r="491" spans="1:11" s="434" customFormat="1">
      <c r="A491" s="1408"/>
      <c r="B491" s="1408" t="s">
        <v>1421</v>
      </c>
      <c r="C491" s="497" t="s">
        <v>1391</v>
      </c>
      <c r="D491" s="1416">
        <v>1</v>
      </c>
      <c r="E491" s="1416"/>
      <c r="F491" s="1416">
        <f t="shared" si="39"/>
        <v>0</v>
      </c>
      <c r="G491" s="1417">
        <f t="shared" si="32"/>
        <v>1</v>
      </c>
      <c r="H491" s="1416">
        <f t="shared" si="35"/>
        <v>0</v>
      </c>
      <c r="I491" s="1417"/>
      <c r="J491" s="1419">
        <f t="shared" si="36"/>
        <v>0</v>
      </c>
      <c r="K491" s="431"/>
    </row>
    <row r="492" spans="1:11" s="434" customFormat="1">
      <c r="A492" s="1408"/>
      <c r="B492" s="1408" t="s">
        <v>1422</v>
      </c>
      <c r="C492" s="497" t="s">
        <v>1391</v>
      </c>
      <c r="D492" s="1416">
        <v>10</v>
      </c>
      <c r="E492" s="1416"/>
      <c r="F492" s="1416">
        <f t="shared" si="39"/>
        <v>0</v>
      </c>
      <c r="G492" s="1417">
        <f t="shared" si="32"/>
        <v>10</v>
      </c>
      <c r="H492" s="1416">
        <f t="shared" si="35"/>
        <v>0</v>
      </c>
      <c r="I492" s="1417"/>
      <c r="J492" s="1419">
        <f t="shared" si="36"/>
        <v>0</v>
      </c>
      <c r="K492" s="431"/>
    </row>
    <row r="493" spans="1:11" s="434" customFormat="1">
      <c r="A493" s="1408"/>
      <c r="B493" s="1408" t="s">
        <v>1423</v>
      </c>
      <c r="C493" s="497" t="s">
        <v>1391</v>
      </c>
      <c r="D493" s="1416">
        <v>1</v>
      </c>
      <c r="E493" s="1416"/>
      <c r="F493" s="1416">
        <f t="shared" si="39"/>
        <v>0</v>
      </c>
      <c r="G493" s="1417">
        <f t="shared" si="32"/>
        <v>1</v>
      </c>
      <c r="H493" s="1416">
        <f t="shared" si="35"/>
        <v>0</v>
      </c>
      <c r="I493" s="1417"/>
      <c r="J493" s="1419">
        <f t="shared" si="36"/>
        <v>0</v>
      </c>
      <c r="K493" s="431"/>
    </row>
    <row r="494" spans="1:11" s="434" customFormat="1">
      <c r="A494" s="1408"/>
      <c r="B494" s="1408" t="s">
        <v>1424</v>
      </c>
      <c r="C494" s="497" t="s">
        <v>1391</v>
      </c>
      <c r="D494" s="1416">
        <v>11</v>
      </c>
      <c r="E494" s="1416"/>
      <c r="F494" s="1416">
        <f t="shared" si="39"/>
        <v>0</v>
      </c>
      <c r="G494" s="1417">
        <f t="shared" ref="G494:G553" si="40">D494</f>
        <v>11</v>
      </c>
      <c r="H494" s="1416">
        <f t="shared" si="35"/>
        <v>0</v>
      </c>
      <c r="I494" s="1417"/>
      <c r="J494" s="1419">
        <f t="shared" si="36"/>
        <v>0</v>
      </c>
      <c r="K494" s="431"/>
    </row>
    <row r="495" spans="1:11" s="434" customFormat="1">
      <c r="A495" s="1408"/>
      <c r="B495" s="1408" t="s">
        <v>1425</v>
      </c>
      <c r="C495" s="497" t="s">
        <v>1391</v>
      </c>
      <c r="D495" s="1416">
        <v>6</v>
      </c>
      <c r="E495" s="1416"/>
      <c r="F495" s="1416">
        <f t="shared" si="39"/>
        <v>0</v>
      </c>
      <c r="G495" s="1417">
        <f t="shared" si="40"/>
        <v>6</v>
      </c>
      <c r="H495" s="1416">
        <f t="shared" si="35"/>
        <v>0</v>
      </c>
      <c r="I495" s="1417"/>
      <c r="J495" s="1419">
        <f t="shared" si="36"/>
        <v>0</v>
      </c>
      <c r="K495" s="431"/>
    </row>
    <row r="496" spans="1:11" s="434" customFormat="1">
      <c r="A496" s="1408"/>
      <c r="B496" s="1408" t="s">
        <v>1426</v>
      </c>
      <c r="C496" s="497" t="s">
        <v>1391</v>
      </c>
      <c r="D496" s="1416">
        <v>4</v>
      </c>
      <c r="E496" s="1416"/>
      <c r="F496" s="1416">
        <f t="shared" si="39"/>
        <v>0</v>
      </c>
      <c r="G496" s="1417">
        <f t="shared" si="40"/>
        <v>4</v>
      </c>
      <c r="H496" s="1416">
        <f t="shared" si="35"/>
        <v>0</v>
      </c>
      <c r="I496" s="1417"/>
      <c r="J496" s="1419">
        <f t="shared" si="36"/>
        <v>0</v>
      </c>
      <c r="K496" s="431"/>
    </row>
    <row r="497" spans="1:11" s="434" customFormat="1">
      <c r="A497" s="1408"/>
      <c r="B497" s="1408" t="s">
        <v>1427</v>
      </c>
      <c r="C497" s="497" t="s">
        <v>1391</v>
      </c>
      <c r="D497" s="1416">
        <v>4</v>
      </c>
      <c r="E497" s="1416"/>
      <c r="F497" s="1416">
        <f t="shared" si="39"/>
        <v>0</v>
      </c>
      <c r="G497" s="1417">
        <f t="shared" si="40"/>
        <v>4</v>
      </c>
      <c r="H497" s="1416">
        <f t="shared" si="35"/>
        <v>0</v>
      </c>
      <c r="I497" s="1417"/>
      <c r="J497" s="1419">
        <f t="shared" si="36"/>
        <v>0</v>
      </c>
      <c r="K497" s="431"/>
    </row>
    <row r="498" spans="1:11" s="1408" customFormat="1">
      <c r="B498" s="1408" t="s">
        <v>1458</v>
      </c>
      <c r="C498" s="497" t="s">
        <v>1391</v>
      </c>
      <c r="D498" s="1416">
        <v>1</v>
      </c>
      <c r="E498" s="1416"/>
      <c r="F498" s="1416">
        <f t="shared" si="39"/>
        <v>0</v>
      </c>
      <c r="G498" s="1417">
        <f t="shared" si="40"/>
        <v>1</v>
      </c>
      <c r="H498" s="1416">
        <f t="shared" si="35"/>
        <v>0</v>
      </c>
      <c r="I498" s="1417"/>
      <c r="J498" s="1419">
        <f t="shared" si="36"/>
        <v>0</v>
      </c>
      <c r="K498" s="431"/>
    </row>
    <row r="499" spans="1:11" s="1408" customFormat="1">
      <c r="B499" s="1408" t="s">
        <v>1459</v>
      </c>
      <c r="C499" s="497" t="s">
        <v>1391</v>
      </c>
      <c r="D499" s="1416">
        <v>1</v>
      </c>
      <c r="E499" s="1416"/>
      <c r="F499" s="1416">
        <f t="shared" si="39"/>
        <v>0</v>
      </c>
      <c r="G499" s="1417">
        <f t="shared" si="40"/>
        <v>1</v>
      </c>
      <c r="H499" s="1416">
        <f t="shared" si="35"/>
        <v>0</v>
      </c>
      <c r="I499" s="1417"/>
      <c r="J499" s="1419">
        <f t="shared" si="36"/>
        <v>0</v>
      </c>
      <c r="K499" s="431"/>
    </row>
    <row r="500" spans="1:11" s="1408" customFormat="1">
      <c r="B500" s="1408" t="s">
        <v>1460</v>
      </c>
      <c r="C500" s="497" t="s">
        <v>1391</v>
      </c>
      <c r="D500" s="1416">
        <v>2</v>
      </c>
      <c r="E500" s="1416"/>
      <c r="F500" s="1416">
        <f t="shared" si="39"/>
        <v>0</v>
      </c>
      <c r="G500" s="1417">
        <f t="shared" si="40"/>
        <v>2</v>
      </c>
      <c r="H500" s="1416">
        <f t="shared" si="35"/>
        <v>0</v>
      </c>
      <c r="I500" s="1417"/>
      <c r="J500" s="1419">
        <f t="shared" si="36"/>
        <v>0</v>
      </c>
      <c r="K500" s="431"/>
    </row>
    <row r="501" spans="1:11" s="1408" customFormat="1">
      <c r="B501" s="1408" t="s">
        <v>1477</v>
      </c>
      <c r="C501" s="497" t="s">
        <v>1391</v>
      </c>
      <c r="D501" s="1416">
        <v>1</v>
      </c>
      <c r="E501" s="1416"/>
      <c r="F501" s="1416">
        <f t="shared" si="39"/>
        <v>0</v>
      </c>
      <c r="G501" s="1417">
        <f t="shared" si="40"/>
        <v>1</v>
      </c>
      <c r="H501" s="1416">
        <f t="shared" si="35"/>
        <v>0</v>
      </c>
      <c r="I501" s="1417"/>
      <c r="J501" s="1419">
        <f t="shared" si="36"/>
        <v>0</v>
      </c>
      <c r="K501" s="431"/>
    </row>
    <row r="502" spans="1:11" s="1408" customFormat="1">
      <c r="B502" s="1408" t="s">
        <v>1461</v>
      </c>
      <c r="C502" s="497" t="s">
        <v>1391</v>
      </c>
      <c r="D502" s="1416">
        <v>8</v>
      </c>
      <c r="E502" s="1416"/>
      <c r="F502" s="1416">
        <f t="shared" si="39"/>
        <v>0</v>
      </c>
      <c r="G502" s="1417">
        <f t="shared" si="40"/>
        <v>8</v>
      </c>
      <c r="H502" s="1416">
        <f t="shared" si="35"/>
        <v>0</v>
      </c>
      <c r="I502" s="1417"/>
      <c r="J502" s="1419">
        <f t="shared" si="36"/>
        <v>0</v>
      </c>
      <c r="K502" s="431"/>
    </row>
    <row r="503" spans="1:11" s="1408" customFormat="1">
      <c r="B503" s="1408" t="s">
        <v>1462</v>
      </c>
      <c r="C503" s="497" t="s">
        <v>1436</v>
      </c>
      <c r="D503" s="1416">
        <v>4</v>
      </c>
      <c r="E503" s="1416"/>
      <c r="F503" s="1416">
        <f t="shared" si="39"/>
        <v>0</v>
      </c>
      <c r="G503" s="1417">
        <f t="shared" si="40"/>
        <v>4</v>
      </c>
      <c r="H503" s="1416">
        <f t="shared" si="35"/>
        <v>0</v>
      </c>
      <c r="I503" s="1417"/>
      <c r="J503" s="1419">
        <f t="shared" si="36"/>
        <v>0</v>
      </c>
      <c r="K503" s="431"/>
    </row>
    <row r="504" spans="1:11" s="1408" customFormat="1">
      <c r="B504" s="1408" t="s">
        <v>1463</v>
      </c>
      <c r="C504" s="497" t="s">
        <v>1391</v>
      </c>
      <c r="D504" s="1416">
        <v>8</v>
      </c>
      <c r="E504" s="1416"/>
      <c r="F504" s="1416">
        <f t="shared" si="39"/>
        <v>0</v>
      </c>
      <c r="G504" s="1417">
        <f t="shared" si="40"/>
        <v>8</v>
      </c>
      <c r="H504" s="1416">
        <f t="shared" si="35"/>
        <v>0</v>
      </c>
      <c r="I504" s="1417"/>
      <c r="J504" s="1419">
        <f t="shared" si="36"/>
        <v>0</v>
      </c>
      <c r="K504" s="431"/>
    </row>
    <row r="505" spans="1:11" s="1408" customFormat="1">
      <c r="B505" s="1408" t="s">
        <v>1464</v>
      </c>
      <c r="C505" s="497" t="s">
        <v>1391</v>
      </c>
      <c r="D505" s="1416">
        <v>3</v>
      </c>
      <c r="E505" s="1416"/>
      <c r="F505" s="1416">
        <f>SUM(D505*E505)</f>
        <v>0</v>
      </c>
      <c r="G505" s="1417">
        <f t="shared" si="40"/>
        <v>3</v>
      </c>
      <c r="H505" s="1416">
        <f t="shared" si="35"/>
        <v>0</v>
      </c>
      <c r="I505" s="1417"/>
      <c r="J505" s="1419">
        <f t="shared" si="36"/>
        <v>0</v>
      </c>
      <c r="K505" s="431"/>
    </row>
    <row r="506" spans="1:11" s="1408" customFormat="1">
      <c r="B506" s="1408" t="s">
        <v>1465</v>
      </c>
      <c r="C506" s="497" t="s">
        <v>1391</v>
      </c>
      <c r="D506" s="1416">
        <v>50</v>
      </c>
      <c r="E506" s="1416"/>
      <c r="F506" s="1416">
        <f>SUM(D506*E506)</f>
        <v>0</v>
      </c>
      <c r="G506" s="1417">
        <f t="shared" si="40"/>
        <v>50</v>
      </c>
      <c r="H506" s="1416">
        <f t="shared" si="35"/>
        <v>0</v>
      </c>
      <c r="I506" s="1417"/>
      <c r="J506" s="1419">
        <f t="shared" si="36"/>
        <v>0</v>
      </c>
      <c r="K506" s="431"/>
    </row>
    <row r="507" spans="1:11" s="1408" customFormat="1">
      <c r="B507" s="1408" t="s">
        <v>1466</v>
      </c>
      <c r="C507" s="497" t="s">
        <v>1391</v>
      </c>
      <c r="D507" s="1416">
        <v>50</v>
      </c>
      <c r="E507" s="1416"/>
      <c r="F507" s="1416">
        <f>SUM(D507*E507)</f>
        <v>0</v>
      </c>
      <c r="G507" s="1417">
        <f t="shared" si="40"/>
        <v>50</v>
      </c>
      <c r="H507" s="1416">
        <f t="shared" si="35"/>
        <v>0</v>
      </c>
      <c r="I507" s="1417"/>
      <c r="J507" s="1419">
        <f t="shared" si="36"/>
        <v>0</v>
      </c>
      <c r="K507" s="431"/>
    </row>
    <row r="508" spans="1:11" s="1408" customFormat="1">
      <c r="B508" s="1408" t="s">
        <v>1442</v>
      </c>
      <c r="C508" s="497" t="s">
        <v>1391</v>
      </c>
      <c r="D508" s="1416">
        <v>1</v>
      </c>
      <c r="E508" s="1416"/>
      <c r="F508" s="1416">
        <f t="shared" ref="F508:F510" si="41">SUM(D508*E508)</f>
        <v>0</v>
      </c>
      <c r="G508" s="1417">
        <f t="shared" si="40"/>
        <v>1</v>
      </c>
      <c r="H508" s="1416">
        <f t="shared" si="35"/>
        <v>0</v>
      </c>
      <c r="I508" s="1417"/>
      <c r="J508" s="1419">
        <f t="shared" si="36"/>
        <v>0</v>
      </c>
      <c r="K508" s="431"/>
    </row>
    <row r="509" spans="1:11" s="1408" customFormat="1">
      <c r="B509" s="1408" t="s">
        <v>1467</v>
      </c>
      <c r="C509" s="497" t="s">
        <v>1389</v>
      </c>
      <c r="D509" s="1416">
        <v>1</v>
      </c>
      <c r="E509" s="1416"/>
      <c r="F509" s="1416">
        <f t="shared" si="41"/>
        <v>0</v>
      </c>
      <c r="G509" s="1417">
        <f t="shared" si="40"/>
        <v>1</v>
      </c>
      <c r="H509" s="1416">
        <f t="shared" si="35"/>
        <v>0</v>
      </c>
      <c r="I509" s="1417"/>
      <c r="J509" s="1419">
        <f t="shared" si="36"/>
        <v>0</v>
      </c>
      <c r="K509" s="431"/>
    </row>
    <row r="510" spans="1:11" s="1408" customFormat="1">
      <c r="B510" s="1408" t="s">
        <v>1444</v>
      </c>
      <c r="C510" s="497" t="s">
        <v>1389</v>
      </c>
      <c r="D510" s="1416">
        <v>1</v>
      </c>
      <c r="E510" s="1416"/>
      <c r="F510" s="1416">
        <f t="shared" si="41"/>
        <v>0</v>
      </c>
      <c r="G510" s="1417">
        <f t="shared" si="40"/>
        <v>1</v>
      </c>
      <c r="H510" s="1416">
        <f t="shared" si="35"/>
        <v>0</v>
      </c>
      <c r="I510" s="1417"/>
      <c r="J510" s="1419">
        <f t="shared" si="36"/>
        <v>0</v>
      </c>
      <c r="K510" s="431"/>
    </row>
    <row r="511" spans="1:11" s="1408" customFormat="1">
      <c r="C511" s="497"/>
      <c r="D511" s="1416"/>
      <c r="E511" s="1416"/>
      <c r="F511" s="1416"/>
      <c r="G511" s="1417">
        <f t="shared" si="40"/>
        <v>0</v>
      </c>
      <c r="H511" s="1416">
        <f t="shared" si="35"/>
        <v>0</v>
      </c>
      <c r="I511" s="1417"/>
      <c r="J511" s="1419">
        <f t="shared" si="36"/>
        <v>0</v>
      </c>
      <c r="K511" s="431"/>
    </row>
    <row r="512" spans="1:11" s="1408" customFormat="1">
      <c r="C512" s="497"/>
      <c r="D512" s="1416"/>
      <c r="E512" s="1416"/>
      <c r="F512" s="1416"/>
      <c r="G512" s="1417">
        <f t="shared" si="40"/>
        <v>0</v>
      </c>
      <c r="H512" s="1416">
        <f t="shared" si="35"/>
        <v>0</v>
      </c>
      <c r="I512" s="1417"/>
      <c r="J512" s="1419">
        <f t="shared" si="36"/>
        <v>0</v>
      </c>
      <c r="K512" s="431"/>
    </row>
    <row r="513" spans="1:11" s="1408" customFormat="1" ht="38.25">
      <c r="A513" s="1408" t="s">
        <v>13</v>
      </c>
      <c r="B513" s="1408" t="s">
        <v>1479</v>
      </c>
      <c r="C513" s="497" t="s">
        <v>1389</v>
      </c>
      <c r="D513" s="1416">
        <v>1</v>
      </c>
      <c r="E513" s="1416"/>
      <c r="F513" s="1416"/>
      <c r="G513" s="1417">
        <f t="shared" si="40"/>
        <v>1</v>
      </c>
      <c r="H513" s="1416"/>
      <c r="I513" s="1417"/>
      <c r="J513" s="1419"/>
      <c r="K513" s="431"/>
    </row>
    <row r="514" spans="1:11" s="1408" customFormat="1">
      <c r="B514" s="1408" t="s">
        <v>1456</v>
      </c>
      <c r="C514" s="497" t="s">
        <v>1391</v>
      </c>
      <c r="D514" s="1416">
        <v>1</v>
      </c>
      <c r="E514" s="1416"/>
      <c r="F514" s="1416">
        <f>SUM(D514*E514)</f>
        <v>0</v>
      </c>
      <c r="G514" s="1417">
        <f t="shared" si="40"/>
        <v>1</v>
      </c>
      <c r="H514" s="1416">
        <f t="shared" si="35"/>
        <v>0</v>
      </c>
      <c r="I514" s="1417"/>
      <c r="J514" s="1419">
        <f t="shared" si="36"/>
        <v>0</v>
      </c>
      <c r="K514" s="431"/>
    </row>
    <row r="515" spans="1:11" s="1408" customFormat="1">
      <c r="B515" s="1408" t="s">
        <v>1429</v>
      </c>
      <c r="C515" s="497" t="s">
        <v>1391</v>
      </c>
      <c r="D515" s="1416">
        <v>3</v>
      </c>
      <c r="E515" s="1416"/>
      <c r="F515" s="1416">
        <f>SUM(D515*E515)</f>
        <v>0</v>
      </c>
      <c r="G515" s="1417">
        <f t="shared" si="40"/>
        <v>3</v>
      </c>
      <c r="H515" s="1416">
        <f t="shared" si="35"/>
        <v>0</v>
      </c>
      <c r="I515" s="1417"/>
      <c r="J515" s="1419">
        <f t="shared" si="36"/>
        <v>0</v>
      </c>
      <c r="K515" s="431"/>
    </row>
    <row r="516" spans="1:11" s="1408" customFormat="1">
      <c r="B516" s="1408" t="s">
        <v>1448</v>
      </c>
      <c r="C516" s="497" t="s">
        <v>1391</v>
      </c>
      <c r="D516" s="1416">
        <v>6</v>
      </c>
      <c r="E516" s="1416"/>
      <c r="F516" s="1416">
        <f>SUM(D516*E516)</f>
        <v>0</v>
      </c>
      <c r="G516" s="1417">
        <f t="shared" si="40"/>
        <v>6</v>
      </c>
      <c r="H516" s="1416">
        <f t="shared" si="35"/>
        <v>0</v>
      </c>
      <c r="I516" s="1417"/>
      <c r="J516" s="1419">
        <f t="shared" si="36"/>
        <v>0</v>
      </c>
      <c r="K516" s="431"/>
    </row>
    <row r="517" spans="1:11" s="1408" customFormat="1">
      <c r="B517" s="1408" t="s">
        <v>1449</v>
      </c>
      <c r="C517" s="497" t="s">
        <v>1391</v>
      </c>
      <c r="D517" s="1416">
        <v>3</v>
      </c>
      <c r="E517" s="1416"/>
      <c r="F517" s="1416">
        <f t="shared" ref="F517:F523" si="42">SUM(D517*E517)</f>
        <v>0</v>
      </c>
      <c r="G517" s="1417">
        <f t="shared" si="40"/>
        <v>3</v>
      </c>
      <c r="H517" s="1416">
        <f t="shared" si="35"/>
        <v>0</v>
      </c>
      <c r="I517" s="1417"/>
      <c r="J517" s="1419">
        <f t="shared" si="36"/>
        <v>0</v>
      </c>
      <c r="K517" s="431"/>
    </row>
    <row r="518" spans="1:11" s="1408" customFormat="1">
      <c r="B518" s="1408" t="s">
        <v>1413</v>
      </c>
      <c r="C518" s="497" t="s">
        <v>1391</v>
      </c>
      <c r="D518" s="1416">
        <v>2</v>
      </c>
      <c r="E518" s="1416"/>
      <c r="F518" s="1416">
        <f t="shared" si="42"/>
        <v>0</v>
      </c>
      <c r="G518" s="1417">
        <f t="shared" si="40"/>
        <v>2</v>
      </c>
      <c r="H518" s="1416">
        <f t="shared" si="35"/>
        <v>0</v>
      </c>
      <c r="I518" s="1417"/>
      <c r="J518" s="1419">
        <f t="shared" si="36"/>
        <v>0</v>
      </c>
      <c r="K518" s="431"/>
    </row>
    <row r="519" spans="1:11" s="1408" customFormat="1">
      <c r="B519" s="1408" t="s">
        <v>1414</v>
      </c>
      <c r="C519" s="497" t="s">
        <v>1391</v>
      </c>
      <c r="D519" s="1416">
        <v>5</v>
      </c>
      <c r="E519" s="1416"/>
      <c r="F519" s="1416">
        <f t="shared" si="42"/>
        <v>0</v>
      </c>
      <c r="G519" s="1417">
        <f t="shared" si="40"/>
        <v>5</v>
      </c>
      <c r="H519" s="1416">
        <f t="shared" si="35"/>
        <v>0</v>
      </c>
      <c r="I519" s="1417"/>
      <c r="J519" s="1419">
        <f t="shared" si="36"/>
        <v>0</v>
      </c>
      <c r="K519" s="431"/>
    </row>
    <row r="520" spans="1:11" s="1408" customFormat="1">
      <c r="B520" s="1408" t="s">
        <v>1457</v>
      </c>
      <c r="C520" s="497" t="s">
        <v>1391</v>
      </c>
      <c r="D520" s="1416">
        <v>2</v>
      </c>
      <c r="E520" s="1416"/>
      <c r="F520" s="1416">
        <f t="shared" si="42"/>
        <v>0</v>
      </c>
      <c r="G520" s="1417">
        <f t="shared" si="40"/>
        <v>2</v>
      </c>
      <c r="H520" s="1416">
        <f t="shared" ref="H520:H582" si="43">SUM(E520*G520)</f>
        <v>0</v>
      </c>
      <c r="I520" s="1417"/>
      <c r="J520" s="1419">
        <f t="shared" ref="J520:J582" si="44">SUM(E520*I520)</f>
        <v>0</v>
      </c>
      <c r="K520" s="431"/>
    </row>
    <row r="521" spans="1:11" s="1408" customFormat="1">
      <c r="B521" s="1408" t="s">
        <v>1412</v>
      </c>
      <c r="C521" s="497" t="s">
        <v>1391</v>
      </c>
      <c r="D521" s="1416">
        <v>7</v>
      </c>
      <c r="E521" s="1416"/>
      <c r="F521" s="1416">
        <f t="shared" si="42"/>
        <v>0</v>
      </c>
      <c r="G521" s="1417">
        <f t="shared" si="40"/>
        <v>7</v>
      </c>
      <c r="H521" s="1416">
        <f t="shared" si="43"/>
        <v>0</v>
      </c>
      <c r="I521" s="1417"/>
      <c r="J521" s="1419">
        <f t="shared" si="44"/>
        <v>0</v>
      </c>
      <c r="K521" s="431"/>
    </row>
    <row r="522" spans="1:11" s="1408" customFormat="1">
      <c r="B522" s="1408" t="s">
        <v>1450</v>
      </c>
      <c r="C522" s="497" t="s">
        <v>1391</v>
      </c>
      <c r="D522" s="1416">
        <v>2</v>
      </c>
      <c r="E522" s="1416"/>
      <c r="F522" s="1416">
        <f t="shared" si="42"/>
        <v>0</v>
      </c>
      <c r="G522" s="1417">
        <f t="shared" si="40"/>
        <v>2</v>
      </c>
      <c r="H522" s="1416">
        <f t="shared" si="43"/>
        <v>0</v>
      </c>
      <c r="I522" s="1417"/>
      <c r="J522" s="1419">
        <f t="shared" si="44"/>
        <v>0</v>
      </c>
      <c r="K522" s="431"/>
    </row>
    <row r="523" spans="1:11" s="1408" customFormat="1">
      <c r="B523" s="1408" t="s">
        <v>1415</v>
      </c>
      <c r="C523" s="497" t="s">
        <v>1391</v>
      </c>
      <c r="D523" s="1416">
        <v>15</v>
      </c>
      <c r="E523" s="1416"/>
      <c r="F523" s="1416">
        <f t="shared" si="42"/>
        <v>0</v>
      </c>
      <c r="G523" s="1417">
        <f t="shared" si="40"/>
        <v>15</v>
      </c>
      <c r="H523" s="1416">
        <f t="shared" si="43"/>
        <v>0</v>
      </c>
      <c r="I523" s="1417"/>
      <c r="J523" s="1419">
        <f t="shared" si="44"/>
        <v>0</v>
      </c>
      <c r="K523" s="431"/>
    </row>
    <row r="524" spans="1:11" s="1408" customFormat="1">
      <c r="B524" s="1408" t="s">
        <v>1416</v>
      </c>
      <c r="C524" s="497" t="s">
        <v>1391</v>
      </c>
      <c r="D524" s="1416">
        <v>4</v>
      </c>
      <c r="E524" s="1416"/>
      <c r="F524" s="1416">
        <f>SUM(D524*E524)</f>
        <v>0</v>
      </c>
      <c r="G524" s="1417">
        <f t="shared" si="40"/>
        <v>4</v>
      </c>
      <c r="H524" s="1416">
        <f t="shared" si="43"/>
        <v>0</v>
      </c>
      <c r="I524" s="1417"/>
      <c r="J524" s="1419">
        <f t="shared" si="44"/>
        <v>0</v>
      </c>
      <c r="K524" s="431"/>
    </row>
    <row r="525" spans="1:11" s="1408" customFormat="1">
      <c r="B525" s="1408" t="s">
        <v>1417</v>
      </c>
      <c r="C525" s="497" t="s">
        <v>1391</v>
      </c>
      <c r="D525" s="1416">
        <v>51</v>
      </c>
      <c r="E525" s="1416"/>
      <c r="F525" s="1416">
        <f>SUM(D525*E525)</f>
        <v>0</v>
      </c>
      <c r="G525" s="1417">
        <f t="shared" si="40"/>
        <v>51</v>
      </c>
      <c r="H525" s="1416">
        <f t="shared" si="43"/>
        <v>0</v>
      </c>
      <c r="I525" s="1417"/>
      <c r="J525" s="1419">
        <f t="shared" si="44"/>
        <v>0</v>
      </c>
      <c r="K525" s="431"/>
    </row>
    <row r="526" spans="1:11" s="1408" customFormat="1">
      <c r="B526" s="1408" t="s">
        <v>1418</v>
      </c>
      <c r="C526" s="497" t="s">
        <v>1391</v>
      </c>
      <c r="D526" s="1416">
        <v>1</v>
      </c>
      <c r="E526" s="1416"/>
      <c r="F526" s="1416">
        <f>SUM(D526*E526)</f>
        <v>0</v>
      </c>
      <c r="G526" s="1417">
        <f t="shared" si="40"/>
        <v>1</v>
      </c>
      <c r="H526" s="1416">
        <f t="shared" si="43"/>
        <v>0</v>
      </c>
      <c r="I526" s="1417"/>
      <c r="J526" s="1419">
        <f t="shared" si="44"/>
        <v>0</v>
      </c>
      <c r="K526" s="431"/>
    </row>
    <row r="527" spans="1:11" s="1408" customFormat="1">
      <c r="B527" s="1408" t="s">
        <v>1419</v>
      </c>
      <c r="C527" s="497" t="s">
        <v>1391</v>
      </c>
      <c r="D527" s="1416">
        <v>1</v>
      </c>
      <c r="E527" s="1416"/>
      <c r="F527" s="1416">
        <f t="shared" ref="F527:F545" si="45">SUM(D527*E527)</f>
        <v>0</v>
      </c>
      <c r="G527" s="1417">
        <f t="shared" si="40"/>
        <v>1</v>
      </c>
      <c r="H527" s="1416">
        <f t="shared" si="43"/>
        <v>0</v>
      </c>
      <c r="I527" s="1417"/>
      <c r="J527" s="1419">
        <f t="shared" si="44"/>
        <v>0</v>
      </c>
      <c r="K527" s="431"/>
    </row>
    <row r="528" spans="1:11" s="1408" customFormat="1">
      <c r="B528" s="1408" t="s">
        <v>1420</v>
      </c>
      <c r="C528" s="497" t="s">
        <v>1391</v>
      </c>
      <c r="D528" s="1416">
        <v>1</v>
      </c>
      <c r="E528" s="1416"/>
      <c r="F528" s="1416">
        <f t="shared" si="45"/>
        <v>0</v>
      </c>
      <c r="G528" s="1417">
        <f t="shared" si="40"/>
        <v>1</v>
      </c>
      <c r="H528" s="1416">
        <f t="shared" si="43"/>
        <v>0</v>
      </c>
      <c r="I528" s="1417"/>
      <c r="J528" s="1419">
        <f t="shared" si="44"/>
        <v>0</v>
      </c>
      <c r="K528" s="431"/>
    </row>
    <row r="529" spans="1:11" s="1408" customFormat="1">
      <c r="B529" s="1408" t="s">
        <v>1431</v>
      </c>
      <c r="C529" s="497" t="s">
        <v>1391</v>
      </c>
      <c r="D529" s="1416">
        <v>1</v>
      </c>
      <c r="E529" s="1416"/>
      <c r="F529" s="1416">
        <f t="shared" si="45"/>
        <v>0</v>
      </c>
      <c r="G529" s="1417">
        <f t="shared" si="40"/>
        <v>1</v>
      </c>
      <c r="H529" s="1416">
        <f t="shared" si="43"/>
        <v>0</v>
      </c>
      <c r="I529" s="1417"/>
      <c r="J529" s="1419">
        <f t="shared" si="44"/>
        <v>0</v>
      </c>
      <c r="K529" s="431"/>
    </row>
    <row r="530" spans="1:11" s="1408" customFormat="1">
      <c r="B530" s="1408" t="s">
        <v>1452</v>
      </c>
      <c r="C530" s="497" t="s">
        <v>1391</v>
      </c>
      <c r="D530" s="1416">
        <v>1</v>
      </c>
      <c r="E530" s="1416"/>
      <c r="F530" s="1416">
        <f t="shared" si="45"/>
        <v>0</v>
      </c>
      <c r="G530" s="1417">
        <f t="shared" si="40"/>
        <v>1</v>
      </c>
      <c r="H530" s="1416">
        <f t="shared" si="43"/>
        <v>0</v>
      </c>
      <c r="I530" s="1417"/>
      <c r="J530" s="1419">
        <f t="shared" si="44"/>
        <v>0</v>
      </c>
      <c r="K530" s="431"/>
    </row>
    <row r="531" spans="1:11" s="434" customFormat="1">
      <c r="A531" s="1408"/>
      <c r="B531" s="1408" t="s">
        <v>1416</v>
      </c>
      <c r="C531" s="497" t="s">
        <v>1391</v>
      </c>
      <c r="D531" s="1416">
        <v>10</v>
      </c>
      <c r="E531" s="1416"/>
      <c r="F531" s="1416">
        <f t="shared" si="45"/>
        <v>0</v>
      </c>
      <c r="G531" s="1417">
        <f t="shared" si="40"/>
        <v>10</v>
      </c>
      <c r="H531" s="1416">
        <f t="shared" si="43"/>
        <v>0</v>
      </c>
      <c r="I531" s="1417"/>
      <c r="J531" s="1419">
        <f t="shared" si="44"/>
        <v>0</v>
      </c>
      <c r="K531" s="431"/>
    </row>
    <row r="532" spans="1:11" s="434" customFormat="1">
      <c r="A532" s="1408"/>
      <c r="B532" s="1408" t="s">
        <v>1421</v>
      </c>
      <c r="C532" s="497" t="s">
        <v>1391</v>
      </c>
      <c r="D532" s="1416">
        <v>1</v>
      </c>
      <c r="E532" s="1416"/>
      <c r="F532" s="1416">
        <f t="shared" si="45"/>
        <v>0</v>
      </c>
      <c r="G532" s="1417">
        <f t="shared" si="40"/>
        <v>1</v>
      </c>
      <c r="H532" s="1416">
        <f t="shared" si="43"/>
        <v>0</v>
      </c>
      <c r="I532" s="1417"/>
      <c r="J532" s="1419">
        <f t="shared" si="44"/>
        <v>0</v>
      </c>
      <c r="K532" s="431"/>
    </row>
    <row r="533" spans="1:11" s="434" customFormat="1">
      <c r="A533" s="1408"/>
      <c r="B533" s="1408" t="s">
        <v>1422</v>
      </c>
      <c r="C533" s="497" t="s">
        <v>1391</v>
      </c>
      <c r="D533" s="1416">
        <v>10</v>
      </c>
      <c r="E533" s="1416"/>
      <c r="F533" s="1416">
        <f t="shared" si="45"/>
        <v>0</v>
      </c>
      <c r="G533" s="1417">
        <f t="shared" si="40"/>
        <v>10</v>
      </c>
      <c r="H533" s="1416">
        <f t="shared" si="43"/>
        <v>0</v>
      </c>
      <c r="I533" s="1417"/>
      <c r="J533" s="1419">
        <f t="shared" si="44"/>
        <v>0</v>
      </c>
      <c r="K533" s="431"/>
    </row>
    <row r="534" spans="1:11" s="434" customFormat="1">
      <c r="A534" s="1408"/>
      <c r="B534" s="1408" t="s">
        <v>1423</v>
      </c>
      <c r="C534" s="497" t="s">
        <v>1391</v>
      </c>
      <c r="D534" s="1416">
        <v>1</v>
      </c>
      <c r="E534" s="1416"/>
      <c r="F534" s="1416">
        <f t="shared" si="45"/>
        <v>0</v>
      </c>
      <c r="G534" s="1417">
        <f t="shared" si="40"/>
        <v>1</v>
      </c>
      <c r="H534" s="1416">
        <f t="shared" si="43"/>
        <v>0</v>
      </c>
      <c r="I534" s="1417"/>
      <c r="J534" s="1419">
        <f t="shared" si="44"/>
        <v>0</v>
      </c>
      <c r="K534" s="431"/>
    </row>
    <row r="535" spans="1:11" s="434" customFormat="1">
      <c r="A535" s="1408"/>
      <c r="B535" s="1408" t="s">
        <v>1424</v>
      </c>
      <c r="C535" s="497" t="s">
        <v>1391</v>
      </c>
      <c r="D535" s="1416">
        <v>11</v>
      </c>
      <c r="E535" s="1416"/>
      <c r="F535" s="1416">
        <f t="shared" si="45"/>
        <v>0</v>
      </c>
      <c r="G535" s="1417">
        <f t="shared" si="40"/>
        <v>11</v>
      </c>
      <c r="H535" s="1416">
        <f t="shared" si="43"/>
        <v>0</v>
      </c>
      <c r="I535" s="1417"/>
      <c r="J535" s="1419">
        <f t="shared" si="44"/>
        <v>0</v>
      </c>
      <c r="K535" s="431"/>
    </row>
    <row r="536" spans="1:11" s="434" customFormat="1">
      <c r="A536" s="1408"/>
      <c r="B536" s="1408" t="s">
        <v>1425</v>
      </c>
      <c r="C536" s="497" t="s">
        <v>1391</v>
      </c>
      <c r="D536" s="1416">
        <v>8</v>
      </c>
      <c r="E536" s="1416"/>
      <c r="F536" s="1416">
        <f t="shared" si="45"/>
        <v>0</v>
      </c>
      <c r="G536" s="1417">
        <f t="shared" si="40"/>
        <v>8</v>
      </c>
      <c r="H536" s="1416">
        <f t="shared" si="43"/>
        <v>0</v>
      </c>
      <c r="I536" s="1417"/>
      <c r="J536" s="1419">
        <f t="shared" si="44"/>
        <v>0</v>
      </c>
      <c r="K536" s="431"/>
    </row>
    <row r="537" spans="1:11" s="434" customFormat="1">
      <c r="A537" s="1408"/>
      <c r="B537" s="1408" t="s">
        <v>1426</v>
      </c>
      <c r="C537" s="497" t="s">
        <v>1391</v>
      </c>
      <c r="D537" s="1416">
        <v>6</v>
      </c>
      <c r="E537" s="1416"/>
      <c r="F537" s="1416">
        <f t="shared" si="45"/>
        <v>0</v>
      </c>
      <c r="G537" s="1417">
        <f t="shared" si="40"/>
        <v>6</v>
      </c>
      <c r="H537" s="1416">
        <f t="shared" si="43"/>
        <v>0</v>
      </c>
      <c r="I537" s="1417"/>
      <c r="J537" s="1419">
        <f t="shared" si="44"/>
        <v>0</v>
      </c>
      <c r="K537" s="431"/>
    </row>
    <row r="538" spans="1:11" s="434" customFormat="1">
      <c r="A538" s="1408"/>
      <c r="B538" s="1408" t="s">
        <v>1427</v>
      </c>
      <c r="C538" s="497" t="s">
        <v>1391</v>
      </c>
      <c r="D538" s="1416">
        <v>6</v>
      </c>
      <c r="E538" s="1416"/>
      <c r="F538" s="1416">
        <f t="shared" si="45"/>
        <v>0</v>
      </c>
      <c r="G538" s="1417">
        <f t="shared" si="40"/>
        <v>6</v>
      </c>
      <c r="H538" s="1416">
        <f t="shared" si="43"/>
        <v>0</v>
      </c>
      <c r="I538" s="1417"/>
      <c r="J538" s="1419">
        <f t="shared" si="44"/>
        <v>0</v>
      </c>
      <c r="K538" s="431"/>
    </row>
    <row r="539" spans="1:11" s="1408" customFormat="1">
      <c r="B539" s="1408" t="s">
        <v>1458</v>
      </c>
      <c r="C539" s="497" t="s">
        <v>1391</v>
      </c>
      <c r="D539" s="1416">
        <v>1</v>
      </c>
      <c r="E539" s="1416"/>
      <c r="F539" s="1416">
        <f t="shared" si="45"/>
        <v>0</v>
      </c>
      <c r="G539" s="1417">
        <f t="shared" si="40"/>
        <v>1</v>
      </c>
      <c r="H539" s="1416">
        <f t="shared" si="43"/>
        <v>0</v>
      </c>
      <c r="I539" s="1417"/>
      <c r="J539" s="1419">
        <f t="shared" si="44"/>
        <v>0</v>
      </c>
      <c r="K539" s="431"/>
    </row>
    <row r="540" spans="1:11" s="1408" customFormat="1">
      <c r="B540" s="1408" t="s">
        <v>1459</v>
      </c>
      <c r="C540" s="497" t="s">
        <v>1391</v>
      </c>
      <c r="D540" s="1416">
        <v>1</v>
      </c>
      <c r="E540" s="1416"/>
      <c r="F540" s="1416">
        <f t="shared" si="45"/>
        <v>0</v>
      </c>
      <c r="G540" s="1417">
        <f t="shared" si="40"/>
        <v>1</v>
      </c>
      <c r="H540" s="1416">
        <f t="shared" si="43"/>
        <v>0</v>
      </c>
      <c r="I540" s="1417"/>
      <c r="J540" s="1419">
        <f t="shared" si="44"/>
        <v>0</v>
      </c>
      <c r="K540" s="431"/>
    </row>
    <row r="541" spans="1:11" s="1408" customFormat="1">
      <c r="B541" s="1408" t="s">
        <v>1460</v>
      </c>
      <c r="C541" s="497" t="s">
        <v>1391</v>
      </c>
      <c r="D541" s="1416">
        <v>2</v>
      </c>
      <c r="E541" s="1416"/>
      <c r="F541" s="1416">
        <f t="shared" si="45"/>
        <v>0</v>
      </c>
      <c r="G541" s="1417">
        <f t="shared" si="40"/>
        <v>2</v>
      </c>
      <c r="H541" s="1416">
        <f t="shared" si="43"/>
        <v>0</v>
      </c>
      <c r="I541" s="1417"/>
      <c r="J541" s="1419">
        <f t="shared" si="44"/>
        <v>0</v>
      </c>
      <c r="K541" s="431"/>
    </row>
    <row r="542" spans="1:11" s="1408" customFormat="1">
      <c r="B542" s="1408" t="s">
        <v>1477</v>
      </c>
      <c r="C542" s="497" t="s">
        <v>1391</v>
      </c>
      <c r="D542" s="1416">
        <v>1</v>
      </c>
      <c r="E542" s="1416"/>
      <c r="F542" s="1416">
        <f t="shared" si="45"/>
        <v>0</v>
      </c>
      <c r="G542" s="1417">
        <f t="shared" si="40"/>
        <v>1</v>
      </c>
      <c r="H542" s="1416">
        <f t="shared" si="43"/>
        <v>0</v>
      </c>
      <c r="I542" s="1417"/>
      <c r="J542" s="1419">
        <f t="shared" si="44"/>
        <v>0</v>
      </c>
      <c r="K542" s="431"/>
    </row>
    <row r="543" spans="1:11" s="1408" customFormat="1">
      <c r="B543" s="1408" t="s">
        <v>1461</v>
      </c>
      <c r="C543" s="497" t="s">
        <v>1391</v>
      </c>
      <c r="D543" s="1416">
        <v>8</v>
      </c>
      <c r="E543" s="1416"/>
      <c r="F543" s="1416">
        <f t="shared" si="45"/>
        <v>0</v>
      </c>
      <c r="G543" s="1417">
        <f t="shared" si="40"/>
        <v>8</v>
      </c>
      <c r="H543" s="1416">
        <f t="shared" si="43"/>
        <v>0</v>
      </c>
      <c r="I543" s="1417"/>
      <c r="J543" s="1419">
        <f t="shared" si="44"/>
        <v>0</v>
      </c>
      <c r="K543" s="431"/>
    </row>
    <row r="544" spans="1:11" s="1408" customFormat="1">
      <c r="B544" s="1408" t="s">
        <v>1462</v>
      </c>
      <c r="C544" s="497" t="s">
        <v>1436</v>
      </c>
      <c r="D544" s="1416">
        <v>4</v>
      </c>
      <c r="E544" s="1416"/>
      <c r="F544" s="1416">
        <f t="shared" si="45"/>
        <v>0</v>
      </c>
      <c r="G544" s="1417">
        <f t="shared" si="40"/>
        <v>4</v>
      </c>
      <c r="H544" s="1416">
        <f t="shared" si="43"/>
        <v>0</v>
      </c>
      <c r="I544" s="1417"/>
      <c r="J544" s="1419">
        <f t="shared" si="44"/>
        <v>0</v>
      </c>
      <c r="K544" s="431"/>
    </row>
    <row r="545" spans="1:11" s="1408" customFormat="1">
      <c r="B545" s="1408" t="s">
        <v>1463</v>
      </c>
      <c r="C545" s="497" t="s">
        <v>1391</v>
      </c>
      <c r="D545" s="1416">
        <v>8</v>
      </c>
      <c r="E545" s="1416"/>
      <c r="F545" s="1416">
        <f t="shared" si="45"/>
        <v>0</v>
      </c>
      <c r="G545" s="1417">
        <f t="shared" si="40"/>
        <v>8</v>
      </c>
      <c r="H545" s="1416">
        <f t="shared" si="43"/>
        <v>0</v>
      </c>
      <c r="I545" s="1417"/>
      <c r="J545" s="1419">
        <f t="shared" si="44"/>
        <v>0</v>
      </c>
      <c r="K545" s="431"/>
    </row>
    <row r="546" spans="1:11" s="1408" customFormat="1">
      <c r="B546" s="1408" t="s">
        <v>1464</v>
      </c>
      <c r="C546" s="497" t="s">
        <v>1391</v>
      </c>
      <c r="D546" s="1416">
        <v>3</v>
      </c>
      <c r="E546" s="1416"/>
      <c r="F546" s="1416">
        <f>SUM(D546*E546)</f>
        <v>0</v>
      </c>
      <c r="G546" s="1417">
        <f t="shared" si="40"/>
        <v>3</v>
      </c>
      <c r="H546" s="1416">
        <f t="shared" si="43"/>
        <v>0</v>
      </c>
      <c r="I546" s="1417"/>
      <c r="J546" s="1419">
        <f t="shared" si="44"/>
        <v>0</v>
      </c>
      <c r="K546" s="431"/>
    </row>
    <row r="547" spans="1:11" s="1408" customFormat="1">
      <c r="B547" s="1408" t="s">
        <v>1465</v>
      </c>
      <c r="C547" s="497" t="s">
        <v>1391</v>
      </c>
      <c r="D547" s="1416">
        <v>50</v>
      </c>
      <c r="E547" s="1416"/>
      <c r="F547" s="1416">
        <f>SUM(D547*E547)</f>
        <v>0</v>
      </c>
      <c r="G547" s="1417">
        <f t="shared" si="40"/>
        <v>50</v>
      </c>
      <c r="H547" s="1416">
        <f t="shared" si="43"/>
        <v>0</v>
      </c>
      <c r="I547" s="1417"/>
      <c r="J547" s="1419">
        <f t="shared" si="44"/>
        <v>0</v>
      </c>
      <c r="K547" s="431"/>
    </row>
    <row r="548" spans="1:11" s="1408" customFormat="1">
      <c r="B548" s="1408" t="s">
        <v>1466</v>
      </c>
      <c r="C548" s="497" t="s">
        <v>1391</v>
      </c>
      <c r="D548" s="1416">
        <v>50</v>
      </c>
      <c r="E548" s="1416"/>
      <c r="F548" s="1416">
        <f>SUM(D548*E548)</f>
        <v>0</v>
      </c>
      <c r="G548" s="1417">
        <f t="shared" si="40"/>
        <v>50</v>
      </c>
      <c r="H548" s="1416">
        <f t="shared" si="43"/>
        <v>0</v>
      </c>
      <c r="I548" s="1417"/>
      <c r="J548" s="1419">
        <f t="shared" si="44"/>
        <v>0</v>
      </c>
      <c r="K548" s="431"/>
    </row>
    <row r="549" spans="1:11" s="1408" customFormat="1">
      <c r="B549" s="1408" t="s">
        <v>1442</v>
      </c>
      <c r="C549" s="497" t="s">
        <v>1391</v>
      </c>
      <c r="D549" s="1416">
        <v>1</v>
      </c>
      <c r="E549" s="1416"/>
      <c r="F549" s="1416">
        <f t="shared" ref="F549:F551" si="46">SUM(D549*E549)</f>
        <v>0</v>
      </c>
      <c r="G549" s="1417">
        <f t="shared" si="40"/>
        <v>1</v>
      </c>
      <c r="H549" s="1416">
        <f t="shared" si="43"/>
        <v>0</v>
      </c>
      <c r="I549" s="1417"/>
      <c r="J549" s="1419">
        <f t="shared" si="44"/>
        <v>0</v>
      </c>
      <c r="K549" s="431"/>
    </row>
    <row r="550" spans="1:11" s="1408" customFormat="1">
      <c r="B550" s="1408" t="s">
        <v>1467</v>
      </c>
      <c r="C550" s="497" t="s">
        <v>1389</v>
      </c>
      <c r="D550" s="1416">
        <v>1</v>
      </c>
      <c r="E550" s="1416"/>
      <c r="F550" s="1416">
        <f t="shared" si="46"/>
        <v>0</v>
      </c>
      <c r="G550" s="1417">
        <f t="shared" si="40"/>
        <v>1</v>
      </c>
      <c r="H550" s="1416">
        <f t="shared" si="43"/>
        <v>0</v>
      </c>
      <c r="I550" s="1417"/>
      <c r="J550" s="1419">
        <f t="shared" si="44"/>
        <v>0</v>
      </c>
      <c r="K550" s="431"/>
    </row>
    <row r="551" spans="1:11" s="1408" customFormat="1">
      <c r="B551" s="1408" t="s">
        <v>1444</v>
      </c>
      <c r="C551" s="497" t="s">
        <v>1389</v>
      </c>
      <c r="D551" s="1416">
        <v>1</v>
      </c>
      <c r="E551" s="1416"/>
      <c r="F551" s="1416">
        <f t="shared" si="46"/>
        <v>0</v>
      </c>
      <c r="G551" s="1417">
        <f t="shared" si="40"/>
        <v>1</v>
      </c>
      <c r="H551" s="1416">
        <f t="shared" si="43"/>
        <v>0</v>
      </c>
      <c r="I551" s="1417"/>
      <c r="J551" s="1419">
        <f t="shared" si="44"/>
        <v>0</v>
      </c>
      <c r="K551" s="431"/>
    </row>
    <row r="552" spans="1:11" s="1408" customFormat="1">
      <c r="C552" s="497"/>
      <c r="D552" s="1416"/>
      <c r="E552" s="1416"/>
      <c r="F552" s="1416"/>
      <c r="G552" s="1417">
        <f t="shared" si="40"/>
        <v>0</v>
      </c>
      <c r="H552" s="1416">
        <f t="shared" si="43"/>
        <v>0</v>
      </c>
      <c r="I552" s="1417"/>
      <c r="J552" s="1419">
        <f t="shared" si="44"/>
        <v>0</v>
      </c>
      <c r="K552" s="431"/>
    </row>
    <row r="553" spans="1:11" s="1408" customFormat="1">
      <c r="C553" s="497"/>
      <c r="D553" s="1416"/>
      <c r="E553" s="1416"/>
      <c r="F553" s="1416"/>
      <c r="G553" s="1417">
        <f t="shared" si="40"/>
        <v>0</v>
      </c>
      <c r="H553" s="1416">
        <f t="shared" si="43"/>
        <v>0</v>
      </c>
      <c r="I553" s="1417"/>
      <c r="J553" s="1419">
        <f t="shared" si="44"/>
        <v>0</v>
      </c>
      <c r="K553" s="431"/>
    </row>
    <row r="554" spans="1:11" s="1408" customFormat="1" ht="38.25">
      <c r="A554" s="1408" t="s">
        <v>14</v>
      </c>
      <c r="B554" s="1408" t="s">
        <v>1480</v>
      </c>
      <c r="C554" s="497" t="s">
        <v>1389</v>
      </c>
      <c r="D554" s="1416">
        <v>1</v>
      </c>
      <c r="E554" s="1416"/>
      <c r="F554" s="1416"/>
      <c r="G554" s="1417"/>
      <c r="H554" s="1416"/>
      <c r="I554" s="1417">
        <v>1</v>
      </c>
      <c r="J554" s="1419"/>
      <c r="K554" s="431"/>
    </row>
    <row r="555" spans="1:11" s="1408" customFormat="1">
      <c r="B555" s="1408" t="s">
        <v>1481</v>
      </c>
      <c r="C555" s="497" t="s">
        <v>1391</v>
      </c>
      <c r="D555" s="1416">
        <v>1</v>
      </c>
      <c r="E555" s="1416"/>
      <c r="F555" s="1416">
        <f>SUM(D555*E555)</f>
        <v>0</v>
      </c>
      <c r="G555" s="1417"/>
      <c r="H555" s="1416">
        <f t="shared" si="43"/>
        <v>0</v>
      </c>
      <c r="I555" s="1417">
        <v>1</v>
      </c>
      <c r="J555" s="1419">
        <f t="shared" si="44"/>
        <v>0</v>
      </c>
      <c r="K555" s="431"/>
    </row>
    <row r="556" spans="1:11" s="1408" customFormat="1">
      <c r="B556" s="1408" t="s">
        <v>1482</v>
      </c>
      <c r="C556" s="497" t="s">
        <v>1391</v>
      </c>
      <c r="D556" s="1416">
        <v>1</v>
      </c>
      <c r="E556" s="1416"/>
      <c r="F556" s="1416">
        <f t="shared" ref="F556:F584" si="47">SUM(D556*E556)</f>
        <v>0</v>
      </c>
      <c r="G556" s="1417"/>
      <c r="H556" s="1416">
        <f t="shared" si="43"/>
        <v>0</v>
      </c>
      <c r="I556" s="1417">
        <v>1</v>
      </c>
      <c r="J556" s="1419">
        <f t="shared" si="44"/>
        <v>0</v>
      </c>
      <c r="K556" s="431"/>
    </row>
    <row r="557" spans="1:11" s="1408" customFormat="1">
      <c r="B557" s="1408" t="s">
        <v>1483</v>
      </c>
      <c r="C557" s="497" t="s">
        <v>1391</v>
      </c>
      <c r="D557" s="1416">
        <v>1</v>
      </c>
      <c r="E557" s="1416"/>
      <c r="F557" s="1416">
        <f t="shared" si="47"/>
        <v>0</v>
      </c>
      <c r="G557" s="1417"/>
      <c r="H557" s="1416">
        <f t="shared" si="43"/>
        <v>0</v>
      </c>
      <c r="I557" s="1417">
        <v>1</v>
      </c>
      <c r="J557" s="1419">
        <f t="shared" si="44"/>
        <v>0</v>
      </c>
      <c r="K557" s="431"/>
    </row>
    <row r="558" spans="1:11" s="1408" customFormat="1">
      <c r="B558" s="1408" t="s">
        <v>1473</v>
      </c>
      <c r="C558" s="497" t="s">
        <v>1391</v>
      </c>
      <c r="D558" s="1416">
        <v>1</v>
      </c>
      <c r="E558" s="1416"/>
      <c r="F558" s="1416">
        <f t="shared" si="47"/>
        <v>0</v>
      </c>
      <c r="G558" s="1417"/>
      <c r="H558" s="1416">
        <f t="shared" si="43"/>
        <v>0</v>
      </c>
      <c r="I558" s="1417">
        <v>1</v>
      </c>
      <c r="J558" s="1419">
        <f t="shared" si="44"/>
        <v>0</v>
      </c>
      <c r="K558" s="431"/>
    </row>
    <row r="559" spans="1:11" s="1408" customFormat="1">
      <c r="B559" s="1408" t="s">
        <v>1401</v>
      </c>
      <c r="C559" s="497" t="s">
        <v>1391</v>
      </c>
      <c r="D559" s="1416">
        <v>1</v>
      </c>
      <c r="E559" s="1416"/>
      <c r="F559" s="1416">
        <f t="shared" si="47"/>
        <v>0</v>
      </c>
      <c r="G559" s="1417"/>
      <c r="H559" s="1416">
        <f t="shared" si="43"/>
        <v>0</v>
      </c>
      <c r="I559" s="1417">
        <v>1</v>
      </c>
      <c r="J559" s="1419">
        <f t="shared" si="44"/>
        <v>0</v>
      </c>
      <c r="K559" s="431"/>
    </row>
    <row r="560" spans="1:11" s="1408" customFormat="1">
      <c r="B560" s="1408" t="s">
        <v>1402</v>
      </c>
      <c r="C560" s="497" t="s">
        <v>1391</v>
      </c>
      <c r="D560" s="1416">
        <v>1</v>
      </c>
      <c r="E560" s="1416"/>
      <c r="F560" s="1416">
        <f t="shared" si="47"/>
        <v>0</v>
      </c>
      <c r="G560" s="1417"/>
      <c r="H560" s="1416">
        <f t="shared" si="43"/>
        <v>0</v>
      </c>
      <c r="I560" s="1417">
        <v>1</v>
      </c>
      <c r="J560" s="1419">
        <f t="shared" si="44"/>
        <v>0</v>
      </c>
      <c r="K560" s="431"/>
    </row>
    <row r="561" spans="2:11" s="1408" customFormat="1">
      <c r="B561" s="1408" t="s">
        <v>1403</v>
      </c>
      <c r="C561" s="497" t="s">
        <v>1391</v>
      </c>
      <c r="D561" s="1416">
        <v>1</v>
      </c>
      <c r="E561" s="1416"/>
      <c r="F561" s="1416">
        <f t="shared" si="47"/>
        <v>0</v>
      </c>
      <c r="G561" s="1417"/>
      <c r="H561" s="1416">
        <f t="shared" si="43"/>
        <v>0</v>
      </c>
      <c r="I561" s="1417">
        <v>1</v>
      </c>
      <c r="J561" s="1419">
        <f t="shared" si="44"/>
        <v>0</v>
      </c>
      <c r="K561" s="431"/>
    </row>
    <row r="562" spans="2:11" s="1408" customFormat="1">
      <c r="B562" s="1408" t="s">
        <v>1404</v>
      </c>
      <c r="C562" s="497" t="s">
        <v>1391</v>
      </c>
      <c r="D562" s="1416">
        <v>1</v>
      </c>
      <c r="E562" s="1416"/>
      <c r="F562" s="1416">
        <f t="shared" si="47"/>
        <v>0</v>
      </c>
      <c r="G562" s="1417"/>
      <c r="H562" s="1416">
        <f t="shared" si="43"/>
        <v>0</v>
      </c>
      <c r="I562" s="1417">
        <v>1</v>
      </c>
      <c r="J562" s="1419">
        <f t="shared" si="44"/>
        <v>0</v>
      </c>
      <c r="K562" s="431"/>
    </row>
    <row r="563" spans="2:11" s="1408" customFormat="1">
      <c r="B563" s="1408" t="s">
        <v>1484</v>
      </c>
      <c r="C563" s="497" t="s">
        <v>1391</v>
      </c>
      <c r="D563" s="1416">
        <v>1</v>
      </c>
      <c r="E563" s="1416"/>
      <c r="F563" s="1416">
        <f t="shared" si="47"/>
        <v>0</v>
      </c>
      <c r="G563" s="1417"/>
      <c r="H563" s="1416">
        <f t="shared" si="43"/>
        <v>0</v>
      </c>
      <c r="I563" s="1417">
        <v>1</v>
      </c>
      <c r="J563" s="1419">
        <f t="shared" si="44"/>
        <v>0</v>
      </c>
      <c r="K563" s="431"/>
    </row>
    <row r="564" spans="2:11" s="1408" customFormat="1">
      <c r="B564" s="1408" t="s">
        <v>1485</v>
      </c>
      <c r="C564" s="497" t="s">
        <v>1391</v>
      </c>
      <c r="D564" s="1416">
        <v>3</v>
      </c>
      <c r="E564" s="1416"/>
      <c r="F564" s="1416">
        <f t="shared" si="47"/>
        <v>0</v>
      </c>
      <c r="G564" s="1417"/>
      <c r="H564" s="1416">
        <f t="shared" si="43"/>
        <v>0</v>
      </c>
      <c r="I564" s="1417">
        <v>3</v>
      </c>
      <c r="J564" s="1419">
        <f t="shared" si="44"/>
        <v>0</v>
      </c>
      <c r="K564" s="431"/>
    </row>
    <row r="565" spans="2:11" s="1408" customFormat="1">
      <c r="B565" s="1408" t="s">
        <v>1486</v>
      </c>
      <c r="C565" s="497" t="s">
        <v>1391</v>
      </c>
      <c r="D565" s="1416">
        <v>3</v>
      </c>
      <c r="E565" s="1416"/>
      <c r="F565" s="1416">
        <f t="shared" si="47"/>
        <v>0</v>
      </c>
      <c r="G565" s="1417"/>
      <c r="H565" s="1416">
        <f t="shared" si="43"/>
        <v>0</v>
      </c>
      <c r="I565" s="1417">
        <v>3</v>
      </c>
      <c r="J565" s="1419">
        <f t="shared" si="44"/>
        <v>0</v>
      </c>
      <c r="K565" s="431"/>
    </row>
    <row r="566" spans="2:11" s="1408" customFormat="1">
      <c r="B566" s="1408" t="s">
        <v>1400</v>
      </c>
      <c r="C566" s="497" t="s">
        <v>1391</v>
      </c>
      <c r="D566" s="1416">
        <v>1</v>
      </c>
      <c r="E566" s="1416"/>
      <c r="F566" s="1416">
        <f t="shared" si="47"/>
        <v>0</v>
      </c>
      <c r="G566" s="1417"/>
      <c r="H566" s="1416">
        <f t="shared" si="43"/>
        <v>0</v>
      </c>
      <c r="I566" s="1417">
        <v>1</v>
      </c>
      <c r="J566" s="1419">
        <f t="shared" si="44"/>
        <v>0</v>
      </c>
      <c r="K566" s="431"/>
    </row>
    <row r="567" spans="2:11" s="1408" customFormat="1">
      <c r="B567" s="1408" t="s">
        <v>1487</v>
      </c>
      <c r="C567" s="497" t="s">
        <v>1391</v>
      </c>
      <c r="D567" s="1416">
        <v>4</v>
      </c>
      <c r="E567" s="1416"/>
      <c r="F567" s="1416">
        <f t="shared" si="47"/>
        <v>0</v>
      </c>
      <c r="G567" s="1417"/>
      <c r="H567" s="1416">
        <f t="shared" si="43"/>
        <v>0</v>
      </c>
      <c r="I567" s="1417">
        <v>4</v>
      </c>
      <c r="J567" s="1419">
        <f t="shared" si="44"/>
        <v>0</v>
      </c>
      <c r="K567" s="431"/>
    </row>
    <row r="568" spans="2:11" s="1408" customFormat="1">
      <c r="B568" s="1408" t="s">
        <v>1431</v>
      </c>
      <c r="C568" s="497" t="s">
        <v>1391</v>
      </c>
      <c r="D568" s="1416">
        <v>2</v>
      </c>
      <c r="E568" s="1416"/>
      <c r="F568" s="1416">
        <f t="shared" si="47"/>
        <v>0</v>
      </c>
      <c r="G568" s="1417"/>
      <c r="H568" s="1416">
        <f t="shared" si="43"/>
        <v>0</v>
      </c>
      <c r="I568" s="1417">
        <v>2</v>
      </c>
      <c r="J568" s="1419">
        <f t="shared" si="44"/>
        <v>0</v>
      </c>
      <c r="K568" s="431"/>
    </row>
    <row r="569" spans="2:11" s="1408" customFormat="1">
      <c r="B569" s="1408" t="s">
        <v>1415</v>
      </c>
      <c r="C569" s="497" t="s">
        <v>1391</v>
      </c>
      <c r="D569" s="1416">
        <v>3</v>
      </c>
      <c r="E569" s="1416"/>
      <c r="F569" s="1416">
        <f t="shared" si="47"/>
        <v>0</v>
      </c>
      <c r="G569" s="1417"/>
      <c r="H569" s="1416">
        <f t="shared" si="43"/>
        <v>0</v>
      </c>
      <c r="I569" s="1417">
        <v>3</v>
      </c>
      <c r="J569" s="1419">
        <f t="shared" si="44"/>
        <v>0</v>
      </c>
      <c r="K569" s="431"/>
    </row>
    <row r="570" spans="2:11" s="1408" customFormat="1">
      <c r="B570" s="1408" t="s">
        <v>1417</v>
      </c>
      <c r="C570" s="497" t="s">
        <v>1391</v>
      </c>
      <c r="D570" s="1416">
        <v>6</v>
      </c>
      <c r="E570" s="1416"/>
      <c r="F570" s="1416">
        <f t="shared" si="47"/>
        <v>0</v>
      </c>
      <c r="G570" s="1417"/>
      <c r="H570" s="1416">
        <f t="shared" si="43"/>
        <v>0</v>
      </c>
      <c r="I570" s="1417">
        <v>6</v>
      </c>
      <c r="J570" s="1419">
        <f t="shared" si="44"/>
        <v>0</v>
      </c>
      <c r="K570" s="431"/>
    </row>
    <row r="571" spans="2:11" s="1408" customFormat="1">
      <c r="B571" s="1408" t="s">
        <v>1488</v>
      </c>
      <c r="C571" s="497" t="s">
        <v>1391</v>
      </c>
      <c r="D571" s="1416">
        <v>2</v>
      </c>
      <c r="E571" s="1416"/>
      <c r="F571" s="1416">
        <f t="shared" si="47"/>
        <v>0</v>
      </c>
      <c r="G571" s="1417"/>
      <c r="H571" s="1416">
        <f t="shared" si="43"/>
        <v>0</v>
      </c>
      <c r="I571" s="1417">
        <v>2</v>
      </c>
      <c r="J571" s="1419">
        <f t="shared" si="44"/>
        <v>0</v>
      </c>
      <c r="K571" s="431"/>
    </row>
    <row r="572" spans="2:11" s="1408" customFormat="1">
      <c r="B572" s="1408" t="s">
        <v>1450</v>
      </c>
      <c r="C572" s="497" t="s">
        <v>1391</v>
      </c>
      <c r="D572" s="1416">
        <v>2</v>
      </c>
      <c r="E572" s="1416"/>
      <c r="F572" s="1416">
        <f t="shared" si="47"/>
        <v>0</v>
      </c>
      <c r="G572" s="1417"/>
      <c r="H572" s="1416">
        <f t="shared" si="43"/>
        <v>0</v>
      </c>
      <c r="I572" s="1417">
        <v>2</v>
      </c>
      <c r="J572" s="1419">
        <f t="shared" si="44"/>
        <v>0</v>
      </c>
      <c r="K572" s="431"/>
    </row>
    <row r="573" spans="2:11" s="1408" customFormat="1">
      <c r="B573" s="1408" t="s">
        <v>1452</v>
      </c>
      <c r="C573" s="497" t="s">
        <v>1391</v>
      </c>
      <c r="D573" s="1416">
        <v>1</v>
      </c>
      <c r="E573" s="1416"/>
      <c r="F573" s="1416">
        <f t="shared" si="47"/>
        <v>0</v>
      </c>
      <c r="G573" s="1417"/>
      <c r="H573" s="1416">
        <f t="shared" si="43"/>
        <v>0</v>
      </c>
      <c r="I573" s="1417">
        <v>1</v>
      </c>
      <c r="J573" s="1419">
        <f t="shared" si="44"/>
        <v>0</v>
      </c>
      <c r="K573" s="431"/>
    </row>
    <row r="574" spans="2:11" s="1408" customFormat="1">
      <c r="B574" s="1408" t="s">
        <v>1412</v>
      </c>
      <c r="C574" s="497" t="s">
        <v>1391</v>
      </c>
      <c r="D574" s="1416">
        <v>1</v>
      </c>
      <c r="E574" s="1416"/>
      <c r="F574" s="1416">
        <f t="shared" si="47"/>
        <v>0</v>
      </c>
      <c r="G574" s="1417"/>
      <c r="H574" s="1416">
        <f t="shared" si="43"/>
        <v>0</v>
      </c>
      <c r="I574" s="1417">
        <v>1</v>
      </c>
      <c r="J574" s="1419">
        <f t="shared" si="44"/>
        <v>0</v>
      </c>
      <c r="K574" s="431"/>
    </row>
    <row r="575" spans="2:11" s="1408" customFormat="1">
      <c r="B575" s="1408" t="s">
        <v>1489</v>
      </c>
      <c r="C575" s="497" t="s">
        <v>1391</v>
      </c>
      <c r="D575" s="1416">
        <v>1</v>
      </c>
      <c r="E575" s="1416"/>
      <c r="F575" s="1416">
        <f t="shared" si="47"/>
        <v>0</v>
      </c>
      <c r="G575" s="1417"/>
      <c r="H575" s="1416">
        <f t="shared" si="43"/>
        <v>0</v>
      </c>
      <c r="I575" s="1417">
        <v>1</v>
      </c>
      <c r="J575" s="1419">
        <f t="shared" si="44"/>
        <v>0</v>
      </c>
      <c r="K575" s="431"/>
    </row>
    <row r="576" spans="2:11" s="1408" customFormat="1">
      <c r="B576" s="1408" t="s">
        <v>1490</v>
      </c>
      <c r="C576" s="497" t="s">
        <v>1391</v>
      </c>
      <c r="D576" s="1416">
        <v>6</v>
      </c>
      <c r="E576" s="1416"/>
      <c r="F576" s="1416">
        <f t="shared" si="47"/>
        <v>0</v>
      </c>
      <c r="G576" s="1417"/>
      <c r="H576" s="1416">
        <f t="shared" si="43"/>
        <v>0</v>
      </c>
      <c r="I576" s="1417">
        <v>6</v>
      </c>
      <c r="J576" s="1419">
        <f t="shared" si="44"/>
        <v>0</v>
      </c>
      <c r="K576" s="431"/>
    </row>
    <row r="577" spans="1:11" s="1408" customFormat="1">
      <c r="B577" s="1408" t="s">
        <v>1491</v>
      </c>
      <c r="C577" s="497" t="s">
        <v>1391</v>
      </c>
      <c r="D577" s="1416">
        <v>6</v>
      </c>
      <c r="E577" s="1416"/>
      <c r="F577" s="1416">
        <f t="shared" si="47"/>
        <v>0</v>
      </c>
      <c r="G577" s="1417"/>
      <c r="H577" s="1416">
        <f t="shared" si="43"/>
        <v>0</v>
      </c>
      <c r="I577" s="1417">
        <v>6</v>
      </c>
      <c r="J577" s="1419">
        <f t="shared" si="44"/>
        <v>0</v>
      </c>
      <c r="K577" s="431"/>
    </row>
    <row r="578" spans="1:11" s="1408" customFormat="1">
      <c r="B578" s="1408" t="s">
        <v>1492</v>
      </c>
      <c r="C578" s="497" t="s">
        <v>1391</v>
      </c>
      <c r="D578" s="1416">
        <v>6</v>
      </c>
      <c r="E578" s="1416"/>
      <c r="F578" s="1416">
        <f t="shared" si="47"/>
        <v>0</v>
      </c>
      <c r="G578" s="1417"/>
      <c r="H578" s="1416">
        <f t="shared" si="43"/>
        <v>0</v>
      </c>
      <c r="I578" s="1417">
        <v>6</v>
      </c>
      <c r="J578" s="1419">
        <f t="shared" si="44"/>
        <v>0</v>
      </c>
      <c r="K578" s="431"/>
    </row>
    <row r="579" spans="1:11" s="1408" customFormat="1">
      <c r="B579" s="1408" t="s">
        <v>1427</v>
      </c>
      <c r="C579" s="497" t="s">
        <v>1391</v>
      </c>
      <c r="D579" s="1416">
        <v>6</v>
      </c>
      <c r="E579" s="1416"/>
      <c r="F579" s="1416">
        <f t="shared" si="47"/>
        <v>0</v>
      </c>
      <c r="G579" s="1417"/>
      <c r="H579" s="1416">
        <f t="shared" si="43"/>
        <v>0</v>
      </c>
      <c r="I579" s="1417">
        <v>6</v>
      </c>
      <c r="J579" s="1419">
        <f t="shared" si="44"/>
        <v>0</v>
      </c>
      <c r="K579" s="431"/>
    </row>
    <row r="580" spans="1:11" s="1408" customFormat="1">
      <c r="B580" s="1408" t="s">
        <v>1426</v>
      </c>
      <c r="C580" s="497" t="s">
        <v>1391</v>
      </c>
      <c r="D580" s="1416">
        <v>6</v>
      </c>
      <c r="E580" s="1416"/>
      <c r="F580" s="1416">
        <f t="shared" si="47"/>
        <v>0</v>
      </c>
      <c r="G580" s="1417"/>
      <c r="H580" s="1416">
        <f t="shared" si="43"/>
        <v>0</v>
      </c>
      <c r="I580" s="1417">
        <v>6</v>
      </c>
      <c r="J580" s="1419">
        <f t="shared" si="44"/>
        <v>0</v>
      </c>
      <c r="K580" s="431"/>
    </row>
    <row r="581" spans="1:11" s="1408" customFormat="1">
      <c r="B581" s="1408" t="s">
        <v>1493</v>
      </c>
      <c r="C581" s="497" t="s">
        <v>1391</v>
      </c>
      <c r="D581" s="1416">
        <v>2</v>
      </c>
      <c r="E581" s="1416"/>
      <c r="F581" s="1416">
        <f t="shared" si="47"/>
        <v>0</v>
      </c>
      <c r="G581" s="1417"/>
      <c r="H581" s="1416">
        <f t="shared" si="43"/>
        <v>0</v>
      </c>
      <c r="I581" s="1417">
        <v>2</v>
      </c>
      <c r="J581" s="1419">
        <f t="shared" si="44"/>
        <v>0</v>
      </c>
      <c r="K581" s="431"/>
    </row>
    <row r="582" spans="1:11" s="1408" customFormat="1">
      <c r="B582" s="1408" t="s">
        <v>1494</v>
      </c>
      <c r="C582" s="497" t="s">
        <v>1391</v>
      </c>
      <c r="D582" s="1416">
        <v>1</v>
      </c>
      <c r="E582" s="1416"/>
      <c r="F582" s="1416">
        <f t="shared" si="47"/>
        <v>0</v>
      </c>
      <c r="G582" s="1417"/>
      <c r="H582" s="1416">
        <f t="shared" si="43"/>
        <v>0</v>
      </c>
      <c r="I582" s="1417">
        <v>1</v>
      </c>
      <c r="J582" s="1419">
        <f t="shared" si="44"/>
        <v>0</v>
      </c>
      <c r="K582" s="431"/>
    </row>
    <row r="583" spans="1:11" s="1408" customFormat="1">
      <c r="B583" s="1408" t="s">
        <v>1495</v>
      </c>
      <c r="C583" s="497" t="s">
        <v>1436</v>
      </c>
      <c r="D583" s="1416">
        <v>1</v>
      </c>
      <c r="E583" s="1416"/>
      <c r="F583" s="1416">
        <f t="shared" si="47"/>
        <v>0</v>
      </c>
      <c r="G583" s="1417"/>
      <c r="H583" s="1416">
        <f t="shared" ref="H583:H594" si="48">SUM(E583*G583)</f>
        <v>0</v>
      </c>
      <c r="I583" s="1417">
        <v>1</v>
      </c>
      <c r="J583" s="1419">
        <f t="shared" ref="J583:J594" si="49">SUM(E583*I583)</f>
        <v>0</v>
      </c>
      <c r="K583" s="431"/>
    </row>
    <row r="584" spans="1:11" s="1408" customFormat="1">
      <c r="B584" s="1408" t="s">
        <v>1442</v>
      </c>
      <c r="C584" s="497" t="s">
        <v>1391</v>
      </c>
      <c r="D584" s="1416">
        <v>1</v>
      </c>
      <c r="E584" s="1416"/>
      <c r="F584" s="1416">
        <f t="shared" si="47"/>
        <v>0</v>
      </c>
      <c r="G584" s="1417"/>
      <c r="H584" s="1416">
        <f t="shared" si="48"/>
        <v>0</v>
      </c>
      <c r="I584" s="1417">
        <v>1</v>
      </c>
      <c r="J584" s="1419">
        <f t="shared" si="49"/>
        <v>0</v>
      </c>
      <c r="K584" s="431"/>
    </row>
    <row r="585" spans="1:11" s="1408" customFormat="1">
      <c r="B585" s="1408" t="s">
        <v>1443</v>
      </c>
      <c r="C585" s="497" t="s">
        <v>1389</v>
      </c>
      <c r="D585" s="1416">
        <v>1</v>
      </c>
      <c r="E585" s="1416"/>
      <c r="F585" s="1416">
        <f>SUM(D585*E585)</f>
        <v>0</v>
      </c>
      <c r="G585" s="1417"/>
      <c r="H585" s="1416">
        <f t="shared" si="48"/>
        <v>0</v>
      </c>
      <c r="I585" s="1417">
        <v>1</v>
      </c>
      <c r="J585" s="1419">
        <f t="shared" si="49"/>
        <v>0</v>
      </c>
      <c r="K585" s="431"/>
    </row>
    <row r="586" spans="1:11" s="1408" customFormat="1">
      <c r="B586" s="1408" t="s">
        <v>1444</v>
      </c>
      <c r="C586" s="497" t="s">
        <v>1389</v>
      </c>
      <c r="D586" s="1416">
        <v>1</v>
      </c>
      <c r="E586" s="1416"/>
      <c r="F586" s="1416">
        <f>SUM(D586*E586)</f>
        <v>0</v>
      </c>
      <c r="G586" s="1417"/>
      <c r="H586" s="1416">
        <f t="shared" si="48"/>
        <v>0</v>
      </c>
      <c r="I586" s="1417">
        <v>1</v>
      </c>
      <c r="J586" s="1419">
        <f t="shared" si="49"/>
        <v>0</v>
      </c>
      <c r="K586" s="431"/>
    </row>
    <row r="587" spans="1:11" s="1408" customFormat="1">
      <c r="C587" s="497"/>
      <c r="D587" s="1416"/>
      <c r="E587" s="1416"/>
      <c r="F587" s="1416"/>
      <c r="G587" s="1417">
        <f t="shared" ref="G587:G591" si="50">D587</f>
        <v>0</v>
      </c>
      <c r="H587" s="1416">
        <f t="shared" si="48"/>
        <v>0</v>
      </c>
      <c r="I587" s="1417"/>
      <c r="J587" s="1419">
        <f t="shared" si="49"/>
        <v>0</v>
      </c>
      <c r="K587" s="431"/>
    </row>
    <row r="588" spans="1:11" s="1408" customFormat="1">
      <c r="C588" s="497"/>
      <c r="D588" s="1416"/>
      <c r="E588" s="1416"/>
      <c r="F588" s="1416"/>
      <c r="G588" s="1417">
        <f t="shared" si="50"/>
        <v>0</v>
      </c>
      <c r="H588" s="1416">
        <f t="shared" si="48"/>
        <v>0</v>
      </c>
      <c r="I588" s="1417"/>
      <c r="J588" s="1419">
        <f t="shared" si="49"/>
        <v>0</v>
      </c>
      <c r="K588" s="431"/>
    </row>
    <row r="589" spans="1:11" s="1408" customFormat="1">
      <c r="A589" s="1408" t="s">
        <v>15</v>
      </c>
      <c r="B589" s="1408" t="s">
        <v>1496</v>
      </c>
      <c r="C589" s="497" t="s">
        <v>1391</v>
      </c>
      <c r="D589" s="1416">
        <v>5</v>
      </c>
      <c r="E589" s="1416"/>
      <c r="F589" s="1416">
        <f>SUM(D589*E589)</f>
        <v>0</v>
      </c>
      <c r="G589" s="1417">
        <f t="shared" si="50"/>
        <v>5</v>
      </c>
      <c r="H589" s="1416">
        <f t="shared" si="48"/>
        <v>0</v>
      </c>
      <c r="I589" s="1417"/>
      <c r="J589" s="1419">
        <f t="shared" si="49"/>
        <v>0</v>
      </c>
      <c r="K589" s="431"/>
    </row>
    <row r="590" spans="1:11" s="1408" customFormat="1">
      <c r="C590" s="497"/>
      <c r="D590" s="1416"/>
      <c r="E590" s="1416"/>
      <c r="F590" s="1416"/>
      <c r="G590" s="1417">
        <f t="shared" si="50"/>
        <v>0</v>
      </c>
      <c r="H590" s="1416">
        <f t="shared" si="48"/>
        <v>0</v>
      </c>
      <c r="I590" s="1417"/>
      <c r="J590" s="1419">
        <f t="shared" si="49"/>
        <v>0</v>
      </c>
      <c r="K590" s="431"/>
    </row>
    <row r="591" spans="1:11" s="1408" customFormat="1" ht="25.5">
      <c r="A591" s="1408" t="s">
        <v>16</v>
      </c>
      <c r="B591" s="1408" t="s">
        <v>1497</v>
      </c>
      <c r="C591" s="497" t="s">
        <v>1391</v>
      </c>
      <c r="D591" s="1416">
        <v>1</v>
      </c>
      <c r="E591" s="1416"/>
      <c r="F591" s="1416">
        <f>SUM(D591*E591)</f>
        <v>0</v>
      </c>
      <c r="G591" s="1417">
        <f t="shared" si="50"/>
        <v>1</v>
      </c>
      <c r="H591" s="1416">
        <f t="shared" si="48"/>
        <v>0</v>
      </c>
      <c r="I591" s="1417"/>
      <c r="J591" s="1419">
        <f t="shared" si="49"/>
        <v>0</v>
      </c>
      <c r="K591" s="431"/>
    </row>
    <row r="592" spans="1:11" s="1408" customFormat="1">
      <c r="C592" s="497"/>
      <c r="D592" s="1416"/>
      <c r="E592" s="1416"/>
      <c r="F592" s="1416"/>
      <c r="G592" s="1420"/>
      <c r="H592" s="1416">
        <f t="shared" si="48"/>
        <v>0</v>
      </c>
      <c r="I592" s="1420"/>
      <c r="J592" s="1419">
        <f t="shared" si="49"/>
        <v>0</v>
      </c>
      <c r="K592" s="431"/>
    </row>
    <row r="593" spans="1:11" s="1408" customFormat="1">
      <c r="C593" s="497"/>
      <c r="D593" s="1416"/>
      <c r="E593" s="1416"/>
      <c r="F593" s="1416"/>
      <c r="G593" s="1420"/>
      <c r="H593" s="1416">
        <f t="shared" si="48"/>
        <v>0</v>
      </c>
      <c r="I593" s="1420"/>
      <c r="J593" s="1419">
        <f t="shared" si="49"/>
        <v>0</v>
      </c>
      <c r="K593" s="431"/>
    </row>
    <row r="594" spans="1:11" s="1408" customFormat="1">
      <c r="C594" s="497"/>
      <c r="D594" s="1416"/>
      <c r="E594" s="1416"/>
      <c r="F594" s="1416"/>
      <c r="G594" s="1420"/>
      <c r="H594" s="1416">
        <f t="shared" si="48"/>
        <v>0</v>
      </c>
      <c r="I594" s="1420"/>
      <c r="J594" s="1419">
        <f t="shared" si="49"/>
        <v>0</v>
      </c>
      <c r="K594" s="431"/>
    </row>
    <row r="595" spans="1:11" s="1409" customFormat="1">
      <c r="A595" s="894"/>
      <c r="B595" s="894" t="s">
        <v>1498</v>
      </c>
      <c r="C595" s="1421"/>
      <c r="D595" s="1422"/>
      <c r="E595" s="1422"/>
      <c r="F595" s="1422">
        <f>SUM(F144:F594)</f>
        <v>0</v>
      </c>
      <c r="G595" s="1423"/>
      <c r="H595" s="1422">
        <f>SUM(H144:H594)</f>
        <v>0</v>
      </c>
      <c r="I595" s="1423"/>
      <c r="J595" s="1422">
        <f>SUM(J144:J594)</f>
        <v>0</v>
      </c>
      <c r="K595" s="431"/>
    </row>
    <row r="596" spans="1:11" s="1408" customFormat="1">
      <c r="C596" s="497"/>
      <c r="D596" s="1416"/>
      <c r="E596" s="1416"/>
      <c r="F596" s="1416"/>
      <c r="G596" s="1420"/>
      <c r="H596" s="1419"/>
      <c r="I596" s="1420"/>
      <c r="J596" s="1419"/>
      <c r="K596" s="431"/>
    </row>
    <row r="597" spans="1:11" s="1408" customFormat="1" ht="15">
      <c r="C597" s="497"/>
      <c r="D597" s="1416"/>
      <c r="E597" s="1416"/>
      <c r="F597" s="1416"/>
      <c r="G597" s="1045"/>
      <c r="H597" s="1046"/>
      <c r="I597" s="1424"/>
      <c r="J597" s="1046"/>
      <c r="K597" s="431"/>
    </row>
    <row r="598" spans="1:11" s="1409" customFormat="1">
      <c r="A598" s="894" t="s">
        <v>1384</v>
      </c>
      <c r="B598" s="894" t="s">
        <v>1385</v>
      </c>
      <c r="C598" s="1421" t="s">
        <v>244</v>
      </c>
      <c r="D598" s="1422" t="s">
        <v>245</v>
      </c>
      <c r="E598" s="1422" t="s">
        <v>3146</v>
      </c>
      <c r="F598" s="1425" t="s">
        <v>247</v>
      </c>
      <c r="G598" s="1426" t="s">
        <v>245</v>
      </c>
      <c r="H598" s="1427"/>
      <c r="I598" s="1426" t="s">
        <v>245</v>
      </c>
      <c r="J598" s="1427" t="s">
        <v>247</v>
      </c>
      <c r="K598" s="431"/>
    </row>
    <row r="599" spans="1:11" s="1408" customFormat="1">
      <c r="C599" s="497"/>
      <c r="D599" s="1416"/>
      <c r="E599" s="1416"/>
      <c r="F599" s="1416"/>
      <c r="G599" s="1420"/>
      <c r="H599" s="1419"/>
      <c r="I599" s="1420"/>
      <c r="J599" s="1419"/>
      <c r="K599" s="431"/>
    </row>
    <row r="600" spans="1:11" s="436" customFormat="1">
      <c r="A600" s="436" t="s">
        <v>1499</v>
      </c>
      <c r="B600" s="436" t="s">
        <v>1500</v>
      </c>
      <c r="C600" s="1428"/>
      <c r="D600" s="1429"/>
      <c r="E600" s="1429"/>
      <c r="F600" s="1429"/>
      <c r="G600" s="1430"/>
      <c r="H600" s="1431"/>
      <c r="I600" s="1430"/>
      <c r="J600" s="1431"/>
      <c r="K600" s="431"/>
    </row>
    <row r="601" spans="1:11" s="1408" customFormat="1">
      <c r="C601" s="497"/>
      <c r="D601" s="1416"/>
      <c r="E601" s="1416"/>
      <c r="F601" s="1416"/>
      <c r="G601" s="1420"/>
      <c r="H601" s="1419"/>
      <c r="I601" s="1420"/>
      <c r="J601" s="1419"/>
      <c r="K601" s="431"/>
    </row>
    <row r="602" spans="1:11" s="1408" customFormat="1">
      <c r="C602" s="497"/>
      <c r="D602" s="1416"/>
      <c r="E602" s="1416"/>
      <c r="F602" s="1416"/>
      <c r="G602" s="1420"/>
      <c r="H602" s="1419"/>
      <c r="I602" s="1420"/>
      <c r="J602" s="1419"/>
      <c r="K602" s="431"/>
    </row>
    <row r="603" spans="1:11" s="1409" customFormat="1">
      <c r="B603" s="1409" t="s">
        <v>1501</v>
      </c>
      <c r="C603" s="1432"/>
      <c r="D603" s="1433"/>
      <c r="E603" s="1433"/>
      <c r="F603" s="1433"/>
      <c r="G603" s="1434"/>
      <c r="H603" s="1435"/>
      <c r="I603" s="1434"/>
      <c r="J603" s="1435"/>
      <c r="K603" s="431"/>
    </row>
    <row r="604" spans="1:11" s="1409" customFormat="1">
      <c r="C604" s="1432"/>
      <c r="D604" s="1433"/>
      <c r="E604" s="1433"/>
      <c r="F604" s="1433"/>
      <c r="G604" s="1434"/>
      <c r="H604" s="1435"/>
      <c r="I604" s="1434"/>
      <c r="J604" s="1435"/>
      <c r="K604" s="431"/>
    </row>
    <row r="605" spans="1:11" s="1409" customFormat="1" ht="216.75">
      <c r="B605" s="1409" t="s">
        <v>1502</v>
      </c>
      <c r="C605" s="1432"/>
      <c r="D605" s="1433"/>
      <c r="E605" s="1433"/>
      <c r="F605" s="1433"/>
      <c r="G605" s="1434"/>
      <c r="H605" s="1435"/>
      <c r="I605" s="1434"/>
      <c r="J605" s="1435"/>
      <c r="K605" s="431"/>
    </row>
    <row r="606" spans="1:11" s="1409" customFormat="1" ht="89.25">
      <c r="B606" s="1409" t="s">
        <v>1503</v>
      </c>
      <c r="C606" s="1432"/>
      <c r="D606" s="1433"/>
      <c r="E606" s="1433"/>
      <c r="F606" s="1433"/>
      <c r="G606" s="1434"/>
      <c r="H606" s="1435"/>
      <c r="I606" s="1434"/>
      <c r="J606" s="1435"/>
      <c r="K606" s="431"/>
    </row>
    <row r="607" spans="1:11" s="1409" customFormat="1" ht="102">
      <c r="B607" s="1409" t="s">
        <v>1504</v>
      </c>
      <c r="C607" s="1432"/>
      <c r="D607" s="1433"/>
      <c r="E607" s="1433"/>
      <c r="F607" s="1433"/>
      <c r="G607" s="1434"/>
      <c r="H607" s="1435"/>
      <c r="I607" s="1434"/>
      <c r="J607" s="1435"/>
      <c r="K607" s="431"/>
    </row>
    <row r="608" spans="1:11" s="1408" customFormat="1">
      <c r="C608" s="497"/>
      <c r="D608" s="1416"/>
      <c r="E608" s="1416"/>
      <c r="F608" s="1416"/>
      <c r="G608" s="1420"/>
      <c r="H608" s="1419"/>
      <c r="I608" s="1420"/>
      <c r="J608" s="1419"/>
      <c r="K608" s="431"/>
    </row>
    <row r="609" spans="1:11" s="1408" customFormat="1">
      <c r="C609" s="497"/>
      <c r="D609" s="1416"/>
      <c r="E609" s="1416"/>
      <c r="F609" s="1416"/>
      <c r="G609" s="1420"/>
      <c r="H609" s="1419"/>
      <c r="I609" s="1420"/>
      <c r="J609" s="1419"/>
      <c r="K609" s="431"/>
    </row>
    <row r="610" spans="1:11" s="1408" customFormat="1" ht="76.5">
      <c r="A610" s="1408" t="s">
        <v>0</v>
      </c>
      <c r="B610" s="1408" t="s">
        <v>1505</v>
      </c>
      <c r="C610" s="497"/>
      <c r="D610" s="1416"/>
      <c r="E610" s="1416"/>
      <c r="F610" s="1416"/>
      <c r="G610" s="1420"/>
      <c r="H610" s="1419"/>
      <c r="I610" s="1420"/>
      <c r="J610" s="1419"/>
      <c r="K610" s="431"/>
    </row>
    <row r="611" spans="1:11" s="1408" customFormat="1" ht="229.5">
      <c r="B611" s="1408" t="s">
        <v>1506</v>
      </c>
      <c r="C611" s="497"/>
      <c r="D611" s="1416"/>
      <c r="E611" s="1416"/>
      <c r="F611" s="1416"/>
      <c r="G611" s="1420"/>
      <c r="H611" s="1419"/>
      <c r="I611" s="1420"/>
      <c r="J611" s="1419"/>
      <c r="K611" s="431"/>
    </row>
    <row r="612" spans="1:11" s="1408" customFormat="1">
      <c r="C612" s="497"/>
      <c r="D612" s="1416"/>
      <c r="E612" s="1416"/>
      <c r="F612" s="1416"/>
      <c r="G612" s="1420"/>
      <c r="H612" s="1419"/>
      <c r="I612" s="1420"/>
      <c r="J612" s="1419"/>
      <c r="K612" s="431"/>
    </row>
    <row r="613" spans="1:11" s="1408" customFormat="1">
      <c r="C613" s="497" t="s">
        <v>1</v>
      </c>
      <c r="D613" s="1416">
        <v>67</v>
      </c>
      <c r="E613" s="1416"/>
      <c r="F613" s="1416">
        <f>D613*E613</f>
        <v>0</v>
      </c>
      <c r="G613" s="1417">
        <f>D613-I613</f>
        <v>54</v>
      </c>
      <c r="H613" s="1416">
        <f t="shared" ref="H613:H676" si="51">SUM(E613*G613)</f>
        <v>0</v>
      </c>
      <c r="I613" s="1417">
        <v>13</v>
      </c>
      <c r="J613" s="1419">
        <f t="shared" ref="J613:J676" si="52">SUM(E613*I613)</f>
        <v>0</v>
      </c>
      <c r="K613" s="431"/>
    </row>
    <row r="614" spans="1:11" s="1408" customFormat="1">
      <c r="C614" s="497"/>
      <c r="D614" s="1416"/>
      <c r="E614" s="1416"/>
      <c r="F614" s="1416"/>
      <c r="G614" s="1417">
        <f t="shared" ref="G614:G677" si="53">D614</f>
        <v>0</v>
      </c>
      <c r="H614" s="1416">
        <f t="shared" si="51"/>
        <v>0</v>
      </c>
      <c r="I614" s="1417"/>
      <c r="J614" s="1419">
        <f t="shared" si="52"/>
        <v>0</v>
      </c>
      <c r="K614" s="431"/>
    </row>
    <row r="615" spans="1:11" s="1408" customFormat="1" ht="76.5">
      <c r="A615" s="1408" t="s">
        <v>2</v>
      </c>
      <c r="B615" s="1408" t="s">
        <v>1507</v>
      </c>
      <c r="C615" s="497"/>
      <c r="D615" s="1416"/>
      <c r="E615" s="1416"/>
      <c r="F615" s="1416"/>
      <c r="G615" s="1417">
        <f t="shared" si="53"/>
        <v>0</v>
      </c>
      <c r="H615" s="1416">
        <f t="shared" si="51"/>
        <v>0</v>
      </c>
      <c r="I615" s="1417"/>
      <c r="J615" s="1419">
        <f t="shared" si="52"/>
        <v>0</v>
      </c>
      <c r="K615" s="431"/>
    </row>
    <row r="616" spans="1:11" s="1408" customFormat="1" ht="229.5">
      <c r="B616" s="1408" t="s">
        <v>1508</v>
      </c>
      <c r="C616" s="497"/>
      <c r="D616" s="1416"/>
      <c r="E616" s="1416"/>
      <c r="F616" s="1416"/>
      <c r="G616" s="1417">
        <f t="shared" si="53"/>
        <v>0</v>
      </c>
      <c r="H616" s="1416">
        <f t="shared" si="51"/>
        <v>0</v>
      </c>
      <c r="I616" s="1417"/>
      <c r="J616" s="1419">
        <f t="shared" si="52"/>
        <v>0</v>
      </c>
      <c r="K616" s="431"/>
    </row>
    <row r="617" spans="1:11" s="1408" customFormat="1">
      <c r="C617" s="497"/>
      <c r="D617" s="1416"/>
      <c r="E617" s="1416"/>
      <c r="F617" s="1416"/>
      <c r="G617" s="1417">
        <f t="shared" si="53"/>
        <v>0</v>
      </c>
      <c r="H617" s="1416">
        <f t="shared" si="51"/>
        <v>0</v>
      </c>
      <c r="I617" s="1417"/>
      <c r="J617" s="1419">
        <f t="shared" si="52"/>
        <v>0</v>
      </c>
      <c r="K617" s="431"/>
    </row>
    <row r="618" spans="1:11" s="1408" customFormat="1">
      <c r="C618" s="497" t="s">
        <v>1</v>
      </c>
      <c r="D618" s="1416">
        <v>10</v>
      </c>
      <c r="E618" s="1416"/>
      <c r="F618" s="1416">
        <f>D618*E618</f>
        <v>0</v>
      </c>
      <c r="G618" s="1417">
        <f>D618-I618</f>
        <v>8</v>
      </c>
      <c r="H618" s="1416">
        <f t="shared" si="51"/>
        <v>0</v>
      </c>
      <c r="I618" s="1417">
        <v>2</v>
      </c>
      <c r="J618" s="1419">
        <f t="shared" si="52"/>
        <v>0</v>
      </c>
      <c r="K618" s="431"/>
    </row>
    <row r="619" spans="1:11" s="1408" customFormat="1">
      <c r="C619" s="497"/>
      <c r="D619" s="1416"/>
      <c r="E619" s="1416"/>
      <c r="F619" s="1416"/>
      <c r="G619" s="1417">
        <f t="shared" si="53"/>
        <v>0</v>
      </c>
      <c r="H619" s="1416">
        <f t="shared" si="51"/>
        <v>0</v>
      </c>
      <c r="I619" s="1417"/>
      <c r="J619" s="1419">
        <f t="shared" si="52"/>
        <v>0</v>
      </c>
      <c r="K619" s="431"/>
    </row>
    <row r="620" spans="1:11" s="1408" customFormat="1" ht="76.5">
      <c r="A620" s="1408" t="s">
        <v>3</v>
      </c>
      <c r="B620" s="1408" t="s">
        <v>1509</v>
      </c>
      <c r="C620" s="497"/>
      <c r="D620" s="1416"/>
      <c r="E620" s="1416"/>
      <c r="F620" s="1416"/>
      <c r="G620" s="1417">
        <f t="shared" si="53"/>
        <v>0</v>
      </c>
      <c r="H620" s="1416">
        <f t="shared" si="51"/>
        <v>0</v>
      </c>
      <c r="I620" s="1417"/>
      <c r="J620" s="1419">
        <f t="shared" si="52"/>
        <v>0</v>
      </c>
      <c r="K620" s="431"/>
    </row>
    <row r="621" spans="1:11" s="1408" customFormat="1" ht="229.5">
      <c r="B621" s="1408" t="s">
        <v>1510</v>
      </c>
      <c r="C621" s="497"/>
      <c r="D621" s="1416"/>
      <c r="E621" s="1416"/>
      <c r="F621" s="1416"/>
      <c r="G621" s="1417">
        <f t="shared" si="53"/>
        <v>0</v>
      </c>
      <c r="H621" s="1416">
        <f t="shared" si="51"/>
        <v>0</v>
      </c>
      <c r="I621" s="1417"/>
      <c r="J621" s="1419">
        <f t="shared" si="52"/>
        <v>0</v>
      </c>
      <c r="K621" s="431"/>
    </row>
    <row r="622" spans="1:11" s="1408" customFormat="1">
      <c r="C622" s="497"/>
      <c r="D622" s="1416"/>
      <c r="E622" s="1416"/>
      <c r="F622" s="1416"/>
      <c r="G622" s="1417">
        <f t="shared" si="53"/>
        <v>0</v>
      </c>
      <c r="H622" s="1416">
        <f t="shared" si="51"/>
        <v>0</v>
      </c>
      <c r="I622" s="1417"/>
      <c r="J622" s="1419">
        <f t="shared" si="52"/>
        <v>0</v>
      </c>
      <c r="K622" s="431"/>
    </row>
    <row r="623" spans="1:11" s="1408" customFormat="1">
      <c r="B623" s="1408" t="s">
        <v>1511</v>
      </c>
      <c r="C623" s="497" t="s">
        <v>1</v>
      </c>
      <c r="D623" s="1416">
        <v>15</v>
      </c>
      <c r="E623" s="1416"/>
      <c r="F623" s="1416">
        <f>D623*E623</f>
        <v>0</v>
      </c>
      <c r="G623" s="1417">
        <f>D623-I623</f>
        <v>8</v>
      </c>
      <c r="H623" s="1416">
        <f t="shared" si="51"/>
        <v>0</v>
      </c>
      <c r="I623" s="1417">
        <v>7</v>
      </c>
      <c r="J623" s="1419">
        <f t="shared" si="52"/>
        <v>0</v>
      </c>
      <c r="K623" s="431"/>
    </row>
    <row r="624" spans="1:11" s="1408" customFormat="1">
      <c r="C624" s="497"/>
      <c r="D624" s="1416"/>
      <c r="E624" s="1416"/>
      <c r="F624" s="1416"/>
      <c r="G624" s="1417">
        <f t="shared" si="53"/>
        <v>0</v>
      </c>
      <c r="H624" s="1416">
        <f t="shared" si="51"/>
        <v>0</v>
      </c>
      <c r="I624" s="1417"/>
      <c r="J624" s="1419">
        <f t="shared" si="52"/>
        <v>0</v>
      </c>
      <c r="K624" s="431"/>
    </row>
    <row r="625" spans="1:11" s="1408" customFormat="1" ht="63.75">
      <c r="A625" s="1408" t="s">
        <v>4</v>
      </c>
      <c r="B625" s="1408" t="s">
        <v>1512</v>
      </c>
      <c r="C625" s="497"/>
      <c r="D625" s="1416"/>
      <c r="E625" s="1416"/>
      <c r="F625" s="1416"/>
      <c r="G625" s="1417">
        <f t="shared" si="53"/>
        <v>0</v>
      </c>
      <c r="H625" s="1416">
        <f t="shared" si="51"/>
        <v>0</v>
      </c>
      <c r="I625" s="1417"/>
      <c r="J625" s="1419">
        <f t="shared" si="52"/>
        <v>0</v>
      </c>
      <c r="K625" s="431"/>
    </row>
    <row r="626" spans="1:11" s="1408" customFormat="1" ht="229.5">
      <c r="B626" s="1408" t="s">
        <v>1513</v>
      </c>
      <c r="C626" s="497"/>
      <c r="D626" s="1416"/>
      <c r="E626" s="1416"/>
      <c r="F626" s="1416"/>
      <c r="G626" s="1417">
        <f t="shared" si="53"/>
        <v>0</v>
      </c>
      <c r="H626" s="1416">
        <f t="shared" si="51"/>
        <v>0</v>
      </c>
      <c r="I626" s="1417"/>
      <c r="J626" s="1419">
        <f t="shared" si="52"/>
        <v>0</v>
      </c>
      <c r="K626" s="431"/>
    </row>
    <row r="627" spans="1:11" s="1408" customFormat="1">
      <c r="C627" s="497"/>
      <c r="D627" s="1416"/>
      <c r="E627" s="1416"/>
      <c r="F627" s="1416"/>
      <c r="G627" s="1417">
        <f t="shared" si="53"/>
        <v>0</v>
      </c>
      <c r="H627" s="1416">
        <f t="shared" si="51"/>
        <v>0</v>
      </c>
      <c r="I627" s="1417"/>
      <c r="J627" s="1419">
        <f t="shared" si="52"/>
        <v>0</v>
      </c>
      <c r="K627" s="431"/>
    </row>
    <row r="628" spans="1:11" s="1408" customFormat="1">
      <c r="B628" s="1408" t="s">
        <v>1511</v>
      </c>
      <c r="C628" s="497" t="s">
        <v>1</v>
      </c>
      <c r="D628" s="1416">
        <v>6</v>
      </c>
      <c r="E628" s="1416"/>
      <c r="F628" s="1416">
        <f>D628*E628</f>
        <v>0</v>
      </c>
      <c r="G628" s="1417">
        <f>D628-I628</f>
        <v>0</v>
      </c>
      <c r="H628" s="1416">
        <f t="shared" si="51"/>
        <v>0</v>
      </c>
      <c r="I628" s="1417">
        <v>6</v>
      </c>
      <c r="J628" s="1419">
        <f t="shared" si="52"/>
        <v>0</v>
      </c>
      <c r="K628" s="431"/>
    </row>
    <row r="629" spans="1:11" s="1408" customFormat="1">
      <c r="C629" s="497"/>
      <c r="D629" s="1416"/>
      <c r="E629" s="1416"/>
      <c r="F629" s="1416"/>
      <c r="G629" s="1417">
        <f t="shared" si="53"/>
        <v>0</v>
      </c>
      <c r="H629" s="1416">
        <f t="shared" si="51"/>
        <v>0</v>
      </c>
      <c r="I629" s="1417"/>
      <c r="J629" s="1419">
        <f t="shared" si="52"/>
        <v>0</v>
      </c>
      <c r="K629" s="431"/>
    </row>
    <row r="630" spans="1:11" s="1408" customFormat="1" ht="63.75">
      <c r="A630" s="1408" t="s">
        <v>5</v>
      </c>
      <c r="B630" s="1408" t="s">
        <v>1514</v>
      </c>
      <c r="C630" s="497"/>
      <c r="D630" s="1416"/>
      <c r="E630" s="1416"/>
      <c r="F630" s="1416"/>
      <c r="G630" s="1417">
        <f t="shared" si="53"/>
        <v>0</v>
      </c>
      <c r="H630" s="1416">
        <f t="shared" si="51"/>
        <v>0</v>
      </c>
      <c r="I630" s="1417"/>
      <c r="J630" s="1419">
        <f t="shared" si="52"/>
        <v>0</v>
      </c>
      <c r="K630" s="431"/>
    </row>
    <row r="631" spans="1:11" s="1408" customFormat="1" ht="255">
      <c r="B631" s="1408" t="s">
        <v>1515</v>
      </c>
      <c r="C631" s="497"/>
      <c r="D631" s="1416"/>
      <c r="E631" s="1416"/>
      <c r="F631" s="1416"/>
      <c r="G631" s="1417">
        <f t="shared" si="53"/>
        <v>0</v>
      </c>
      <c r="H631" s="1416">
        <f t="shared" si="51"/>
        <v>0</v>
      </c>
      <c r="I631" s="1417"/>
      <c r="J631" s="1419">
        <f t="shared" si="52"/>
        <v>0</v>
      </c>
      <c r="K631" s="431"/>
    </row>
    <row r="632" spans="1:11" s="1408" customFormat="1">
      <c r="C632" s="497"/>
      <c r="D632" s="1416"/>
      <c r="E632" s="1416"/>
      <c r="F632" s="1416"/>
      <c r="G632" s="1417">
        <f t="shared" si="53"/>
        <v>0</v>
      </c>
      <c r="H632" s="1416">
        <f t="shared" si="51"/>
        <v>0</v>
      </c>
      <c r="I632" s="1417"/>
      <c r="J632" s="1419">
        <f t="shared" si="52"/>
        <v>0</v>
      </c>
      <c r="K632" s="431"/>
    </row>
    <row r="633" spans="1:11" s="1408" customFormat="1">
      <c r="B633" s="1408" t="s">
        <v>1511</v>
      </c>
      <c r="C633" s="497" t="s">
        <v>1</v>
      </c>
      <c r="D633" s="1416">
        <v>20</v>
      </c>
      <c r="E633" s="1416"/>
      <c r="F633" s="1416">
        <f>D633*E633</f>
        <v>0</v>
      </c>
      <c r="G633" s="1417">
        <f>D633-I633</f>
        <v>0</v>
      </c>
      <c r="H633" s="1416">
        <f t="shared" si="51"/>
        <v>0</v>
      </c>
      <c r="I633" s="1417">
        <v>20</v>
      </c>
      <c r="J633" s="1419">
        <f t="shared" si="52"/>
        <v>0</v>
      </c>
      <c r="K633" s="431"/>
    </row>
    <row r="634" spans="1:11" s="1408" customFormat="1">
      <c r="C634" s="497"/>
      <c r="D634" s="1416"/>
      <c r="E634" s="1416"/>
      <c r="F634" s="1416"/>
      <c r="G634" s="1417">
        <f t="shared" si="53"/>
        <v>0</v>
      </c>
      <c r="H634" s="1416">
        <f t="shared" si="51"/>
        <v>0</v>
      </c>
      <c r="I634" s="1417"/>
      <c r="J634" s="1419">
        <f t="shared" si="52"/>
        <v>0</v>
      </c>
      <c r="K634" s="431"/>
    </row>
    <row r="635" spans="1:11" s="1408" customFormat="1" ht="63.75">
      <c r="A635" s="1408" t="s">
        <v>8</v>
      </c>
      <c r="B635" s="1408" t="s">
        <v>1516</v>
      </c>
      <c r="C635" s="497"/>
      <c r="D635" s="1416"/>
      <c r="E635" s="1416"/>
      <c r="F635" s="1416"/>
      <c r="G635" s="1417">
        <f t="shared" si="53"/>
        <v>0</v>
      </c>
      <c r="H635" s="1416">
        <f t="shared" si="51"/>
        <v>0</v>
      </c>
      <c r="I635" s="1417"/>
      <c r="J635" s="1419">
        <f t="shared" si="52"/>
        <v>0</v>
      </c>
      <c r="K635" s="431"/>
    </row>
    <row r="636" spans="1:11" s="1408" customFormat="1" ht="255">
      <c r="B636" s="1408" t="s">
        <v>1517</v>
      </c>
      <c r="C636" s="497"/>
      <c r="D636" s="1416"/>
      <c r="E636" s="1416"/>
      <c r="F636" s="1416"/>
      <c r="G636" s="1417">
        <f t="shared" si="53"/>
        <v>0</v>
      </c>
      <c r="H636" s="1416">
        <f t="shared" si="51"/>
        <v>0</v>
      </c>
      <c r="I636" s="1417"/>
      <c r="J636" s="1419">
        <f t="shared" si="52"/>
        <v>0</v>
      </c>
      <c r="K636" s="431"/>
    </row>
    <row r="637" spans="1:11" s="1408" customFormat="1">
      <c r="C637" s="497"/>
      <c r="D637" s="1416"/>
      <c r="E637" s="1416"/>
      <c r="F637" s="1416"/>
      <c r="G637" s="1417">
        <f t="shared" si="53"/>
        <v>0</v>
      </c>
      <c r="H637" s="1416">
        <f t="shared" si="51"/>
        <v>0</v>
      </c>
      <c r="I637" s="1417"/>
      <c r="J637" s="1419">
        <f t="shared" si="52"/>
        <v>0</v>
      </c>
      <c r="K637" s="431"/>
    </row>
    <row r="638" spans="1:11" s="1408" customFormat="1">
      <c r="B638" s="1408" t="s">
        <v>1511</v>
      </c>
      <c r="C638" s="497" t="s">
        <v>1</v>
      </c>
      <c r="D638" s="1416">
        <v>14</v>
      </c>
      <c r="E638" s="1416"/>
      <c r="F638" s="1416">
        <f>D638*E638</f>
        <v>0</v>
      </c>
      <c r="G638" s="1417">
        <f>D638-I638</f>
        <v>0</v>
      </c>
      <c r="H638" s="1416">
        <f t="shared" si="51"/>
        <v>0</v>
      </c>
      <c r="I638" s="1417">
        <v>14</v>
      </c>
      <c r="J638" s="1419">
        <f t="shared" si="52"/>
        <v>0</v>
      </c>
      <c r="K638" s="431"/>
    </row>
    <row r="639" spans="1:11" s="1408" customFormat="1">
      <c r="C639" s="497"/>
      <c r="D639" s="1416"/>
      <c r="E639" s="1416"/>
      <c r="F639" s="1416"/>
      <c r="G639" s="1417">
        <f t="shared" si="53"/>
        <v>0</v>
      </c>
      <c r="H639" s="1416">
        <f t="shared" si="51"/>
        <v>0</v>
      </c>
      <c r="I639" s="1417"/>
      <c r="J639" s="1419">
        <f t="shared" si="52"/>
        <v>0</v>
      </c>
      <c r="K639" s="431"/>
    </row>
    <row r="640" spans="1:11" s="1408" customFormat="1">
      <c r="C640" s="497"/>
      <c r="D640" s="1416"/>
      <c r="E640" s="1416"/>
      <c r="F640" s="1416"/>
      <c r="G640" s="1417">
        <f t="shared" si="53"/>
        <v>0</v>
      </c>
      <c r="H640" s="1416">
        <f t="shared" si="51"/>
        <v>0</v>
      </c>
      <c r="I640" s="1417"/>
      <c r="J640" s="1419">
        <f t="shared" si="52"/>
        <v>0</v>
      </c>
      <c r="K640" s="431"/>
    </row>
    <row r="641" spans="1:11" s="1408" customFormat="1" ht="63.75">
      <c r="A641" s="1408" t="s">
        <v>9</v>
      </c>
      <c r="B641" s="1408" t="s">
        <v>1518</v>
      </c>
      <c r="C641" s="497"/>
      <c r="D641" s="1416"/>
      <c r="E641" s="1416"/>
      <c r="F641" s="1416"/>
      <c r="G641" s="1417">
        <f t="shared" si="53"/>
        <v>0</v>
      </c>
      <c r="H641" s="1416">
        <f t="shared" si="51"/>
        <v>0</v>
      </c>
      <c r="I641" s="1417"/>
      <c r="J641" s="1419">
        <f t="shared" si="52"/>
        <v>0</v>
      </c>
      <c r="K641" s="431"/>
    </row>
    <row r="642" spans="1:11" s="1408" customFormat="1" ht="216.75">
      <c r="B642" s="1408" t="s">
        <v>1519</v>
      </c>
      <c r="C642" s="497"/>
      <c r="D642" s="1416"/>
      <c r="E642" s="1416"/>
      <c r="F642" s="1416"/>
      <c r="G642" s="1417">
        <f t="shared" si="53"/>
        <v>0</v>
      </c>
      <c r="H642" s="1416">
        <f t="shared" si="51"/>
        <v>0</v>
      </c>
      <c r="I642" s="1417"/>
      <c r="J642" s="1419">
        <f t="shared" si="52"/>
        <v>0</v>
      </c>
      <c r="K642" s="431"/>
    </row>
    <row r="643" spans="1:11" s="1408" customFormat="1">
      <c r="C643" s="497"/>
      <c r="D643" s="1416"/>
      <c r="E643" s="1416"/>
      <c r="F643" s="1416"/>
      <c r="G643" s="1417">
        <f t="shared" si="53"/>
        <v>0</v>
      </c>
      <c r="H643" s="1416">
        <f t="shared" si="51"/>
        <v>0</v>
      </c>
      <c r="I643" s="1417"/>
      <c r="J643" s="1419">
        <f t="shared" si="52"/>
        <v>0</v>
      </c>
      <c r="K643" s="431"/>
    </row>
    <row r="644" spans="1:11" s="1408" customFormat="1">
      <c r="B644" s="1408" t="s">
        <v>1511</v>
      </c>
      <c r="C644" s="497" t="s">
        <v>1</v>
      </c>
      <c r="D644" s="1416">
        <v>28</v>
      </c>
      <c r="E644" s="1416"/>
      <c r="F644" s="1416">
        <f>D644*E644</f>
        <v>0</v>
      </c>
      <c r="G644" s="1417">
        <f t="shared" si="53"/>
        <v>28</v>
      </c>
      <c r="H644" s="1416">
        <f t="shared" si="51"/>
        <v>0</v>
      </c>
      <c r="I644" s="1417"/>
      <c r="J644" s="1419">
        <f t="shared" si="52"/>
        <v>0</v>
      </c>
      <c r="K644" s="431"/>
    </row>
    <row r="645" spans="1:11" s="1408" customFormat="1">
      <c r="C645" s="497"/>
      <c r="D645" s="1416"/>
      <c r="E645" s="1416"/>
      <c r="F645" s="1416"/>
      <c r="G645" s="1417">
        <f t="shared" si="53"/>
        <v>0</v>
      </c>
      <c r="H645" s="1416">
        <f t="shared" si="51"/>
        <v>0</v>
      </c>
      <c r="I645" s="1417"/>
      <c r="J645" s="1419">
        <f t="shared" si="52"/>
        <v>0</v>
      </c>
      <c r="K645" s="431"/>
    </row>
    <row r="646" spans="1:11" s="1408" customFormat="1" ht="63.75">
      <c r="A646" s="1408" t="s">
        <v>10</v>
      </c>
      <c r="B646" s="1408" t="s">
        <v>1520</v>
      </c>
      <c r="C646" s="497"/>
      <c r="D646" s="1416"/>
      <c r="E646" s="1416"/>
      <c r="F646" s="1416"/>
      <c r="G646" s="1417">
        <f t="shared" si="53"/>
        <v>0</v>
      </c>
      <c r="H646" s="1416">
        <f t="shared" si="51"/>
        <v>0</v>
      </c>
      <c r="I646" s="1417"/>
      <c r="J646" s="1419">
        <f t="shared" si="52"/>
        <v>0</v>
      </c>
      <c r="K646" s="431"/>
    </row>
    <row r="647" spans="1:11" s="1408" customFormat="1" ht="255">
      <c r="B647" s="1408" t="s">
        <v>1521</v>
      </c>
      <c r="C647" s="497"/>
      <c r="D647" s="1416"/>
      <c r="E647" s="1416"/>
      <c r="F647" s="1416"/>
      <c r="G647" s="1417">
        <f t="shared" si="53"/>
        <v>0</v>
      </c>
      <c r="H647" s="1416">
        <f t="shared" si="51"/>
        <v>0</v>
      </c>
      <c r="I647" s="1417"/>
      <c r="J647" s="1419">
        <f t="shared" si="52"/>
        <v>0</v>
      </c>
      <c r="K647" s="431"/>
    </row>
    <row r="648" spans="1:11" s="1408" customFormat="1">
      <c r="C648" s="497"/>
      <c r="D648" s="1416"/>
      <c r="E648" s="1416"/>
      <c r="F648" s="1416"/>
      <c r="G648" s="1417">
        <f t="shared" si="53"/>
        <v>0</v>
      </c>
      <c r="H648" s="1416">
        <f t="shared" si="51"/>
        <v>0</v>
      </c>
      <c r="I648" s="1417"/>
      <c r="J648" s="1419">
        <f t="shared" si="52"/>
        <v>0</v>
      </c>
      <c r="K648" s="431"/>
    </row>
    <row r="649" spans="1:11" s="1408" customFormat="1">
      <c r="B649" s="1408" t="s">
        <v>1511</v>
      </c>
      <c r="C649" s="497" t="s">
        <v>1</v>
      </c>
      <c r="D649" s="1416">
        <v>142</v>
      </c>
      <c r="E649" s="1416"/>
      <c r="F649" s="1416">
        <f>D649*E649</f>
        <v>0</v>
      </c>
      <c r="G649" s="1417">
        <f>D649-I649</f>
        <v>88</v>
      </c>
      <c r="H649" s="1416">
        <f t="shared" si="51"/>
        <v>0</v>
      </c>
      <c r="I649" s="1417">
        <v>54</v>
      </c>
      <c r="J649" s="1419">
        <f t="shared" si="52"/>
        <v>0</v>
      </c>
      <c r="K649" s="431"/>
    </row>
    <row r="650" spans="1:11" s="1408" customFormat="1">
      <c r="C650" s="497"/>
      <c r="D650" s="1416"/>
      <c r="E650" s="1416"/>
      <c r="F650" s="1416"/>
      <c r="G650" s="1417">
        <f t="shared" si="53"/>
        <v>0</v>
      </c>
      <c r="H650" s="1416">
        <f t="shared" si="51"/>
        <v>0</v>
      </c>
      <c r="I650" s="1417"/>
      <c r="J650" s="1419">
        <f t="shared" si="52"/>
        <v>0</v>
      </c>
      <c r="K650" s="431"/>
    </row>
    <row r="651" spans="1:11" s="1408" customFormat="1" ht="63.75">
      <c r="A651" s="1408" t="s">
        <v>11</v>
      </c>
      <c r="B651" s="1408" t="s">
        <v>1522</v>
      </c>
      <c r="C651" s="497"/>
      <c r="D651" s="1416"/>
      <c r="E651" s="1416"/>
      <c r="F651" s="1416"/>
      <c r="G651" s="1417">
        <f t="shared" si="53"/>
        <v>0</v>
      </c>
      <c r="H651" s="1416">
        <f t="shared" si="51"/>
        <v>0</v>
      </c>
      <c r="I651" s="1417"/>
      <c r="J651" s="1419">
        <f t="shared" si="52"/>
        <v>0</v>
      </c>
      <c r="K651" s="431"/>
    </row>
    <row r="652" spans="1:11" s="1408" customFormat="1" ht="255">
      <c r="B652" s="1408" t="s">
        <v>1523</v>
      </c>
      <c r="C652" s="497"/>
      <c r="D652" s="1416"/>
      <c r="E652" s="1416"/>
      <c r="F652" s="1416"/>
      <c r="G652" s="1417">
        <f t="shared" si="53"/>
        <v>0</v>
      </c>
      <c r="H652" s="1416">
        <f t="shared" si="51"/>
        <v>0</v>
      </c>
      <c r="I652" s="1417"/>
      <c r="J652" s="1419">
        <f t="shared" si="52"/>
        <v>0</v>
      </c>
      <c r="K652" s="431"/>
    </row>
    <row r="653" spans="1:11" s="1408" customFormat="1">
      <c r="C653" s="497"/>
      <c r="D653" s="1416"/>
      <c r="E653" s="1416"/>
      <c r="F653" s="1416"/>
      <c r="G653" s="1417">
        <f t="shared" si="53"/>
        <v>0</v>
      </c>
      <c r="H653" s="1416">
        <f t="shared" si="51"/>
        <v>0</v>
      </c>
      <c r="I653" s="1417"/>
      <c r="J653" s="1419">
        <f t="shared" si="52"/>
        <v>0</v>
      </c>
      <c r="K653" s="431"/>
    </row>
    <row r="654" spans="1:11" s="1408" customFormat="1">
      <c r="B654" s="1408" t="s">
        <v>1511</v>
      </c>
      <c r="C654" s="497" t="s">
        <v>1</v>
      </c>
      <c r="D654" s="1416">
        <v>69</v>
      </c>
      <c r="E654" s="1416"/>
      <c r="F654" s="1416">
        <f>D654*E654</f>
        <v>0</v>
      </c>
      <c r="G654" s="1417">
        <f>D654-I654</f>
        <v>65</v>
      </c>
      <c r="H654" s="1416">
        <f t="shared" si="51"/>
        <v>0</v>
      </c>
      <c r="I654" s="1417">
        <v>4</v>
      </c>
      <c r="J654" s="1419">
        <f t="shared" si="52"/>
        <v>0</v>
      </c>
      <c r="K654" s="431"/>
    </row>
    <row r="655" spans="1:11" s="1408" customFormat="1">
      <c r="C655" s="497"/>
      <c r="D655" s="1416"/>
      <c r="E655" s="1416"/>
      <c r="F655" s="1416"/>
      <c r="G655" s="1417">
        <f t="shared" si="53"/>
        <v>0</v>
      </c>
      <c r="H655" s="1416">
        <f t="shared" si="51"/>
        <v>0</v>
      </c>
      <c r="I655" s="1417"/>
      <c r="J655" s="1419">
        <f t="shared" si="52"/>
        <v>0</v>
      </c>
      <c r="K655" s="431"/>
    </row>
    <row r="656" spans="1:11" s="1408" customFormat="1" ht="63.75">
      <c r="A656" s="1408" t="s">
        <v>12</v>
      </c>
      <c r="B656" s="1408" t="s">
        <v>1524</v>
      </c>
      <c r="C656" s="497"/>
      <c r="D656" s="1416"/>
      <c r="E656" s="1416"/>
      <c r="F656" s="1416"/>
      <c r="G656" s="1417">
        <f t="shared" si="53"/>
        <v>0</v>
      </c>
      <c r="H656" s="1416">
        <f t="shared" si="51"/>
        <v>0</v>
      </c>
      <c r="I656" s="1417"/>
      <c r="J656" s="1419">
        <f t="shared" si="52"/>
        <v>0</v>
      </c>
      <c r="K656" s="431"/>
    </row>
    <row r="657" spans="1:11" s="1408" customFormat="1" ht="255">
      <c r="B657" s="1408" t="s">
        <v>1525</v>
      </c>
      <c r="C657" s="497"/>
      <c r="D657" s="1416"/>
      <c r="E657" s="1416"/>
      <c r="F657" s="1416"/>
      <c r="G657" s="1417">
        <f t="shared" si="53"/>
        <v>0</v>
      </c>
      <c r="H657" s="1416">
        <f t="shared" si="51"/>
        <v>0</v>
      </c>
      <c r="I657" s="1417"/>
      <c r="J657" s="1419">
        <f t="shared" si="52"/>
        <v>0</v>
      </c>
      <c r="K657" s="431"/>
    </row>
    <row r="658" spans="1:11" s="1408" customFormat="1">
      <c r="C658" s="497"/>
      <c r="D658" s="1416"/>
      <c r="E658" s="1416"/>
      <c r="F658" s="1416"/>
      <c r="G658" s="1417">
        <f t="shared" si="53"/>
        <v>0</v>
      </c>
      <c r="H658" s="1416">
        <f t="shared" si="51"/>
        <v>0</v>
      </c>
      <c r="I658" s="1417"/>
      <c r="J658" s="1419">
        <f t="shared" si="52"/>
        <v>0</v>
      </c>
      <c r="K658" s="431"/>
    </row>
    <row r="659" spans="1:11" s="1408" customFormat="1">
      <c r="B659" s="1408" t="s">
        <v>1511</v>
      </c>
      <c r="C659" s="497" t="s">
        <v>1</v>
      </c>
      <c r="D659" s="1416">
        <v>136</v>
      </c>
      <c r="E659" s="1416"/>
      <c r="F659" s="1416">
        <f>D659*E659</f>
        <v>0</v>
      </c>
      <c r="G659" s="1417">
        <f t="shared" si="53"/>
        <v>136</v>
      </c>
      <c r="H659" s="1416">
        <f t="shared" si="51"/>
        <v>0</v>
      </c>
      <c r="I659" s="1417"/>
      <c r="J659" s="1419">
        <f t="shared" si="52"/>
        <v>0</v>
      </c>
      <c r="K659" s="431"/>
    </row>
    <row r="660" spans="1:11" s="1408" customFormat="1">
      <c r="C660" s="497"/>
      <c r="D660" s="1416"/>
      <c r="E660" s="1416"/>
      <c r="F660" s="1416"/>
      <c r="G660" s="1417">
        <f t="shared" si="53"/>
        <v>0</v>
      </c>
      <c r="H660" s="1416">
        <f t="shared" si="51"/>
        <v>0</v>
      </c>
      <c r="I660" s="1417"/>
      <c r="J660" s="1419">
        <f t="shared" si="52"/>
        <v>0</v>
      </c>
      <c r="K660" s="431"/>
    </row>
    <row r="661" spans="1:11" s="1408" customFormat="1" ht="63.75">
      <c r="A661" s="1408" t="s">
        <v>13</v>
      </c>
      <c r="B661" s="1408" t="s">
        <v>1526</v>
      </c>
      <c r="C661" s="497"/>
      <c r="D661" s="1416"/>
      <c r="E661" s="1416"/>
      <c r="F661" s="1416"/>
      <c r="G661" s="1417">
        <f t="shared" si="53"/>
        <v>0</v>
      </c>
      <c r="H661" s="1416">
        <f t="shared" si="51"/>
        <v>0</v>
      </c>
      <c r="I661" s="1417"/>
      <c r="J661" s="1419">
        <f t="shared" si="52"/>
        <v>0</v>
      </c>
      <c r="K661" s="431"/>
    </row>
    <row r="662" spans="1:11" s="1408" customFormat="1" ht="242.25">
      <c r="B662" s="1408" t="s">
        <v>1527</v>
      </c>
      <c r="C662" s="497"/>
      <c r="D662" s="1416"/>
      <c r="E662" s="1416"/>
      <c r="F662" s="1416"/>
      <c r="G662" s="1417">
        <f t="shared" si="53"/>
        <v>0</v>
      </c>
      <c r="H662" s="1416">
        <f t="shared" si="51"/>
        <v>0</v>
      </c>
      <c r="I662" s="1417"/>
      <c r="J662" s="1419">
        <f t="shared" si="52"/>
        <v>0</v>
      </c>
      <c r="K662" s="431"/>
    </row>
    <row r="663" spans="1:11" s="1408" customFormat="1">
      <c r="C663" s="497"/>
      <c r="D663" s="1416"/>
      <c r="E663" s="1416"/>
      <c r="F663" s="1416"/>
      <c r="G663" s="1417">
        <f t="shared" si="53"/>
        <v>0</v>
      </c>
      <c r="H663" s="1416">
        <f t="shared" si="51"/>
        <v>0</v>
      </c>
      <c r="I663" s="1417"/>
      <c r="J663" s="1419">
        <f t="shared" si="52"/>
        <v>0</v>
      </c>
      <c r="K663" s="431"/>
    </row>
    <row r="664" spans="1:11" s="1408" customFormat="1">
      <c r="B664" s="1408" t="s">
        <v>1511</v>
      </c>
      <c r="C664" s="497" t="s">
        <v>1</v>
      </c>
      <c r="D664" s="1416">
        <v>4</v>
      </c>
      <c r="E664" s="1416"/>
      <c r="F664" s="1416">
        <f>D664*E664</f>
        <v>0</v>
      </c>
      <c r="G664" s="1417">
        <f>D664-I664</f>
        <v>0</v>
      </c>
      <c r="H664" s="1416">
        <f t="shared" si="51"/>
        <v>0</v>
      </c>
      <c r="I664" s="1417">
        <v>4</v>
      </c>
      <c r="J664" s="1419">
        <f t="shared" si="52"/>
        <v>0</v>
      </c>
      <c r="K664" s="431"/>
    </row>
    <row r="665" spans="1:11" s="1408" customFormat="1">
      <c r="C665" s="497"/>
      <c r="D665" s="1416"/>
      <c r="E665" s="1416"/>
      <c r="F665" s="1416"/>
      <c r="G665" s="1417">
        <f t="shared" si="53"/>
        <v>0</v>
      </c>
      <c r="H665" s="1416">
        <f t="shared" si="51"/>
        <v>0</v>
      </c>
      <c r="I665" s="1417"/>
      <c r="J665" s="1419">
        <f t="shared" si="52"/>
        <v>0</v>
      </c>
      <c r="K665" s="431"/>
    </row>
    <row r="666" spans="1:11" s="1408" customFormat="1" ht="76.5">
      <c r="A666" s="1408" t="s">
        <v>14</v>
      </c>
      <c r="B666" s="1408" t="s">
        <v>1528</v>
      </c>
      <c r="C666" s="497"/>
      <c r="D666" s="1416"/>
      <c r="E666" s="1416"/>
      <c r="F666" s="1416"/>
      <c r="G666" s="1417">
        <f t="shared" si="53"/>
        <v>0</v>
      </c>
      <c r="H666" s="1416">
        <f t="shared" si="51"/>
        <v>0</v>
      </c>
      <c r="I666" s="1417"/>
      <c r="J666" s="1419">
        <f t="shared" si="52"/>
        <v>0</v>
      </c>
      <c r="K666" s="431"/>
    </row>
    <row r="667" spans="1:11" s="1408" customFormat="1" ht="293.25">
      <c r="B667" s="1408" t="s">
        <v>1529</v>
      </c>
      <c r="C667" s="497"/>
      <c r="D667" s="1416"/>
      <c r="E667" s="1416"/>
      <c r="F667" s="1416"/>
      <c r="G667" s="1417">
        <f t="shared" si="53"/>
        <v>0</v>
      </c>
      <c r="H667" s="1416">
        <f t="shared" si="51"/>
        <v>0</v>
      </c>
      <c r="I667" s="1417"/>
      <c r="J667" s="1419">
        <f t="shared" si="52"/>
        <v>0</v>
      </c>
      <c r="K667" s="431"/>
    </row>
    <row r="668" spans="1:11" s="1408" customFormat="1">
      <c r="C668" s="497"/>
      <c r="D668" s="1416"/>
      <c r="E668" s="1416"/>
      <c r="F668" s="1416"/>
      <c r="G668" s="1417">
        <f t="shared" si="53"/>
        <v>0</v>
      </c>
      <c r="H668" s="1416">
        <f t="shared" si="51"/>
        <v>0</v>
      </c>
      <c r="I668" s="1417"/>
      <c r="J668" s="1419">
        <f t="shared" si="52"/>
        <v>0</v>
      </c>
      <c r="K668" s="431"/>
    </row>
    <row r="669" spans="1:11" s="1408" customFormat="1">
      <c r="B669" s="1408" t="s">
        <v>1511</v>
      </c>
      <c r="C669" s="497" t="s">
        <v>1</v>
      </c>
      <c r="D669" s="1416">
        <v>16</v>
      </c>
      <c r="E669" s="1416"/>
      <c r="F669" s="1416">
        <f>D669*E669</f>
        <v>0</v>
      </c>
      <c r="G669" s="1417">
        <f>D669-I669</f>
        <v>9</v>
      </c>
      <c r="H669" s="1416">
        <f t="shared" si="51"/>
        <v>0</v>
      </c>
      <c r="I669" s="1417">
        <v>7</v>
      </c>
      <c r="J669" s="1419">
        <f t="shared" si="52"/>
        <v>0</v>
      </c>
      <c r="K669" s="431"/>
    </row>
    <row r="670" spans="1:11" s="1408" customFormat="1">
      <c r="C670" s="497"/>
      <c r="D670" s="1416"/>
      <c r="E670" s="1416"/>
      <c r="F670" s="1416"/>
      <c r="G670" s="1417">
        <f t="shared" si="53"/>
        <v>0</v>
      </c>
      <c r="H670" s="1416">
        <f t="shared" si="51"/>
        <v>0</v>
      </c>
      <c r="I670" s="1417"/>
      <c r="J670" s="1419">
        <f t="shared" si="52"/>
        <v>0</v>
      </c>
      <c r="K670" s="431"/>
    </row>
    <row r="671" spans="1:11" s="1408" customFormat="1" ht="76.5">
      <c r="A671" s="1408" t="s">
        <v>15</v>
      </c>
      <c r="B671" s="1408" t="s">
        <v>1530</v>
      </c>
      <c r="C671" s="497"/>
      <c r="D671" s="1416"/>
      <c r="E671" s="1416"/>
      <c r="F671" s="1416"/>
      <c r="G671" s="1417">
        <f t="shared" si="53"/>
        <v>0</v>
      </c>
      <c r="H671" s="1416">
        <f t="shared" si="51"/>
        <v>0</v>
      </c>
      <c r="I671" s="1417"/>
      <c r="J671" s="1419">
        <f t="shared" si="52"/>
        <v>0</v>
      </c>
      <c r="K671" s="431"/>
    </row>
    <row r="672" spans="1:11" s="1408" customFormat="1" ht="293.25">
      <c r="B672" s="1408" t="s">
        <v>1531</v>
      </c>
      <c r="C672" s="497"/>
      <c r="D672" s="1416"/>
      <c r="E672" s="1416"/>
      <c r="F672" s="1416"/>
      <c r="G672" s="1417">
        <f t="shared" si="53"/>
        <v>0</v>
      </c>
      <c r="H672" s="1416">
        <f t="shared" si="51"/>
        <v>0</v>
      </c>
      <c r="I672" s="1417"/>
      <c r="J672" s="1419">
        <f t="shared" si="52"/>
        <v>0</v>
      </c>
      <c r="K672" s="431"/>
    </row>
    <row r="673" spans="1:11" s="1408" customFormat="1">
      <c r="C673" s="497"/>
      <c r="D673" s="1416"/>
      <c r="E673" s="1416"/>
      <c r="F673" s="1416"/>
      <c r="G673" s="1417">
        <f t="shared" si="53"/>
        <v>0</v>
      </c>
      <c r="H673" s="1416">
        <f t="shared" si="51"/>
        <v>0</v>
      </c>
      <c r="I673" s="1417"/>
      <c r="J673" s="1419">
        <f t="shared" si="52"/>
        <v>0</v>
      </c>
      <c r="K673" s="431"/>
    </row>
    <row r="674" spans="1:11" s="1408" customFormat="1">
      <c r="B674" s="1408" t="s">
        <v>1511</v>
      </c>
      <c r="C674" s="497" t="s">
        <v>1</v>
      </c>
      <c r="D674" s="1416">
        <v>4</v>
      </c>
      <c r="E674" s="1416"/>
      <c r="F674" s="1416">
        <f>D674*E674</f>
        <v>0</v>
      </c>
      <c r="G674" s="1417">
        <f>D674-I674</f>
        <v>0</v>
      </c>
      <c r="H674" s="1416">
        <f t="shared" si="51"/>
        <v>0</v>
      </c>
      <c r="I674" s="1417">
        <v>4</v>
      </c>
      <c r="J674" s="1419">
        <f t="shared" si="52"/>
        <v>0</v>
      </c>
      <c r="K674" s="431"/>
    </row>
    <row r="675" spans="1:11" s="1408" customFormat="1">
      <c r="C675" s="497"/>
      <c r="D675" s="1416"/>
      <c r="E675" s="1416"/>
      <c r="F675" s="1416"/>
      <c r="G675" s="1417">
        <f t="shared" si="53"/>
        <v>0</v>
      </c>
      <c r="H675" s="1416">
        <f t="shared" si="51"/>
        <v>0</v>
      </c>
      <c r="I675" s="1417"/>
      <c r="J675" s="1419">
        <f t="shared" si="52"/>
        <v>0</v>
      </c>
      <c r="K675" s="431"/>
    </row>
    <row r="676" spans="1:11" s="1408" customFormat="1" ht="63.75">
      <c r="A676" s="1408" t="s">
        <v>16</v>
      </c>
      <c r="B676" s="1408" t="s">
        <v>1532</v>
      </c>
      <c r="C676" s="497"/>
      <c r="D676" s="1416"/>
      <c r="E676" s="1416"/>
      <c r="F676" s="1416"/>
      <c r="G676" s="1417">
        <f t="shared" si="53"/>
        <v>0</v>
      </c>
      <c r="H676" s="1416">
        <f t="shared" si="51"/>
        <v>0</v>
      </c>
      <c r="I676" s="1417"/>
      <c r="J676" s="1419">
        <f t="shared" si="52"/>
        <v>0</v>
      </c>
      <c r="K676" s="431"/>
    </row>
    <row r="677" spans="1:11" s="1408" customFormat="1" ht="191.25">
      <c r="B677" s="1408" t="s">
        <v>1533</v>
      </c>
      <c r="C677" s="497"/>
      <c r="D677" s="1416"/>
      <c r="E677" s="1416"/>
      <c r="F677" s="1416"/>
      <c r="G677" s="1417">
        <f t="shared" si="53"/>
        <v>0</v>
      </c>
      <c r="H677" s="1416">
        <f t="shared" ref="H677:H740" si="54">SUM(E677*G677)</f>
        <v>0</v>
      </c>
      <c r="I677" s="1417"/>
      <c r="J677" s="1419">
        <f t="shared" ref="J677:J740" si="55">SUM(E677*I677)</f>
        <v>0</v>
      </c>
      <c r="K677" s="431"/>
    </row>
    <row r="678" spans="1:11" s="1408" customFormat="1">
      <c r="C678" s="497"/>
      <c r="D678" s="1416"/>
      <c r="E678" s="1416"/>
      <c r="F678" s="1416"/>
      <c r="G678" s="1417">
        <f t="shared" ref="G678:G741" si="56">D678</f>
        <v>0</v>
      </c>
      <c r="H678" s="1416">
        <f t="shared" si="54"/>
        <v>0</v>
      </c>
      <c r="I678" s="1417"/>
      <c r="J678" s="1419">
        <f t="shared" si="55"/>
        <v>0</v>
      </c>
      <c r="K678" s="431"/>
    </row>
    <row r="679" spans="1:11" s="1408" customFormat="1">
      <c r="B679" s="1408" t="s">
        <v>1511</v>
      </c>
      <c r="C679" s="497" t="s">
        <v>1</v>
      </c>
      <c r="D679" s="1416">
        <v>60</v>
      </c>
      <c r="E679" s="1416"/>
      <c r="F679" s="1416">
        <f>D679*E679</f>
        <v>0</v>
      </c>
      <c r="G679" s="1417">
        <f t="shared" si="56"/>
        <v>60</v>
      </c>
      <c r="H679" s="1416">
        <f t="shared" si="54"/>
        <v>0</v>
      </c>
      <c r="I679" s="1417"/>
      <c r="J679" s="1419">
        <f t="shared" si="55"/>
        <v>0</v>
      </c>
      <c r="K679" s="431"/>
    </row>
    <row r="680" spans="1:11" s="1408" customFormat="1">
      <c r="C680" s="497"/>
      <c r="D680" s="1416"/>
      <c r="E680" s="1416"/>
      <c r="F680" s="1416"/>
      <c r="G680" s="1417">
        <f t="shared" si="56"/>
        <v>0</v>
      </c>
      <c r="H680" s="1416">
        <f t="shared" si="54"/>
        <v>0</v>
      </c>
      <c r="I680" s="1417"/>
      <c r="J680" s="1419">
        <f t="shared" si="55"/>
        <v>0</v>
      </c>
      <c r="K680" s="431"/>
    </row>
    <row r="681" spans="1:11" s="1408" customFormat="1" ht="63.75">
      <c r="A681" s="1408" t="s">
        <v>17</v>
      </c>
      <c r="B681" s="1408" t="s">
        <v>1534</v>
      </c>
      <c r="C681" s="497"/>
      <c r="D681" s="1416"/>
      <c r="E681" s="1416"/>
      <c r="F681" s="1416"/>
      <c r="G681" s="1417">
        <f t="shared" si="56"/>
        <v>0</v>
      </c>
      <c r="H681" s="1416">
        <f t="shared" si="54"/>
        <v>0</v>
      </c>
      <c r="I681" s="1417"/>
      <c r="J681" s="1419">
        <f t="shared" si="55"/>
        <v>0</v>
      </c>
      <c r="K681" s="431"/>
    </row>
    <row r="682" spans="1:11" s="1408" customFormat="1" ht="191.25">
      <c r="B682" s="1408" t="s">
        <v>1535</v>
      </c>
      <c r="C682" s="497"/>
      <c r="D682" s="1416"/>
      <c r="E682" s="1416"/>
      <c r="F682" s="1416"/>
      <c r="G682" s="1417">
        <f t="shared" si="56"/>
        <v>0</v>
      </c>
      <c r="H682" s="1416">
        <f t="shared" si="54"/>
        <v>0</v>
      </c>
      <c r="I682" s="1417"/>
      <c r="J682" s="1419">
        <f t="shared" si="55"/>
        <v>0</v>
      </c>
      <c r="K682" s="431"/>
    </row>
    <row r="683" spans="1:11" s="1408" customFormat="1">
      <c r="C683" s="497"/>
      <c r="D683" s="1416"/>
      <c r="E683" s="1416"/>
      <c r="F683" s="1416"/>
      <c r="G683" s="1417">
        <f t="shared" si="56"/>
        <v>0</v>
      </c>
      <c r="H683" s="1416">
        <f t="shared" si="54"/>
        <v>0</v>
      </c>
      <c r="I683" s="1417"/>
      <c r="J683" s="1419">
        <f t="shared" si="55"/>
        <v>0</v>
      </c>
      <c r="K683" s="431"/>
    </row>
    <row r="684" spans="1:11" s="1408" customFormat="1">
      <c r="B684" s="1408" t="s">
        <v>1511</v>
      </c>
      <c r="C684" s="497" t="s">
        <v>1</v>
      </c>
      <c r="D684" s="1416">
        <v>10</v>
      </c>
      <c r="E684" s="1416"/>
      <c r="F684" s="1416">
        <f>D684*E684</f>
        <v>0</v>
      </c>
      <c r="G684" s="1417">
        <f t="shared" si="56"/>
        <v>10</v>
      </c>
      <c r="H684" s="1416">
        <f t="shared" si="54"/>
        <v>0</v>
      </c>
      <c r="I684" s="1417"/>
      <c r="J684" s="1419">
        <f t="shared" si="55"/>
        <v>0</v>
      </c>
      <c r="K684" s="431"/>
    </row>
    <row r="685" spans="1:11" s="1408" customFormat="1">
      <c r="C685" s="497"/>
      <c r="D685" s="1416"/>
      <c r="E685" s="1416"/>
      <c r="F685" s="1416"/>
      <c r="G685" s="1417">
        <f t="shared" si="56"/>
        <v>0</v>
      </c>
      <c r="H685" s="1416">
        <f t="shared" si="54"/>
        <v>0</v>
      </c>
      <c r="I685" s="1417"/>
      <c r="J685" s="1419">
        <f t="shared" si="55"/>
        <v>0</v>
      </c>
      <c r="K685" s="431"/>
    </row>
    <row r="686" spans="1:11" s="1408" customFormat="1" ht="63.75">
      <c r="A686" s="1408" t="s">
        <v>18</v>
      </c>
      <c r="B686" s="1408" t="s">
        <v>1536</v>
      </c>
      <c r="C686" s="497"/>
      <c r="D686" s="1416"/>
      <c r="E686" s="1416"/>
      <c r="F686" s="1416"/>
      <c r="G686" s="1417">
        <f t="shared" si="56"/>
        <v>0</v>
      </c>
      <c r="H686" s="1416">
        <f t="shared" si="54"/>
        <v>0</v>
      </c>
      <c r="I686" s="1417"/>
      <c r="J686" s="1419">
        <f t="shared" si="55"/>
        <v>0</v>
      </c>
      <c r="K686" s="431"/>
    </row>
    <row r="687" spans="1:11" s="1408" customFormat="1" ht="255">
      <c r="B687" s="1408" t="s">
        <v>1537</v>
      </c>
      <c r="C687" s="497"/>
      <c r="D687" s="1416"/>
      <c r="E687" s="1416"/>
      <c r="F687" s="1416"/>
      <c r="G687" s="1417">
        <f t="shared" si="56"/>
        <v>0</v>
      </c>
      <c r="H687" s="1416">
        <f t="shared" si="54"/>
        <v>0</v>
      </c>
      <c r="I687" s="1417"/>
      <c r="J687" s="1419">
        <f t="shared" si="55"/>
        <v>0</v>
      </c>
      <c r="K687" s="431"/>
    </row>
    <row r="688" spans="1:11" s="1408" customFormat="1">
      <c r="C688" s="497"/>
      <c r="D688" s="1416"/>
      <c r="E688" s="1416"/>
      <c r="F688" s="1416"/>
      <c r="G688" s="1417">
        <f t="shared" si="56"/>
        <v>0</v>
      </c>
      <c r="H688" s="1416">
        <f t="shared" si="54"/>
        <v>0</v>
      </c>
      <c r="I688" s="1417"/>
      <c r="J688" s="1419">
        <f t="shared" si="55"/>
        <v>0</v>
      </c>
      <c r="K688" s="431"/>
    </row>
    <row r="689" spans="1:11" s="1408" customFormat="1">
      <c r="B689" s="1408" t="s">
        <v>1511</v>
      </c>
      <c r="C689" s="497" t="s">
        <v>1</v>
      </c>
      <c r="D689" s="1416">
        <v>13</v>
      </c>
      <c r="E689" s="1416"/>
      <c r="F689" s="1416">
        <f>D689*E689</f>
        <v>0</v>
      </c>
      <c r="G689" s="1417">
        <f t="shared" si="56"/>
        <v>13</v>
      </c>
      <c r="H689" s="1416">
        <f t="shared" si="54"/>
        <v>0</v>
      </c>
      <c r="I689" s="1417"/>
      <c r="J689" s="1419">
        <f t="shared" si="55"/>
        <v>0</v>
      </c>
      <c r="K689" s="431"/>
    </row>
    <row r="690" spans="1:11" s="1408" customFormat="1">
      <c r="C690" s="497"/>
      <c r="D690" s="1416"/>
      <c r="E690" s="1416"/>
      <c r="F690" s="1416"/>
      <c r="G690" s="1417">
        <f t="shared" si="56"/>
        <v>0</v>
      </c>
      <c r="H690" s="1416">
        <f t="shared" si="54"/>
        <v>0</v>
      </c>
      <c r="I690" s="1417"/>
      <c r="J690" s="1419">
        <f t="shared" si="55"/>
        <v>0</v>
      </c>
      <c r="K690" s="431"/>
    </row>
    <row r="691" spans="1:11" s="1408" customFormat="1" ht="63.75">
      <c r="A691" s="1408" t="s">
        <v>19</v>
      </c>
      <c r="B691" s="1408" t="s">
        <v>1538</v>
      </c>
      <c r="C691" s="497"/>
      <c r="D691" s="1416"/>
      <c r="E691" s="1416"/>
      <c r="F691" s="1416"/>
      <c r="G691" s="1417">
        <f t="shared" si="56"/>
        <v>0</v>
      </c>
      <c r="H691" s="1416">
        <f t="shared" si="54"/>
        <v>0</v>
      </c>
      <c r="I691" s="1417"/>
      <c r="J691" s="1419">
        <f t="shared" si="55"/>
        <v>0</v>
      </c>
      <c r="K691" s="431"/>
    </row>
    <row r="692" spans="1:11" s="1408" customFormat="1" ht="255">
      <c r="B692" s="1408" t="s">
        <v>1539</v>
      </c>
      <c r="C692" s="497"/>
      <c r="D692" s="1416"/>
      <c r="E692" s="1416"/>
      <c r="F692" s="1416"/>
      <c r="G692" s="1417">
        <f t="shared" si="56"/>
        <v>0</v>
      </c>
      <c r="H692" s="1416">
        <f t="shared" si="54"/>
        <v>0</v>
      </c>
      <c r="I692" s="1417"/>
      <c r="J692" s="1419">
        <f t="shared" si="55"/>
        <v>0</v>
      </c>
      <c r="K692" s="431"/>
    </row>
    <row r="693" spans="1:11" s="1408" customFormat="1">
      <c r="C693" s="497"/>
      <c r="D693" s="1416"/>
      <c r="E693" s="1416"/>
      <c r="F693" s="1416"/>
      <c r="G693" s="1417">
        <f t="shared" si="56"/>
        <v>0</v>
      </c>
      <c r="H693" s="1416">
        <f t="shared" si="54"/>
        <v>0</v>
      </c>
      <c r="I693" s="1417"/>
      <c r="J693" s="1419">
        <f t="shared" si="55"/>
        <v>0</v>
      </c>
      <c r="K693" s="431"/>
    </row>
    <row r="694" spans="1:11" s="1408" customFormat="1">
      <c r="B694" s="1408" t="s">
        <v>1511</v>
      </c>
      <c r="C694" s="497" t="s">
        <v>1</v>
      </c>
      <c r="D694" s="1416">
        <v>24</v>
      </c>
      <c r="E694" s="1416"/>
      <c r="F694" s="1416">
        <f>D694*E694</f>
        <v>0</v>
      </c>
      <c r="G694" s="1417">
        <f t="shared" si="56"/>
        <v>24</v>
      </c>
      <c r="H694" s="1416">
        <f t="shared" si="54"/>
        <v>0</v>
      </c>
      <c r="I694" s="1417"/>
      <c r="J694" s="1419">
        <f t="shared" si="55"/>
        <v>0</v>
      </c>
      <c r="K694" s="431"/>
    </row>
    <row r="695" spans="1:11" s="1408" customFormat="1">
      <c r="C695" s="497"/>
      <c r="D695" s="1416"/>
      <c r="E695" s="1416"/>
      <c r="F695" s="1416"/>
      <c r="G695" s="1417">
        <f t="shared" si="56"/>
        <v>0</v>
      </c>
      <c r="H695" s="1416">
        <f t="shared" si="54"/>
        <v>0</v>
      </c>
      <c r="I695" s="1417"/>
      <c r="J695" s="1419">
        <f t="shared" si="55"/>
        <v>0</v>
      </c>
      <c r="K695" s="431"/>
    </row>
    <row r="696" spans="1:11" s="1408" customFormat="1" ht="76.5">
      <c r="A696" s="1408" t="s">
        <v>20</v>
      </c>
      <c r="B696" s="1408" t="s">
        <v>1540</v>
      </c>
      <c r="C696" s="497"/>
      <c r="D696" s="1416"/>
      <c r="E696" s="1416"/>
      <c r="F696" s="1416"/>
      <c r="G696" s="1417">
        <f t="shared" si="56"/>
        <v>0</v>
      </c>
      <c r="H696" s="1416">
        <f t="shared" si="54"/>
        <v>0</v>
      </c>
      <c r="I696" s="1417"/>
      <c r="J696" s="1419">
        <f t="shared" si="55"/>
        <v>0</v>
      </c>
      <c r="K696" s="431"/>
    </row>
    <row r="697" spans="1:11" s="1408" customFormat="1" ht="204">
      <c r="B697" s="1408" t="s">
        <v>1541</v>
      </c>
      <c r="C697" s="497"/>
      <c r="D697" s="1416"/>
      <c r="E697" s="1416"/>
      <c r="F697" s="1416"/>
      <c r="G697" s="1417">
        <f t="shared" si="56"/>
        <v>0</v>
      </c>
      <c r="H697" s="1416">
        <f t="shared" si="54"/>
        <v>0</v>
      </c>
      <c r="I697" s="1417"/>
      <c r="J697" s="1419">
        <f t="shared" si="55"/>
        <v>0</v>
      </c>
      <c r="K697" s="431"/>
    </row>
    <row r="698" spans="1:11" s="1408" customFormat="1">
      <c r="C698" s="497"/>
      <c r="D698" s="1416"/>
      <c r="E698" s="1416"/>
      <c r="F698" s="1416"/>
      <c r="G698" s="1417">
        <f t="shared" si="56"/>
        <v>0</v>
      </c>
      <c r="H698" s="1416">
        <f t="shared" si="54"/>
        <v>0</v>
      </c>
      <c r="I698" s="1417"/>
      <c r="J698" s="1419">
        <f t="shared" si="55"/>
        <v>0</v>
      </c>
      <c r="K698" s="431"/>
    </row>
    <row r="699" spans="1:11" s="1408" customFormat="1">
      <c r="B699" s="1408" t="s">
        <v>1511</v>
      </c>
      <c r="C699" s="497" t="s">
        <v>1</v>
      </c>
      <c r="D699" s="1416">
        <v>81</v>
      </c>
      <c r="E699" s="1416"/>
      <c r="F699" s="1416">
        <f>D699*E699</f>
        <v>0</v>
      </c>
      <c r="G699" s="1417">
        <f>D699-I699</f>
        <v>53</v>
      </c>
      <c r="H699" s="1416">
        <f t="shared" si="54"/>
        <v>0</v>
      </c>
      <c r="I699" s="1417">
        <v>28</v>
      </c>
      <c r="J699" s="1419">
        <f t="shared" si="55"/>
        <v>0</v>
      </c>
      <c r="K699" s="431"/>
    </row>
    <row r="700" spans="1:11" s="1408" customFormat="1">
      <c r="C700" s="497"/>
      <c r="D700" s="1416"/>
      <c r="E700" s="1416"/>
      <c r="F700" s="1416"/>
      <c r="G700" s="1417">
        <f t="shared" si="56"/>
        <v>0</v>
      </c>
      <c r="H700" s="1416">
        <f t="shared" si="54"/>
        <v>0</v>
      </c>
      <c r="I700" s="1417"/>
      <c r="J700" s="1419">
        <f t="shared" si="55"/>
        <v>0</v>
      </c>
      <c r="K700" s="431"/>
    </row>
    <row r="701" spans="1:11" s="1408" customFormat="1" ht="76.5">
      <c r="A701" s="1408" t="s">
        <v>21</v>
      </c>
      <c r="B701" s="1408" t="s">
        <v>1542</v>
      </c>
      <c r="C701" s="497"/>
      <c r="D701" s="1416"/>
      <c r="E701" s="1416"/>
      <c r="F701" s="1416"/>
      <c r="G701" s="1417">
        <f t="shared" si="56"/>
        <v>0</v>
      </c>
      <c r="H701" s="1416">
        <f t="shared" si="54"/>
        <v>0</v>
      </c>
      <c r="I701" s="1417"/>
      <c r="J701" s="1419">
        <f t="shared" si="55"/>
        <v>0</v>
      </c>
      <c r="K701" s="431"/>
    </row>
    <row r="702" spans="1:11" s="1408" customFormat="1" ht="204">
      <c r="B702" s="1408" t="s">
        <v>1543</v>
      </c>
      <c r="C702" s="497"/>
      <c r="D702" s="1416"/>
      <c r="E702" s="1416"/>
      <c r="F702" s="1416"/>
      <c r="G702" s="1417">
        <f t="shared" si="56"/>
        <v>0</v>
      </c>
      <c r="H702" s="1416">
        <f t="shared" si="54"/>
        <v>0</v>
      </c>
      <c r="I702" s="1417"/>
      <c r="J702" s="1419">
        <f t="shared" si="55"/>
        <v>0</v>
      </c>
      <c r="K702" s="431"/>
    </row>
    <row r="703" spans="1:11" s="1408" customFormat="1">
      <c r="C703" s="497"/>
      <c r="D703" s="1416"/>
      <c r="E703" s="1416"/>
      <c r="F703" s="1416"/>
      <c r="G703" s="1417">
        <f t="shared" si="56"/>
        <v>0</v>
      </c>
      <c r="H703" s="1416">
        <f t="shared" si="54"/>
        <v>0</v>
      </c>
      <c r="I703" s="1417"/>
      <c r="J703" s="1419">
        <f t="shared" si="55"/>
        <v>0</v>
      </c>
      <c r="K703" s="431"/>
    </row>
    <row r="704" spans="1:11" s="1408" customFormat="1">
      <c r="B704" s="1408" t="s">
        <v>1511</v>
      </c>
      <c r="C704" s="497" t="s">
        <v>1</v>
      </c>
      <c r="D704" s="1416">
        <v>17</v>
      </c>
      <c r="E704" s="1416"/>
      <c r="F704" s="1416">
        <f>D704*E704</f>
        <v>0</v>
      </c>
      <c r="G704" s="1417">
        <f t="shared" si="56"/>
        <v>17</v>
      </c>
      <c r="H704" s="1416">
        <f t="shared" si="54"/>
        <v>0</v>
      </c>
      <c r="I704" s="1417"/>
      <c r="J704" s="1419">
        <f t="shared" si="55"/>
        <v>0</v>
      </c>
      <c r="K704" s="431"/>
    </row>
    <row r="705" spans="1:11" s="1408" customFormat="1">
      <c r="C705" s="497"/>
      <c r="D705" s="1416"/>
      <c r="E705" s="1416"/>
      <c r="F705" s="1416"/>
      <c r="G705" s="1417">
        <f t="shared" si="56"/>
        <v>0</v>
      </c>
      <c r="H705" s="1416">
        <f t="shared" si="54"/>
        <v>0</v>
      </c>
      <c r="I705" s="1417"/>
      <c r="J705" s="1419">
        <f t="shared" si="55"/>
        <v>0</v>
      </c>
      <c r="K705" s="431"/>
    </row>
    <row r="706" spans="1:11" s="1408" customFormat="1" ht="63.75">
      <c r="A706" s="1408" t="s">
        <v>22</v>
      </c>
      <c r="B706" s="1408" t="s">
        <v>1544</v>
      </c>
      <c r="C706" s="497"/>
      <c r="D706" s="1416"/>
      <c r="E706" s="1416"/>
      <c r="F706" s="1416"/>
      <c r="G706" s="1417">
        <f t="shared" si="56"/>
        <v>0</v>
      </c>
      <c r="H706" s="1416">
        <f t="shared" si="54"/>
        <v>0</v>
      </c>
      <c r="I706" s="1417"/>
      <c r="J706" s="1419">
        <f t="shared" si="55"/>
        <v>0</v>
      </c>
      <c r="K706" s="431"/>
    </row>
    <row r="707" spans="1:11" s="1408" customFormat="1" ht="242.25">
      <c r="B707" s="1408" t="s">
        <v>1545</v>
      </c>
      <c r="C707" s="497"/>
      <c r="D707" s="1416"/>
      <c r="E707" s="1416"/>
      <c r="F707" s="1416"/>
      <c r="G707" s="1417">
        <f t="shared" si="56"/>
        <v>0</v>
      </c>
      <c r="H707" s="1416">
        <f t="shared" si="54"/>
        <v>0</v>
      </c>
      <c r="I707" s="1417"/>
      <c r="J707" s="1419">
        <f t="shared" si="55"/>
        <v>0</v>
      </c>
      <c r="K707" s="431"/>
    </row>
    <row r="708" spans="1:11" s="1408" customFormat="1">
      <c r="C708" s="497"/>
      <c r="D708" s="1416"/>
      <c r="E708" s="1416"/>
      <c r="F708" s="1416"/>
      <c r="G708" s="1417">
        <f t="shared" si="56"/>
        <v>0</v>
      </c>
      <c r="H708" s="1416">
        <f t="shared" si="54"/>
        <v>0</v>
      </c>
      <c r="I708" s="1417"/>
      <c r="J708" s="1419">
        <f t="shared" si="55"/>
        <v>0</v>
      </c>
      <c r="K708" s="431"/>
    </row>
    <row r="709" spans="1:11" s="1408" customFormat="1">
      <c r="B709" s="1408" t="s">
        <v>1511</v>
      </c>
      <c r="C709" s="497" t="s">
        <v>1</v>
      </c>
      <c r="D709" s="1416">
        <v>4</v>
      </c>
      <c r="E709" s="1416"/>
      <c r="F709" s="1416">
        <f>D709*E709</f>
        <v>0</v>
      </c>
      <c r="G709" s="1417">
        <f t="shared" si="56"/>
        <v>4</v>
      </c>
      <c r="H709" s="1416">
        <f t="shared" si="54"/>
        <v>0</v>
      </c>
      <c r="I709" s="1417"/>
      <c r="J709" s="1419">
        <f t="shared" si="55"/>
        <v>0</v>
      </c>
      <c r="K709" s="431"/>
    </row>
    <row r="710" spans="1:11" s="1408" customFormat="1">
      <c r="C710" s="497"/>
      <c r="D710" s="1416"/>
      <c r="E710" s="1416"/>
      <c r="F710" s="1416"/>
      <c r="G710" s="1417">
        <f t="shared" si="56"/>
        <v>0</v>
      </c>
      <c r="H710" s="1416">
        <f t="shared" si="54"/>
        <v>0</v>
      </c>
      <c r="I710" s="1417"/>
      <c r="J710" s="1419">
        <f t="shared" si="55"/>
        <v>0</v>
      </c>
      <c r="K710" s="431"/>
    </row>
    <row r="711" spans="1:11" s="1408" customFormat="1" ht="76.5">
      <c r="A711" s="1408" t="s">
        <v>23</v>
      </c>
      <c r="B711" s="1408" t="s">
        <v>1546</v>
      </c>
      <c r="C711" s="497"/>
      <c r="D711" s="1416"/>
      <c r="E711" s="1416"/>
      <c r="F711" s="1416"/>
      <c r="G711" s="1417">
        <f t="shared" si="56"/>
        <v>0</v>
      </c>
      <c r="H711" s="1416">
        <f t="shared" si="54"/>
        <v>0</v>
      </c>
      <c r="I711" s="1417"/>
      <c r="J711" s="1419">
        <f t="shared" si="55"/>
        <v>0</v>
      </c>
      <c r="K711" s="431"/>
    </row>
    <row r="712" spans="1:11" s="1408" customFormat="1" ht="216.75">
      <c r="B712" s="1408" t="s">
        <v>1547</v>
      </c>
      <c r="C712" s="497"/>
      <c r="D712" s="1416"/>
      <c r="E712" s="1416"/>
      <c r="F712" s="1416"/>
      <c r="G712" s="1417">
        <f t="shared" si="56"/>
        <v>0</v>
      </c>
      <c r="H712" s="1416">
        <f t="shared" si="54"/>
        <v>0</v>
      </c>
      <c r="I712" s="1417"/>
      <c r="J712" s="1419">
        <f t="shared" si="55"/>
        <v>0</v>
      </c>
      <c r="K712" s="431"/>
    </row>
    <row r="713" spans="1:11" s="1408" customFormat="1">
      <c r="C713" s="497"/>
      <c r="D713" s="1416"/>
      <c r="E713" s="1416"/>
      <c r="F713" s="1416"/>
      <c r="G713" s="1417">
        <f t="shared" si="56"/>
        <v>0</v>
      </c>
      <c r="H713" s="1416">
        <f t="shared" si="54"/>
        <v>0</v>
      </c>
      <c r="I713" s="1417"/>
      <c r="J713" s="1419">
        <f t="shared" si="55"/>
        <v>0</v>
      </c>
      <c r="K713" s="431"/>
    </row>
    <row r="714" spans="1:11" s="1408" customFormat="1">
      <c r="B714" s="1408" t="s">
        <v>1511</v>
      </c>
      <c r="C714" s="497" t="s">
        <v>1</v>
      </c>
      <c r="D714" s="1416">
        <v>3</v>
      </c>
      <c r="E714" s="1416"/>
      <c r="F714" s="1416">
        <f>D714*E714</f>
        <v>0</v>
      </c>
      <c r="G714" s="1417">
        <f t="shared" si="56"/>
        <v>3</v>
      </c>
      <c r="H714" s="1416">
        <f t="shared" si="54"/>
        <v>0</v>
      </c>
      <c r="I714" s="1417"/>
      <c r="J714" s="1419">
        <f t="shared" si="55"/>
        <v>0</v>
      </c>
      <c r="K714" s="431"/>
    </row>
    <row r="715" spans="1:11" s="1408" customFormat="1">
      <c r="C715" s="497"/>
      <c r="D715" s="1416"/>
      <c r="E715" s="1416"/>
      <c r="F715" s="1416"/>
      <c r="G715" s="1417">
        <f t="shared" si="56"/>
        <v>0</v>
      </c>
      <c r="H715" s="1416">
        <f t="shared" si="54"/>
        <v>0</v>
      </c>
      <c r="I715" s="1417"/>
      <c r="J715" s="1419">
        <f t="shared" si="55"/>
        <v>0</v>
      </c>
      <c r="K715" s="431"/>
    </row>
    <row r="716" spans="1:11" s="1408" customFormat="1" ht="63.75">
      <c r="A716" s="1408" t="s">
        <v>24</v>
      </c>
      <c r="B716" s="1408" t="s">
        <v>1548</v>
      </c>
      <c r="C716" s="497"/>
      <c r="D716" s="1416"/>
      <c r="E716" s="1416"/>
      <c r="F716" s="1416"/>
      <c r="G716" s="1417">
        <f t="shared" si="56"/>
        <v>0</v>
      </c>
      <c r="H716" s="1416">
        <f t="shared" si="54"/>
        <v>0</v>
      </c>
      <c r="I716" s="1417"/>
      <c r="J716" s="1419">
        <f t="shared" si="55"/>
        <v>0</v>
      </c>
      <c r="K716" s="431"/>
    </row>
    <row r="717" spans="1:11" s="1408" customFormat="1" ht="204">
      <c r="B717" s="1408" t="s">
        <v>1549</v>
      </c>
      <c r="C717" s="497"/>
      <c r="D717" s="1416"/>
      <c r="E717" s="1416"/>
      <c r="F717" s="1416"/>
      <c r="G717" s="1417">
        <f t="shared" si="56"/>
        <v>0</v>
      </c>
      <c r="H717" s="1416">
        <f t="shared" si="54"/>
        <v>0</v>
      </c>
      <c r="I717" s="1417"/>
      <c r="J717" s="1419">
        <f t="shared" si="55"/>
        <v>0</v>
      </c>
      <c r="K717" s="431"/>
    </row>
    <row r="718" spans="1:11" s="1408" customFormat="1">
      <c r="C718" s="497"/>
      <c r="D718" s="1416"/>
      <c r="E718" s="1416"/>
      <c r="F718" s="1416"/>
      <c r="G718" s="1417">
        <f t="shared" si="56"/>
        <v>0</v>
      </c>
      <c r="H718" s="1416">
        <f t="shared" si="54"/>
        <v>0</v>
      </c>
      <c r="I718" s="1417"/>
      <c r="J718" s="1419">
        <f t="shared" si="55"/>
        <v>0</v>
      </c>
      <c r="K718" s="431"/>
    </row>
    <row r="719" spans="1:11" s="1408" customFormat="1">
      <c r="B719" s="1408" t="s">
        <v>1511</v>
      </c>
      <c r="C719" s="497" t="s">
        <v>1</v>
      </c>
      <c r="D719" s="1416">
        <v>24</v>
      </c>
      <c r="E719" s="1416"/>
      <c r="F719" s="1416">
        <f>D719*E719</f>
        <v>0</v>
      </c>
      <c r="G719" s="1417">
        <f t="shared" si="56"/>
        <v>24</v>
      </c>
      <c r="H719" s="1416">
        <f t="shared" si="54"/>
        <v>0</v>
      </c>
      <c r="I719" s="1417"/>
      <c r="J719" s="1419">
        <f t="shared" si="55"/>
        <v>0</v>
      </c>
      <c r="K719" s="431"/>
    </row>
    <row r="720" spans="1:11" s="1408" customFormat="1">
      <c r="C720" s="497"/>
      <c r="D720" s="1416"/>
      <c r="E720" s="1416"/>
      <c r="F720" s="1416"/>
      <c r="G720" s="1417">
        <f t="shared" si="56"/>
        <v>0</v>
      </c>
      <c r="H720" s="1416">
        <f t="shared" si="54"/>
        <v>0</v>
      </c>
      <c r="I720" s="1417"/>
      <c r="J720" s="1419">
        <f t="shared" si="55"/>
        <v>0</v>
      </c>
      <c r="K720" s="431"/>
    </row>
    <row r="721" spans="1:11" s="1408" customFormat="1" ht="76.5">
      <c r="A721" s="1408" t="s">
        <v>25</v>
      </c>
      <c r="B721" s="1408" t="s">
        <v>1550</v>
      </c>
      <c r="C721" s="497"/>
      <c r="D721" s="1416"/>
      <c r="E721" s="1416"/>
      <c r="F721" s="1416"/>
      <c r="G721" s="1417">
        <f t="shared" si="56"/>
        <v>0</v>
      </c>
      <c r="H721" s="1416">
        <f t="shared" si="54"/>
        <v>0</v>
      </c>
      <c r="I721" s="1417"/>
      <c r="J721" s="1419">
        <f t="shared" si="55"/>
        <v>0</v>
      </c>
      <c r="K721" s="431"/>
    </row>
    <row r="722" spans="1:11" s="1408" customFormat="1" ht="331.5">
      <c r="B722" s="1408" t="s">
        <v>1551</v>
      </c>
      <c r="C722" s="497"/>
      <c r="D722" s="1416"/>
      <c r="E722" s="1416"/>
      <c r="F722" s="1416"/>
      <c r="G722" s="1417">
        <f t="shared" si="56"/>
        <v>0</v>
      </c>
      <c r="H722" s="1416">
        <f t="shared" si="54"/>
        <v>0</v>
      </c>
      <c r="I722" s="1417"/>
      <c r="J722" s="1419">
        <f t="shared" si="55"/>
        <v>0</v>
      </c>
      <c r="K722" s="431"/>
    </row>
    <row r="723" spans="1:11" s="1408" customFormat="1">
      <c r="C723" s="497"/>
      <c r="D723" s="1416"/>
      <c r="E723" s="1416"/>
      <c r="F723" s="1416"/>
      <c r="G723" s="1417">
        <f t="shared" si="56"/>
        <v>0</v>
      </c>
      <c r="H723" s="1416">
        <f t="shared" si="54"/>
        <v>0</v>
      </c>
      <c r="I723" s="1417"/>
      <c r="J723" s="1419">
        <f t="shared" si="55"/>
        <v>0</v>
      </c>
      <c r="K723" s="431"/>
    </row>
    <row r="724" spans="1:11" s="1408" customFormat="1">
      <c r="B724" s="1408" t="s">
        <v>1511</v>
      </c>
      <c r="C724" s="497" t="s">
        <v>1</v>
      </c>
      <c r="D724" s="1416">
        <v>6</v>
      </c>
      <c r="E724" s="1416"/>
      <c r="F724" s="1416">
        <f>D724*E724</f>
        <v>0</v>
      </c>
      <c r="G724" s="1417">
        <f t="shared" si="56"/>
        <v>6</v>
      </c>
      <c r="H724" s="1416">
        <f t="shared" si="54"/>
        <v>0</v>
      </c>
      <c r="I724" s="1417"/>
      <c r="J724" s="1419">
        <f t="shared" si="55"/>
        <v>0</v>
      </c>
      <c r="K724" s="431"/>
    </row>
    <row r="725" spans="1:11" s="1408" customFormat="1">
      <c r="C725" s="497"/>
      <c r="D725" s="1416"/>
      <c r="E725" s="1416"/>
      <c r="F725" s="1416"/>
      <c r="G725" s="1417">
        <f t="shared" si="56"/>
        <v>0</v>
      </c>
      <c r="H725" s="1416">
        <f t="shared" si="54"/>
        <v>0</v>
      </c>
      <c r="I725" s="1417"/>
      <c r="J725" s="1419">
        <f t="shared" si="55"/>
        <v>0</v>
      </c>
      <c r="K725" s="431"/>
    </row>
    <row r="726" spans="1:11" s="1408" customFormat="1" ht="76.5">
      <c r="A726" s="1408" t="s">
        <v>26</v>
      </c>
      <c r="B726" s="1408" t="s">
        <v>1552</v>
      </c>
      <c r="C726" s="497"/>
      <c r="D726" s="1416"/>
      <c r="E726" s="1416"/>
      <c r="F726" s="1416"/>
      <c r="G726" s="1417">
        <f t="shared" si="56"/>
        <v>0</v>
      </c>
      <c r="H726" s="1416">
        <f t="shared" si="54"/>
        <v>0</v>
      </c>
      <c r="I726" s="1417"/>
      <c r="J726" s="1419">
        <f t="shared" si="55"/>
        <v>0</v>
      </c>
      <c r="K726" s="431"/>
    </row>
    <row r="727" spans="1:11" s="1408" customFormat="1" ht="242.25">
      <c r="B727" s="1408" t="s">
        <v>1553</v>
      </c>
      <c r="C727" s="497"/>
      <c r="D727" s="1416"/>
      <c r="E727" s="1416"/>
      <c r="F727" s="1416"/>
      <c r="G727" s="1417">
        <f t="shared" si="56"/>
        <v>0</v>
      </c>
      <c r="H727" s="1416">
        <f t="shared" si="54"/>
        <v>0</v>
      </c>
      <c r="I727" s="1417"/>
      <c r="J727" s="1419">
        <f t="shared" si="55"/>
        <v>0</v>
      </c>
      <c r="K727" s="431"/>
    </row>
    <row r="728" spans="1:11" s="1408" customFormat="1">
      <c r="C728" s="497"/>
      <c r="D728" s="1416"/>
      <c r="E728" s="1416"/>
      <c r="F728" s="1416"/>
      <c r="G728" s="1417">
        <f t="shared" si="56"/>
        <v>0</v>
      </c>
      <c r="H728" s="1416">
        <f t="shared" si="54"/>
        <v>0</v>
      </c>
      <c r="I728" s="1417"/>
      <c r="J728" s="1419">
        <f t="shared" si="55"/>
        <v>0</v>
      </c>
      <c r="K728" s="431"/>
    </row>
    <row r="729" spans="1:11" s="1408" customFormat="1">
      <c r="B729" s="1408" t="s">
        <v>1511</v>
      </c>
      <c r="C729" s="497" t="s">
        <v>1</v>
      </c>
      <c r="D729" s="1416">
        <v>24</v>
      </c>
      <c r="E729" s="1416"/>
      <c r="F729" s="1416">
        <f>D729*E729</f>
        <v>0</v>
      </c>
      <c r="G729" s="1417">
        <f>D729-I729</f>
        <v>23</v>
      </c>
      <c r="H729" s="1416">
        <f t="shared" si="54"/>
        <v>0</v>
      </c>
      <c r="I729" s="1417">
        <v>1</v>
      </c>
      <c r="J729" s="1419">
        <f t="shared" si="55"/>
        <v>0</v>
      </c>
      <c r="K729" s="431"/>
    </row>
    <row r="730" spans="1:11" s="1408" customFormat="1">
      <c r="C730" s="497"/>
      <c r="D730" s="1416"/>
      <c r="E730" s="1416"/>
      <c r="F730" s="1416"/>
      <c r="G730" s="1417">
        <f t="shared" si="56"/>
        <v>0</v>
      </c>
      <c r="H730" s="1416">
        <f t="shared" si="54"/>
        <v>0</v>
      </c>
      <c r="I730" s="1417"/>
      <c r="J730" s="1419">
        <f t="shared" si="55"/>
        <v>0</v>
      </c>
      <c r="K730" s="431"/>
    </row>
    <row r="731" spans="1:11" s="1408" customFormat="1" ht="76.5">
      <c r="A731" s="1408" t="s">
        <v>27</v>
      </c>
      <c r="B731" s="1408" t="s">
        <v>1554</v>
      </c>
      <c r="C731" s="497"/>
      <c r="D731" s="1416"/>
      <c r="E731" s="1416"/>
      <c r="F731" s="1416"/>
      <c r="G731" s="1417">
        <f t="shared" si="56"/>
        <v>0</v>
      </c>
      <c r="H731" s="1416">
        <f t="shared" si="54"/>
        <v>0</v>
      </c>
      <c r="I731" s="1417"/>
      <c r="J731" s="1419">
        <f t="shared" si="55"/>
        <v>0</v>
      </c>
      <c r="K731" s="431"/>
    </row>
    <row r="732" spans="1:11" s="1408" customFormat="1" ht="242.25">
      <c r="B732" s="1408" t="s">
        <v>1555</v>
      </c>
      <c r="C732" s="497"/>
      <c r="D732" s="1416"/>
      <c r="E732" s="1416"/>
      <c r="F732" s="1416"/>
      <c r="G732" s="1417">
        <f t="shared" si="56"/>
        <v>0</v>
      </c>
      <c r="H732" s="1416">
        <f t="shared" si="54"/>
        <v>0</v>
      </c>
      <c r="I732" s="1417"/>
      <c r="J732" s="1419">
        <f t="shared" si="55"/>
        <v>0</v>
      </c>
      <c r="K732" s="431"/>
    </row>
    <row r="733" spans="1:11" s="1408" customFormat="1">
      <c r="C733" s="497"/>
      <c r="D733" s="1416"/>
      <c r="E733" s="1416"/>
      <c r="F733" s="1416"/>
      <c r="G733" s="1417">
        <f t="shared" si="56"/>
        <v>0</v>
      </c>
      <c r="H733" s="1416">
        <f t="shared" si="54"/>
        <v>0</v>
      </c>
      <c r="I733" s="1417"/>
      <c r="J733" s="1419">
        <f t="shared" si="55"/>
        <v>0</v>
      </c>
      <c r="K733" s="431"/>
    </row>
    <row r="734" spans="1:11" s="1408" customFormat="1">
      <c r="B734" s="1408" t="s">
        <v>1511</v>
      </c>
      <c r="C734" s="497" t="s">
        <v>1</v>
      </c>
      <c r="D734" s="1416">
        <v>93</v>
      </c>
      <c r="E734" s="1416"/>
      <c r="F734" s="1416">
        <f>D734*E734</f>
        <v>0</v>
      </c>
      <c r="G734" s="1417">
        <f>D734-I734</f>
        <v>81</v>
      </c>
      <c r="H734" s="1416">
        <f t="shared" si="54"/>
        <v>0</v>
      </c>
      <c r="I734" s="1417">
        <v>12</v>
      </c>
      <c r="J734" s="1419">
        <f t="shared" si="55"/>
        <v>0</v>
      </c>
      <c r="K734" s="431"/>
    </row>
    <row r="735" spans="1:11" s="1408" customFormat="1">
      <c r="C735" s="497"/>
      <c r="D735" s="1416"/>
      <c r="E735" s="1416"/>
      <c r="F735" s="1416"/>
      <c r="G735" s="1417">
        <f t="shared" si="56"/>
        <v>0</v>
      </c>
      <c r="H735" s="1416">
        <f t="shared" si="54"/>
        <v>0</v>
      </c>
      <c r="I735" s="1417"/>
      <c r="J735" s="1419">
        <f t="shared" si="55"/>
        <v>0</v>
      </c>
      <c r="K735" s="431"/>
    </row>
    <row r="736" spans="1:11" s="1408" customFormat="1" ht="76.5">
      <c r="A736" s="1408" t="s">
        <v>28</v>
      </c>
      <c r="B736" s="1408" t="s">
        <v>1556</v>
      </c>
      <c r="C736" s="497"/>
      <c r="D736" s="1416"/>
      <c r="E736" s="1416"/>
      <c r="F736" s="1416"/>
      <c r="G736" s="1417">
        <f t="shared" si="56"/>
        <v>0</v>
      </c>
      <c r="H736" s="1416">
        <f t="shared" si="54"/>
        <v>0</v>
      </c>
      <c r="I736" s="1417"/>
      <c r="J736" s="1419">
        <f t="shared" si="55"/>
        <v>0</v>
      </c>
      <c r="K736" s="431"/>
    </row>
    <row r="737" spans="1:11" s="1408" customFormat="1" ht="267.75">
      <c r="B737" s="1408" t="s">
        <v>1557</v>
      </c>
      <c r="C737" s="497"/>
      <c r="D737" s="1416"/>
      <c r="E737" s="1416"/>
      <c r="F737" s="1416"/>
      <c r="G737" s="1417">
        <f t="shared" si="56"/>
        <v>0</v>
      </c>
      <c r="H737" s="1416">
        <f t="shared" si="54"/>
        <v>0</v>
      </c>
      <c r="I737" s="1417"/>
      <c r="J737" s="1419">
        <f t="shared" si="55"/>
        <v>0</v>
      </c>
      <c r="K737" s="431"/>
    </row>
    <row r="738" spans="1:11" s="1408" customFormat="1">
      <c r="C738" s="497"/>
      <c r="D738" s="1416"/>
      <c r="E738" s="1416"/>
      <c r="F738" s="1416"/>
      <c r="G738" s="1417">
        <f t="shared" si="56"/>
        <v>0</v>
      </c>
      <c r="H738" s="1416">
        <f t="shared" si="54"/>
        <v>0</v>
      </c>
      <c r="I738" s="1417"/>
      <c r="J738" s="1419">
        <f t="shared" si="55"/>
        <v>0</v>
      </c>
      <c r="K738" s="431"/>
    </row>
    <row r="739" spans="1:11" s="1408" customFormat="1">
      <c r="B739" s="1408" t="s">
        <v>1511</v>
      </c>
      <c r="C739" s="497" t="s">
        <v>1</v>
      </c>
      <c r="D739" s="1416">
        <v>132</v>
      </c>
      <c r="E739" s="1416"/>
      <c r="F739" s="1416">
        <f>D739*E739</f>
        <v>0</v>
      </c>
      <c r="G739" s="1417">
        <f>D739-I739</f>
        <v>106</v>
      </c>
      <c r="H739" s="1416">
        <f t="shared" si="54"/>
        <v>0</v>
      </c>
      <c r="I739" s="1417">
        <v>26</v>
      </c>
      <c r="J739" s="1419">
        <f t="shared" si="55"/>
        <v>0</v>
      </c>
      <c r="K739" s="431"/>
    </row>
    <row r="740" spans="1:11" s="1408" customFormat="1">
      <c r="C740" s="497"/>
      <c r="D740" s="1416"/>
      <c r="E740" s="1416"/>
      <c r="F740" s="1416"/>
      <c r="G740" s="1417">
        <f t="shared" si="56"/>
        <v>0</v>
      </c>
      <c r="H740" s="1416">
        <f t="shared" si="54"/>
        <v>0</v>
      </c>
      <c r="I740" s="1417"/>
      <c r="J740" s="1419">
        <f t="shared" si="55"/>
        <v>0</v>
      </c>
      <c r="K740" s="431"/>
    </row>
    <row r="741" spans="1:11" s="1408" customFormat="1" ht="76.5">
      <c r="A741" s="1408" t="s">
        <v>29</v>
      </c>
      <c r="B741" s="1408" t="s">
        <v>1558</v>
      </c>
      <c r="C741" s="497"/>
      <c r="D741" s="1416"/>
      <c r="E741" s="1416"/>
      <c r="F741" s="1416"/>
      <c r="G741" s="1417">
        <f t="shared" si="56"/>
        <v>0</v>
      </c>
      <c r="H741" s="1416">
        <f t="shared" ref="H741:H804" si="57">SUM(E741*G741)</f>
        <v>0</v>
      </c>
      <c r="I741" s="1417"/>
      <c r="J741" s="1419">
        <f t="shared" ref="J741:J804" si="58">SUM(E741*I741)</f>
        <v>0</v>
      </c>
      <c r="K741" s="431"/>
    </row>
    <row r="742" spans="1:11" s="1408" customFormat="1" ht="255">
      <c r="B742" s="1408" t="s">
        <v>1559</v>
      </c>
      <c r="C742" s="497"/>
      <c r="D742" s="1416"/>
      <c r="E742" s="1416"/>
      <c r="F742" s="1416"/>
      <c r="G742" s="1417">
        <f t="shared" ref="G742:G805" si="59">D742</f>
        <v>0</v>
      </c>
      <c r="H742" s="1416">
        <f t="shared" si="57"/>
        <v>0</v>
      </c>
      <c r="I742" s="1417"/>
      <c r="J742" s="1419">
        <f t="shared" si="58"/>
        <v>0</v>
      </c>
      <c r="K742" s="431"/>
    </row>
    <row r="743" spans="1:11" s="1408" customFormat="1">
      <c r="C743" s="497"/>
      <c r="D743" s="1416"/>
      <c r="E743" s="1416"/>
      <c r="F743" s="1416"/>
      <c r="G743" s="1417">
        <f t="shared" si="59"/>
        <v>0</v>
      </c>
      <c r="H743" s="1416">
        <f t="shared" si="57"/>
        <v>0</v>
      </c>
      <c r="I743" s="1417"/>
      <c r="J743" s="1419">
        <f t="shared" si="58"/>
        <v>0</v>
      </c>
      <c r="K743" s="431"/>
    </row>
    <row r="744" spans="1:11" s="1408" customFormat="1">
      <c r="B744" s="1408" t="s">
        <v>1511</v>
      </c>
      <c r="C744" s="497" t="s">
        <v>1</v>
      </c>
      <c r="D744" s="1416">
        <v>18</v>
      </c>
      <c r="E744" s="1416"/>
      <c r="F744" s="1416">
        <f>D744*E744</f>
        <v>0</v>
      </c>
      <c r="G744" s="1417">
        <f t="shared" si="59"/>
        <v>18</v>
      </c>
      <c r="H744" s="1416">
        <f t="shared" si="57"/>
        <v>0</v>
      </c>
      <c r="I744" s="1417"/>
      <c r="J744" s="1419">
        <f t="shared" si="58"/>
        <v>0</v>
      </c>
      <c r="K744" s="431"/>
    </row>
    <row r="745" spans="1:11" s="1408" customFormat="1">
      <c r="C745" s="497"/>
      <c r="D745" s="1416"/>
      <c r="E745" s="1416"/>
      <c r="F745" s="1416"/>
      <c r="G745" s="1417">
        <f t="shared" si="59"/>
        <v>0</v>
      </c>
      <c r="H745" s="1416">
        <f t="shared" si="57"/>
        <v>0</v>
      </c>
      <c r="I745" s="1417"/>
      <c r="J745" s="1419">
        <f t="shared" si="58"/>
        <v>0</v>
      </c>
      <c r="K745" s="431"/>
    </row>
    <row r="746" spans="1:11" s="1408" customFormat="1" ht="76.5">
      <c r="A746" s="1408" t="s">
        <v>30</v>
      </c>
      <c r="B746" s="1408" t="s">
        <v>1560</v>
      </c>
      <c r="C746" s="497"/>
      <c r="D746" s="1416"/>
      <c r="E746" s="1416"/>
      <c r="F746" s="1416"/>
      <c r="G746" s="1417">
        <f t="shared" si="59"/>
        <v>0</v>
      </c>
      <c r="H746" s="1416">
        <f t="shared" si="57"/>
        <v>0</v>
      </c>
      <c r="I746" s="1417"/>
      <c r="J746" s="1419">
        <f t="shared" si="58"/>
        <v>0</v>
      </c>
      <c r="K746" s="431"/>
    </row>
    <row r="747" spans="1:11" s="1408" customFormat="1" ht="280.5">
      <c r="B747" s="1408" t="s">
        <v>1561</v>
      </c>
      <c r="C747" s="497"/>
      <c r="D747" s="1416"/>
      <c r="E747" s="1416"/>
      <c r="F747" s="1416"/>
      <c r="G747" s="1417">
        <f t="shared" si="59"/>
        <v>0</v>
      </c>
      <c r="H747" s="1416">
        <f t="shared" si="57"/>
        <v>0</v>
      </c>
      <c r="I747" s="1417"/>
      <c r="J747" s="1419">
        <f t="shared" si="58"/>
        <v>0</v>
      </c>
      <c r="K747" s="431"/>
    </row>
    <row r="748" spans="1:11" s="1408" customFormat="1">
      <c r="C748" s="497"/>
      <c r="D748" s="1416"/>
      <c r="E748" s="1416"/>
      <c r="F748" s="1416"/>
      <c r="G748" s="1417">
        <f t="shared" si="59"/>
        <v>0</v>
      </c>
      <c r="H748" s="1416">
        <f t="shared" si="57"/>
        <v>0</v>
      </c>
      <c r="I748" s="1417"/>
      <c r="J748" s="1419">
        <f t="shared" si="58"/>
        <v>0</v>
      </c>
      <c r="K748" s="431"/>
    </row>
    <row r="749" spans="1:11" s="1408" customFormat="1">
      <c r="B749" s="1408" t="s">
        <v>1511</v>
      </c>
      <c r="C749" s="497" t="s">
        <v>1</v>
      </c>
      <c r="D749" s="1416">
        <v>4</v>
      </c>
      <c r="E749" s="1416"/>
      <c r="F749" s="1416">
        <f>D749*E749</f>
        <v>0</v>
      </c>
      <c r="G749" s="1417">
        <f>D749-I749</f>
        <v>2</v>
      </c>
      <c r="H749" s="1416">
        <f t="shared" si="57"/>
        <v>0</v>
      </c>
      <c r="I749" s="1417">
        <v>2</v>
      </c>
      <c r="J749" s="1419">
        <f t="shared" si="58"/>
        <v>0</v>
      </c>
      <c r="K749" s="431"/>
    </row>
    <row r="750" spans="1:11" s="1408" customFormat="1">
      <c r="C750" s="497"/>
      <c r="D750" s="1416"/>
      <c r="E750" s="1416"/>
      <c r="F750" s="1416"/>
      <c r="G750" s="1417">
        <f t="shared" si="59"/>
        <v>0</v>
      </c>
      <c r="H750" s="1416">
        <f t="shared" si="57"/>
        <v>0</v>
      </c>
      <c r="I750" s="1417"/>
      <c r="J750" s="1419">
        <f t="shared" si="58"/>
        <v>0</v>
      </c>
      <c r="K750" s="431"/>
    </row>
    <row r="751" spans="1:11" s="1408" customFormat="1" ht="76.5">
      <c r="A751" s="1408" t="s">
        <v>31</v>
      </c>
      <c r="B751" s="1408" t="s">
        <v>1562</v>
      </c>
      <c r="C751" s="497"/>
      <c r="D751" s="1416"/>
      <c r="E751" s="1416"/>
      <c r="F751" s="1416"/>
      <c r="G751" s="1417">
        <f t="shared" si="59"/>
        <v>0</v>
      </c>
      <c r="H751" s="1416">
        <f t="shared" si="57"/>
        <v>0</v>
      </c>
      <c r="I751" s="1417"/>
      <c r="J751" s="1419">
        <f t="shared" si="58"/>
        <v>0</v>
      </c>
      <c r="K751" s="431"/>
    </row>
    <row r="752" spans="1:11" s="1408" customFormat="1" ht="280.5">
      <c r="B752" s="1408" t="s">
        <v>1563</v>
      </c>
      <c r="C752" s="497"/>
      <c r="D752" s="1416"/>
      <c r="E752" s="1416"/>
      <c r="F752" s="1416"/>
      <c r="G752" s="1417">
        <f t="shared" si="59"/>
        <v>0</v>
      </c>
      <c r="H752" s="1416">
        <f t="shared" si="57"/>
        <v>0</v>
      </c>
      <c r="I752" s="1417"/>
      <c r="J752" s="1419">
        <f t="shared" si="58"/>
        <v>0</v>
      </c>
      <c r="K752" s="431"/>
    </row>
    <row r="753" spans="1:11" s="1408" customFormat="1">
      <c r="C753" s="497"/>
      <c r="D753" s="1416"/>
      <c r="E753" s="1416"/>
      <c r="F753" s="1416"/>
      <c r="G753" s="1417">
        <f t="shared" si="59"/>
        <v>0</v>
      </c>
      <c r="H753" s="1416">
        <f t="shared" si="57"/>
        <v>0</v>
      </c>
      <c r="I753" s="1417"/>
      <c r="J753" s="1419">
        <f t="shared" si="58"/>
        <v>0</v>
      </c>
      <c r="K753" s="431"/>
    </row>
    <row r="754" spans="1:11" s="1408" customFormat="1">
      <c r="B754" s="1408" t="s">
        <v>1511</v>
      </c>
      <c r="C754" s="497" t="s">
        <v>1</v>
      </c>
      <c r="D754" s="1416">
        <v>2</v>
      </c>
      <c r="E754" s="1416"/>
      <c r="F754" s="1416">
        <f>D754*E754</f>
        <v>0</v>
      </c>
      <c r="G754" s="1417">
        <f t="shared" si="59"/>
        <v>2</v>
      </c>
      <c r="H754" s="1416">
        <f t="shared" si="57"/>
        <v>0</v>
      </c>
      <c r="I754" s="1417"/>
      <c r="J754" s="1419">
        <f t="shared" si="58"/>
        <v>0</v>
      </c>
      <c r="K754" s="431"/>
    </row>
    <row r="755" spans="1:11" s="1408" customFormat="1">
      <c r="C755" s="497"/>
      <c r="D755" s="1416"/>
      <c r="E755" s="1416"/>
      <c r="F755" s="1416"/>
      <c r="G755" s="1417">
        <f t="shared" si="59"/>
        <v>0</v>
      </c>
      <c r="H755" s="1416">
        <f t="shared" si="57"/>
        <v>0</v>
      </c>
      <c r="I755" s="1417"/>
      <c r="J755" s="1419">
        <f t="shared" si="58"/>
        <v>0</v>
      </c>
      <c r="K755" s="431"/>
    </row>
    <row r="756" spans="1:11" s="1408" customFormat="1" ht="63.75">
      <c r="A756" s="1408" t="s">
        <v>32</v>
      </c>
      <c r="B756" s="1408" t="s">
        <v>1564</v>
      </c>
      <c r="C756" s="497"/>
      <c r="D756" s="1416"/>
      <c r="E756" s="1416"/>
      <c r="F756" s="1416"/>
      <c r="G756" s="1417">
        <f t="shared" si="59"/>
        <v>0</v>
      </c>
      <c r="H756" s="1416">
        <f t="shared" si="57"/>
        <v>0</v>
      </c>
      <c r="I756" s="1417"/>
      <c r="J756" s="1419">
        <f t="shared" si="58"/>
        <v>0</v>
      </c>
      <c r="K756" s="431"/>
    </row>
    <row r="757" spans="1:11" s="1408" customFormat="1" ht="255">
      <c r="B757" s="1408" t="s">
        <v>1565</v>
      </c>
      <c r="C757" s="497"/>
      <c r="D757" s="1416"/>
      <c r="E757" s="1416"/>
      <c r="F757" s="1416"/>
      <c r="G757" s="1417">
        <f t="shared" si="59"/>
        <v>0</v>
      </c>
      <c r="H757" s="1416">
        <f t="shared" si="57"/>
        <v>0</v>
      </c>
      <c r="I757" s="1417"/>
      <c r="J757" s="1419">
        <f t="shared" si="58"/>
        <v>0</v>
      </c>
      <c r="K757" s="431"/>
    </row>
    <row r="758" spans="1:11" s="1408" customFormat="1">
      <c r="C758" s="497"/>
      <c r="D758" s="1416"/>
      <c r="E758" s="1416"/>
      <c r="F758" s="1416"/>
      <c r="G758" s="1417">
        <f t="shared" si="59"/>
        <v>0</v>
      </c>
      <c r="H758" s="1416">
        <f t="shared" si="57"/>
        <v>0</v>
      </c>
      <c r="I758" s="1417"/>
      <c r="J758" s="1419">
        <f t="shared" si="58"/>
        <v>0</v>
      </c>
      <c r="K758" s="431"/>
    </row>
    <row r="759" spans="1:11" s="1408" customFormat="1">
      <c r="B759" s="1408" t="s">
        <v>1511</v>
      </c>
      <c r="C759" s="497" t="s">
        <v>1</v>
      </c>
      <c r="D759" s="1416">
        <v>9</v>
      </c>
      <c r="E759" s="1416"/>
      <c r="F759" s="1416">
        <f>D759*E759</f>
        <v>0</v>
      </c>
      <c r="G759" s="1417">
        <f>D759-I759</f>
        <v>4</v>
      </c>
      <c r="H759" s="1416">
        <f t="shared" si="57"/>
        <v>0</v>
      </c>
      <c r="I759" s="1417">
        <v>5</v>
      </c>
      <c r="J759" s="1419">
        <f t="shared" si="58"/>
        <v>0</v>
      </c>
      <c r="K759" s="431"/>
    </row>
    <row r="760" spans="1:11" s="1408" customFormat="1">
      <c r="C760" s="497"/>
      <c r="D760" s="1416"/>
      <c r="E760" s="1416"/>
      <c r="F760" s="1416"/>
      <c r="G760" s="1417">
        <f t="shared" si="59"/>
        <v>0</v>
      </c>
      <c r="H760" s="1416">
        <f t="shared" si="57"/>
        <v>0</v>
      </c>
      <c r="I760" s="1417"/>
      <c r="J760" s="1419">
        <f t="shared" si="58"/>
        <v>0</v>
      </c>
      <c r="K760" s="431"/>
    </row>
    <row r="761" spans="1:11" s="1408" customFormat="1" ht="153">
      <c r="A761" s="1408" t="s">
        <v>67</v>
      </c>
      <c r="B761" s="1408" t="s">
        <v>1566</v>
      </c>
      <c r="C761" s="497"/>
      <c r="D761" s="1416"/>
      <c r="E761" s="1416"/>
      <c r="F761" s="1416"/>
      <c r="G761" s="1417">
        <f t="shared" si="59"/>
        <v>0</v>
      </c>
      <c r="H761" s="1416">
        <f t="shared" si="57"/>
        <v>0</v>
      </c>
      <c r="I761" s="1417"/>
      <c r="J761" s="1419">
        <f t="shared" si="58"/>
        <v>0</v>
      </c>
      <c r="K761" s="431"/>
    </row>
    <row r="762" spans="1:11" s="1408" customFormat="1" ht="191.25">
      <c r="B762" s="1408" t="s">
        <v>1567</v>
      </c>
      <c r="C762" s="497"/>
      <c r="D762" s="1416"/>
      <c r="E762" s="1416"/>
      <c r="F762" s="1416"/>
      <c r="G762" s="1417">
        <f t="shared" si="59"/>
        <v>0</v>
      </c>
      <c r="H762" s="1416">
        <f t="shared" si="57"/>
        <v>0</v>
      </c>
      <c r="I762" s="1417"/>
      <c r="J762" s="1419">
        <f t="shared" si="58"/>
        <v>0</v>
      </c>
      <c r="K762" s="431"/>
    </row>
    <row r="763" spans="1:11" s="1408" customFormat="1">
      <c r="C763" s="497"/>
      <c r="D763" s="1416"/>
      <c r="E763" s="1416"/>
      <c r="F763" s="1416"/>
      <c r="G763" s="1417">
        <f t="shared" si="59"/>
        <v>0</v>
      </c>
      <c r="H763" s="1416">
        <f t="shared" si="57"/>
        <v>0</v>
      </c>
      <c r="I763" s="1417"/>
      <c r="J763" s="1419">
        <f t="shared" si="58"/>
        <v>0</v>
      </c>
      <c r="K763" s="431"/>
    </row>
    <row r="764" spans="1:11" s="1408" customFormat="1">
      <c r="B764" s="1408" t="s">
        <v>1511</v>
      </c>
      <c r="C764" s="497" t="s">
        <v>1</v>
      </c>
      <c r="D764" s="1416">
        <v>4</v>
      </c>
      <c r="E764" s="1416"/>
      <c r="F764" s="1416">
        <f>D764*E764</f>
        <v>0</v>
      </c>
      <c r="G764" s="1417">
        <f t="shared" si="59"/>
        <v>4</v>
      </c>
      <c r="H764" s="1416">
        <f t="shared" si="57"/>
        <v>0</v>
      </c>
      <c r="I764" s="1417"/>
      <c r="J764" s="1419">
        <f t="shared" si="58"/>
        <v>0</v>
      </c>
      <c r="K764" s="431"/>
    </row>
    <row r="765" spans="1:11" s="1408" customFormat="1">
      <c r="C765" s="497"/>
      <c r="D765" s="1416"/>
      <c r="E765" s="1416"/>
      <c r="F765" s="1416"/>
      <c r="G765" s="1417">
        <f t="shared" si="59"/>
        <v>0</v>
      </c>
      <c r="H765" s="1416">
        <f t="shared" si="57"/>
        <v>0</v>
      </c>
      <c r="I765" s="1417"/>
      <c r="J765" s="1419">
        <f t="shared" si="58"/>
        <v>0</v>
      </c>
      <c r="K765" s="431"/>
    </row>
    <row r="766" spans="1:11" s="1408" customFormat="1" ht="127.5">
      <c r="A766" s="1408" t="s">
        <v>69</v>
      </c>
      <c r="B766" s="1408" t="s">
        <v>1568</v>
      </c>
      <c r="C766" s="497"/>
      <c r="D766" s="1416"/>
      <c r="E766" s="1416"/>
      <c r="F766" s="1416"/>
      <c r="G766" s="1417">
        <f t="shared" si="59"/>
        <v>0</v>
      </c>
      <c r="H766" s="1416">
        <f t="shared" si="57"/>
        <v>0</v>
      </c>
      <c r="I766" s="1417"/>
      <c r="J766" s="1419">
        <f t="shared" si="58"/>
        <v>0</v>
      </c>
      <c r="K766" s="431"/>
    </row>
    <row r="767" spans="1:11" s="1408" customFormat="1" ht="178.5">
      <c r="B767" s="1408" t="s">
        <v>1569</v>
      </c>
      <c r="C767" s="497"/>
      <c r="D767" s="1416"/>
      <c r="E767" s="1416"/>
      <c r="F767" s="1416"/>
      <c r="G767" s="1417">
        <f t="shared" si="59"/>
        <v>0</v>
      </c>
      <c r="H767" s="1416">
        <f t="shared" si="57"/>
        <v>0</v>
      </c>
      <c r="I767" s="1417"/>
      <c r="J767" s="1419">
        <f t="shared" si="58"/>
        <v>0</v>
      </c>
      <c r="K767" s="431"/>
    </row>
    <row r="768" spans="1:11" s="1408" customFormat="1">
      <c r="C768" s="497"/>
      <c r="D768" s="1416"/>
      <c r="E768" s="1416"/>
      <c r="F768" s="1416"/>
      <c r="G768" s="1417">
        <f t="shared" si="59"/>
        <v>0</v>
      </c>
      <c r="H768" s="1416">
        <f t="shared" si="57"/>
        <v>0</v>
      </c>
      <c r="I768" s="1417"/>
      <c r="J768" s="1419">
        <f t="shared" si="58"/>
        <v>0</v>
      </c>
      <c r="K768" s="431"/>
    </row>
    <row r="769" spans="1:11" s="1408" customFormat="1">
      <c r="B769" s="1408" t="s">
        <v>1511</v>
      </c>
      <c r="C769" s="497" t="s">
        <v>1</v>
      </c>
      <c r="D769" s="1416">
        <v>4</v>
      </c>
      <c r="E769" s="1416"/>
      <c r="F769" s="1416">
        <f>D769*E769</f>
        <v>0</v>
      </c>
      <c r="G769" s="1417">
        <f t="shared" si="59"/>
        <v>4</v>
      </c>
      <c r="H769" s="1416">
        <f t="shared" si="57"/>
        <v>0</v>
      </c>
      <c r="I769" s="1417"/>
      <c r="J769" s="1419">
        <f t="shared" si="58"/>
        <v>0</v>
      </c>
      <c r="K769" s="431"/>
    </row>
    <row r="770" spans="1:11" s="1408" customFormat="1">
      <c r="C770" s="497"/>
      <c r="D770" s="1416"/>
      <c r="E770" s="1416"/>
      <c r="F770" s="1416"/>
      <c r="G770" s="1417">
        <f t="shared" si="59"/>
        <v>0</v>
      </c>
      <c r="H770" s="1416">
        <f t="shared" si="57"/>
        <v>0</v>
      </c>
      <c r="I770" s="1417"/>
      <c r="J770" s="1419">
        <f t="shared" si="58"/>
        <v>0</v>
      </c>
      <c r="K770" s="431"/>
    </row>
    <row r="771" spans="1:11" s="1408" customFormat="1" ht="153">
      <c r="A771" s="1408" t="s">
        <v>71</v>
      </c>
      <c r="B771" s="1408" t="s">
        <v>1570</v>
      </c>
      <c r="C771" s="497"/>
      <c r="D771" s="1416"/>
      <c r="E771" s="1416"/>
      <c r="F771" s="1416"/>
      <c r="G771" s="1417">
        <f t="shared" si="59"/>
        <v>0</v>
      </c>
      <c r="H771" s="1416">
        <f t="shared" si="57"/>
        <v>0</v>
      </c>
      <c r="I771" s="1417"/>
      <c r="J771" s="1419">
        <f t="shared" si="58"/>
        <v>0</v>
      </c>
      <c r="K771" s="431"/>
    </row>
    <row r="772" spans="1:11" s="1408" customFormat="1" ht="165.75">
      <c r="B772" s="1408" t="s">
        <v>1571</v>
      </c>
      <c r="C772" s="497"/>
      <c r="D772" s="1416"/>
      <c r="E772" s="1416"/>
      <c r="F772" s="1416"/>
      <c r="G772" s="1417">
        <f t="shared" si="59"/>
        <v>0</v>
      </c>
      <c r="H772" s="1416">
        <f t="shared" si="57"/>
        <v>0</v>
      </c>
      <c r="I772" s="1417"/>
      <c r="J772" s="1419">
        <f t="shared" si="58"/>
        <v>0</v>
      </c>
      <c r="K772" s="431"/>
    </row>
    <row r="773" spans="1:11" s="1408" customFormat="1">
      <c r="C773" s="497"/>
      <c r="D773" s="1416"/>
      <c r="E773" s="1416"/>
      <c r="F773" s="1416"/>
      <c r="G773" s="1417">
        <f t="shared" si="59"/>
        <v>0</v>
      </c>
      <c r="H773" s="1416">
        <f t="shared" si="57"/>
        <v>0</v>
      </c>
      <c r="I773" s="1417"/>
      <c r="J773" s="1419">
        <f t="shared" si="58"/>
        <v>0</v>
      </c>
      <c r="K773" s="431"/>
    </row>
    <row r="774" spans="1:11" s="1408" customFormat="1">
      <c r="B774" s="1408" t="s">
        <v>1511</v>
      </c>
      <c r="C774" s="497" t="s">
        <v>1</v>
      </c>
      <c r="D774" s="1416">
        <v>4</v>
      </c>
      <c r="E774" s="1416"/>
      <c r="F774" s="1416">
        <f>D774*E774</f>
        <v>0</v>
      </c>
      <c r="G774" s="1417">
        <f t="shared" si="59"/>
        <v>4</v>
      </c>
      <c r="H774" s="1416">
        <f t="shared" si="57"/>
        <v>0</v>
      </c>
      <c r="I774" s="1417"/>
      <c r="J774" s="1419">
        <f t="shared" si="58"/>
        <v>0</v>
      </c>
      <c r="K774" s="431"/>
    </row>
    <row r="775" spans="1:11" s="1408" customFormat="1">
      <c r="C775" s="497"/>
      <c r="D775" s="1416"/>
      <c r="E775" s="1416"/>
      <c r="F775" s="1416"/>
      <c r="G775" s="1417">
        <f t="shared" si="59"/>
        <v>0</v>
      </c>
      <c r="H775" s="1416">
        <f t="shared" si="57"/>
        <v>0</v>
      </c>
      <c r="I775" s="1417"/>
      <c r="J775" s="1419">
        <f t="shared" si="58"/>
        <v>0</v>
      </c>
      <c r="K775" s="431"/>
    </row>
    <row r="776" spans="1:11" s="1408" customFormat="1" ht="165.75">
      <c r="A776" s="1408" t="s">
        <v>72</v>
      </c>
      <c r="B776" s="1408" t="s">
        <v>1572</v>
      </c>
      <c r="C776" s="497"/>
      <c r="D776" s="1416"/>
      <c r="E776" s="1416"/>
      <c r="F776" s="1416"/>
      <c r="G776" s="1417">
        <f t="shared" si="59"/>
        <v>0</v>
      </c>
      <c r="H776" s="1416">
        <f t="shared" si="57"/>
        <v>0</v>
      </c>
      <c r="I776" s="1417"/>
      <c r="J776" s="1419">
        <f t="shared" si="58"/>
        <v>0</v>
      </c>
      <c r="K776" s="431"/>
    </row>
    <row r="777" spans="1:11" s="1408" customFormat="1" ht="229.5">
      <c r="B777" s="1408" t="s">
        <v>1573</v>
      </c>
      <c r="C777" s="497"/>
      <c r="D777" s="1416"/>
      <c r="E777" s="1416"/>
      <c r="F777" s="1416"/>
      <c r="G777" s="1417">
        <f t="shared" si="59"/>
        <v>0</v>
      </c>
      <c r="H777" s="1416">
        <f t="shared" si="57"/>
        <v>0</v>
      </c>
      <c r="I777" s="1417"/>
      <c r="J777" s="1419">
        <f t="shared" si="58"/>
        <v>0</v>
      </c>
      <c r="K777" s="431"/>
    </row>
    <row r="778" spans="1:11" s="1408" customFormat="1">
      <c r="C778" s="497"/>
      <c r="D778" s="1416"/>
      <c r="E778" s="1416"/>
      <c r="F778" s="1416"/>
      <c r="G778" s="1417">
        <f t="shared" si="59"/>
        <v>0</v>
      </c>
      <c r="H778" s="1416">
        <f t="shared" si="57"/>
        <v>0</v>
      </c>
      <c r="I778" s="1417"/>
      <c r="J778" s="1419">
        <f t="shared" si="58"/>
        <v>0</v>
      </c>
      <c r="K778" s="431"/>
    </row>
    <row r="779" spans="1:11" s="1408" customFormat="1">
      <c r="B779" s="1408" t="s">
        <v>1511</v>
      </c>
      <c r="C779" s="497" t="s">
        <v>1</v>
      </c>
      <c r="D779" s="1416">
        <v>3</v>
      </c>
      <c r="E779" s="1416"/>
      <c r="F779" s="1416">
        <f>D779*E779</f>
        <v>0</v>
      </c>
      <c r="G779" s="1417">
        <f t="shared" si="59"/>
        <v>3</v>
      </c>
      <c r="H779" s="1416">
        <f t="shared" si="57"/>
        <v>0</v>
      </c>
      <c r="I779" s="1417"/>
      <c r="J779" s="1419">
        <f t="shared" si="58"/>
        <v>0</v>
      </c>
      <c r="K779" s="431"/>
    </row>
    <row r="780" spans="1:11" s="1408" customFormat="1">
      <c r="C780" s="497"/>
      <c r="D780" s="1416"/>
      <c r="E780" s="1416"/>
      <c r="F780" s="1416"/>
      <c r="G780" s="1417">
        <f t="shared" si="59"/>
        <v>0</v>
      </c>
      <c r="H780" s="1416">
        <f t="shared" si="57"/>
        <v>0</v>
      </c>
      <c r="I780" s="1417"/>
      <c r="J780" s="1419">
        <f t="shared" si="58"/>
        <v>0</v>
      </c>
      <c r="K780" s="431"/>
    </row>
    <row r="781" spans="1:11" s="1408" customFormat="1" ht="114.75">
      <c r="A781" s="1408" t="s">
        <v>73</v>
      </c>
      <c r="B781" s="1408" t="s">
        <v>1574</v>
      </c>
      <c r="C781" s="497"/>
      <c r="D781" s="1416"/>
      <c r="E781" s="1416"/>
      <c r="F781" s="1416"/>
      <c r="G781" s="1417">
        <f t="shared" si="59"/>
        <v>0</v>
      </c>
      <c r="H781" s="1416">
        <f t="shared" si="57"/>
        <v>0</v>
      </c>
      <c r="I781" s="1417"/>
      <c r="J781" s="1419">
        <f t="shared" si="58"/>
        <v>0</v>
      </c>
      <c r="K781" s="431"/>
    </row>
    <row r="782" spans="1:11" s="1408" customFormat="1" ht="153">
      <c r="B782" s="1408" t="s">
        <v>1575</v>
      </c>
      <c r="C782" s="497"/>
      <c r="D782" s="1416"/>
      <c r="E782" s="1416"/>
      <c r="F782" s="1416"/>
      <c r="G782" s="1417">
        <f t="shared" si="59"/>
        <v>0</v>
      </c>
      <c r="H782" s="1416">
        <f t="shared" si="57"/>
        <v>0</v>
      </c>
      <c r="I782" s="1417"/>
      <c r="J782" s="1419">
        <f t="shared" si="58"/>
        <v>0</v>
      </c>
      <c r="K782" s="431"/>
    </row>
    <row r="783" spans="1:11" s="1408" customFormat="1">
      <c r="C783" s="497"/>
      <c r="D783" s="1416"/>
      <c r="E783" s="1416"/>
      <c r="F783" s="1416"/>
      <c r="G783" s="1417">
        <f t="shared" si="59"/>
        <v>0</v>
      </c>
      <c r="H783" s="1416">
        <f t="shared" si="57"/>
        <v>0</v>
      </c>
      <c r="I783" s="1417"/>
      <c r="J783" s="1419">
        <f t="shared" si="58"/>
        <v>0</v>
      </c>
      <c r="K783" s="431"/>
    </row>
    <row r="784" spans="1:11" s="1408" customFormat="1">
      <c r="B784" s="1408" t="s">
        <v>1511</v>
      </c>
      <c r="C784" s="497" t="s">
        <v>1</v>
      </c>
      <c r="D784" s="1416">
        <v>12</v>
      </c>
      <c r="E784" s="1416"/>
      <c r="F784" s="1416">
        <f>D784*E784</f>
        <v>0</v>
      </c>
      <c r="G784" s="1417">
        <f t="shared" si="59"/>
        <v>12</v>
      </c>
      <c r="H784" s="1416">
        <f t="shared" si="57"/>
        <v>0</v>
      </c>
      <c r="I784" s="1417"/>
      <c r="J784" s="1419">
        <f t="shared" si="58"/>
        <v>0</v>
      </c>
      <c r="K784" s="431"/>
    </row>
    <row r="785" spans="1:11" s="1408" customFormat="1">
      <c r="C785" s="497"/>
      <c r="D785" s="1416"/>
      <c r="E785" s="1416"/>
      <c r="F785" s="1416"/>
      <c r="G785" s="1417">
        <f t="shared" si="59"/>
        <v>0</v>
      </c>
      <c r="H785" s="1416">
        <f t="shared" si="57"/>
        <v>0</v>
      </c>
      <c r="I785" s="1417"/>
      <c r="J785" s="1419">
        <f t="shared" si="58"/>
        <v>0</v>
      </c>
      <c r="K785" s="431"/>
    </row>
    <row r="786" spans="1:11" s="1408" customFormat="1" ht="38.25">
      <c r="A786" s="1408" t="s">
        <v>76</v>
      </c>
      <c r="B786" s="1408" t="s">
        <v>1576</v>
      </c>
      <c r="C786" s="497"/>
      <c r="D786" s="1416"/>
      <c r="E786" s="1416"/>
      <c r="F786" s="1416"/>
      <c r="G786" s="1417">
        <f t="shared" si="59"/>
        <v>0</v>
      </c>
      <c r="H786" s="1416">
        <f t="shared" si="57"/>
        <v>0</v>
      </c>
      <c r="I786" s="1417"/>
      <c r="J786" s="1419">
        <f t="shared" si="58"/>
        <v>0</v>
      </c>
      <c r="K786" s="431"/>
    </row>
    <row r="787" spans="1:11" s="1408" customFormat="1" ht="63.75">
      <c r="B787" s="1408" t="s">
        <v>1577</v>
      </c>
      <c r="C787" s="497"/>
      <c r="D787" s="1416"/>
      <c r="E787" s="1416"/>
      <c r="F787" s="1416"/>
      <c r="G787" s="1417">
        <f t="shared" si="59"/>
        <v>0</v>
      </c>
      <c r="H787" s="1416">
        <f t="shared" si="57"/>
        <v>0</v>
      </c>
      <c r="I787" s="1417"/>
      <c r="J787" s="1419">
        <f t="shared" si="58"/>
        <v>0</v>
      </c>
      <c r="K787" s="431"/>
    </row>
    <row r="788" spans="1:11" s="1408" customFormat="1">
      <c r="C788" s="497"/>
      <c r="D788" s="1416"/>
      <c r="E788" s="1416"/>
      <c r="F788" s="1416"/>
      <c r="G788" s="1417">
        <f t="shared" si="59"/>
        <v>0</v>
      </c>
      <c r="H788" s="1416">
        <f t="shared" si="57"/>
        <v>0</v>
      </c>
      <c r="I788" s="1417"/>
      <c r="J788" s="1419">
        <f t="shared" si="58"/>
        <v>0</v>
      </c>
      <c r="K788" s="431"/>
    </row>
    <row r="789" spans="1:11" s="1408" customFormat="1">
      <c r="B789" s="1408" t="s">
        <v>1511</v>
      </c>
      <c r="C789" s="497" t="s">
        <v>1</v>
      </c>
      <c r="D789" s="1416">
        <v>1</v>
      </c>
      <c r="E789" s="1416"/>
      <c r="F789" s="1416">
        <f>D789*E789</f>
        <v>0</v>
      </c>
      <c r="G789" s="1417">
        <f t="shared" si="59"/>
        <v>1</v>
      </c>
      <c r="H789" s="1416">
        <f t="shared" si="57"/>
        <v>0</v>
      </c>
      <c r="I789" s="1417"/>
      <c r="J789" s="1419">
        <f t="shared" si="58"/>
        <v>0</v>
      </c>
      <c r="K789" s="431"/>
    </row>
    <row r="790" spans="1:11" s="1408" customFormat="1">
      <c r="C790" s="497"/>
      <c r="D790" s="1416"/>
      <c r="E790" s="1416"/>
      <c r="F790" s="1416"/>
      <c r="G790" s="1417">
        <f t="shared" si="59"/>
        <v>0</v>
      </c>
      <c r="H790" s="1416">
        <f t="shared" si="57"/>
        <v>0</v>
      </c>
      <c r="I790" s="1417"/>
      <c r="J790" s="1419">
        <f t="shared" si="58"/>
        <v>0</v>
      </c>
      <c r="K790" s="431"/>
    </row>
    <row r="791" spans="1:11" s="1408" customFormat="1" ht="38.25">
      <c r="A791" s="1408" t="s">
        <v>81</v>
      </c>
      <c r="B791" s="1408" t="s">
        <v>1578</v>
      </c>
      <c r="C791" s="497"/>
      <c r="D791" s="1416"/>
      <c r="E791" s="1416"/>
      <c r="F791" s="1416"/>
      <c r="G791" s="1417">
        <f t="shared" si="59"/>
        <v>0</v>
      </c>
      <c r="H791" s="1416">
        <f t="shared" si="57"/>
        <v>0</v>
      </c>
      <c r="I791" s="1417"/>
      <c r="J791" s="1419">
        <f t="shared" si="58"/>
        <v>0</v>
      </c>
      <c r="K791" s="431"/>
    </row>
    <row r="792" spans="1:11" s="1408" customFormat="1" ht="63.75">
      <c r="B792" s="1408" t="s">
        <v>1579</v>
      </c>
      <c r="C792" s="497"/>
      <c r="D792" s="1416"/>
      <c r="E792" s="1416"/>
      <c r="F792" s="1416"/>
      <c r="G792" s="1417">
        <f t="shared" si="59"/>
        <v>0</v>
      </c>
      <c r="H792" s="1416">
        <f t="shared" si="57"/>
        <v>0</v>
      </c>
      <c r="I792" s="1417"/>
      <c r="J792" s="1419">
        <f t="shared" si="58"/>
        <v>0</v>
      </c>
      <c r="K792" s="431"/>
    </row>
    <row r="793" spans="1:11" s="1408" customFormat="1">
      <c r="C793" s="497"/>
      <c r="D793" s="1416"/>
      <c r="E793" s="1416"/>
      <c r="F793" s="1416"/>
      <c r="G793" s="1417">
        <f t="shared" si="59"/>
        <v>0</v>
      </c>
      <c r="H793" s="1416">
        <f t="shared" si="57"/>
        <v>0</v>
      </c>
      <c r="I793" s="1417"/>
      <c r="J793" s="1419">
        <f t="shared" si="58"/>
        <v>0</v>
      </c>
      <c r="K793" s="431"/>
    </row>
    <row r="794" spans="1:11" s="1408" customFormat="1">
      <c r="B794" s="1408" t="s">
        <v>1511</v>
      </c>
      <c r="C794" s="497" t="s">
        <v>1</v>
      </c>
      <c r="D794" s="1416">
        <v>12</v>
      </c>
      <c r="E794" s="1416"/>
      <c r="F794" s="1416">
        <f>D794*E794</f>
        <v>0</v>
      </c>
      <c r="G794" s="1417">
        <f t="shared" si="59"/>
        <v>12</v>
      </c>
      <c r="H794" s="1416">
        <f t="shared" si="57"/>
        <v>0</v>
      </c>
      <c r="I794" s="1417"/>
      <c r="J794" s="1419">
        <f t="shared" si="58"/>
        <v>0</v>
      </c>
      <c r="K794" s="431"/>
    </row>
    <row r="795" spans="1:11" s="1408" customFormat="1">
      <c r="C795" s="497"/>
      <c r="D795" s="1416"/>
      <c r="E795" s="1416"/>
      <c r="F795" s="1416"/>
      <c r="G795" s="1417">
        <f t="shared" si="59"/>
        <v>0</v>
      </c>
      <c r="H795" s="1416">
        <f t="shared" si="57"/>
        <v>0</v>
      </c>
      <c r="I795" s="1417"/>
      <c r="J795" s="1419">
        <f t="shared" si="58"/>
        <v>0</v>
      </c>
      <c r="K795" s="431"/>
    </row>
    <row r="796" spans="1:11" s="1408" customFormat="1" ht="127.5">
      <c r="A796" s="1408" t="s">
        <v>83</v>
      </c>
      <c r="B796" s="1408" t="s">
        <v>3457</v>
      </c>
      <c r="C796" s="497"/>
      <c r="D796" s="1416"/>
      <c r="E796" s="1416"/>
      <c r="F796" s="1416"/>
      <c r="G796" s="1417">
        <f t="shared" si="59"/>
        <v>0</v>
      </c>
      <c r="H796" s="1416">
        <f t="shared" si="57"/>
        <v>0</v>
      </c>
      <c r="I796" s="1417"/>
      <c r="J796" s="1419">
        <f t="shared" si="58"/>
        <v>0</v>
      </c>
      <c r="K796" s="431"/>
    </row>
    <row r="797" spans="1:11" s="1408" customFormat="1" ht="127.5">
      <c r="B797" s="1408" t="s">
        <v>3458</v>
      </c>
      <c r="C797" s="497"/>
      <c r="D797" s="1416"/>
      <c r="E797" s="1416"/>
      <c r="F797" s="1416"/>
      <c r="G797" s="1417">
        <f t="shared" si="59"/>
        <v>0</v>
      </c>
      <c r="H797" s="1416">
        <f t="shared" si="57"/>
        <v>0</v>
      </c>
      <c r="I797" s="1417"/>
      <c r="J797" s="1419">
        <f t="shared" si="58"/>
        <v>0</v>
      </c>
      <c r="K797" s="431"/>
    </row>
    <row r="798" spans="1:11" s="1408" customFormat="1">
      <c r="C798" s="497"/>
      <c r="D798" s="1416"/>
      <c r="E798" s="1416"/>
      <c r="F798" s="1416"/>
      <c r="G798" s="1417">
        <f t="shared" si="59"/>
        <v>0</v>
      </c>
      <c r="H798" s="1416">
        <f t="shared" si="57"/>
        <v>0</v>
      </c>
      <c r="I798" s="1417"/>
      <c r="J798" s="1419">
        <f t="shared" si="58"/>
        <v>0</v>
      </c>
      <c r="K798" s="431"/>
    </row>
    <row r="799" spans="1:11" s="1408" customFormat="1">
      <c r="B799" s="1408" t="s">
        <v>1511</v>
      </c>
      <c r="C799" s="497" t="s">
        <v>1</v>
      </c>
      <c r="D799" s="1416">
        <v>106</v>
      </c>
      <c r="E799" s="1416"/>
      <c r="F799" s="1416">
        <f>D799*E799</f>
        <v>0</v>
      </c>
      <c r="G799" s="1417">
        <f t="shared" si="59"/>
        <v>106</v>
      </c>
      <c r="H799" s="1416">
        <f t="shared" si="57"/>
        <v>0</v>
      </c>
      <c r="I799" s="1417"/>
      <c r="J799" s="1419">
        <f t="shared" si="58"/>
        <v>0</v>
      </c>
      <c r="K799" s="431"/>
    </row>
    <row r="800" spans="1:11" s="1408" customFormat="1">
      <c r="C800" s="497"/>
      <c r="D800" s="1416"/>
      <c r="E800" s="1416"/>
      <c r="F800" s="1416"/>
      <c r="G800" s="1417">
        <f t="shared" si="59"/>
        <v>0</v>
      </c>
      <c r="H800" s="1416">
        <f t="shared" si="57"/>
        <v>0</v>
      </c>
      <c r="I800" s="1417"/>
      <c r="J800" s="1419">
        <f t="shared" si="58"/>
        <v>0</v>
      </c>
      <c r="K800" s="431"/>
    </row>
    <row r="801" spans="1:11" s="1408" customFormat="1" ht="140.25">
      <c r="A801" s="1408" t="s">
        <v>84</v>
      </c>
      <c r="B801" s="1408" t="s">
        <v>1580</v>
      </c>
      <c r="C801" s="497"/>
      <c r="D801" s="1416"/>
      <c r="E801" s="1416"/>
      <c r="F801" s="1416"/>
      <c r="G801" s="1417">
        <f t="shared" si="59"/>
        <v>0</v>
      </c>
      <c r="H801" s="1416">
        <f t="shared" si="57"/>
        <v>0</v>
      </c>
      <c r="I801" s="1417"/>
      <c r="J801" s="1419">
        <f t="shared" si="58"/>
        <v>0</v>
      </c>
      <c r="K801" s="431"/>
    </row>
    <row r="802" spans="1:11" s="1408" customFormat="1" ht="165.75">
      <c r="B802" s="1408" t="s">
        <v>1581</v>
      </c>
      <c r="C802" s="497"/>
      <c r="D802" s="1416"/>
      <c r="E802" s="1416"/>
      <c r="F802" s="1416"/>
      <c r="G802" s="1417">
        <f t="shared" si="59"/>
        <v>0</v>
      </c>
      <c r="H802" s="1416">
        <f t="shared" si="57"/>
        <v>0</v>
      </c>
      <c r="I802" s="1417"/>
      <c r="J802" s="1419">
        <f t="shared" si="58"/>
        <v>0</v>
      </c>
      <c r="K802" s="431"/>
    </row>
    <row r="803" spans="1:11" s="1408" customFormat="1">
      <c r="C803" s="497"/>
      <c r="D803" s="1416"/>
      <c r="E803" s="1416"/>
      <c r="F803" s="1416"/>
      <c r="G803" s="1417">
        <f t="shared" si="59"/>
        <v>0</v>
      </c>
      <c r="H803" s="1416">
        <f t="shared" si="57"/>
        <v>0</v>
      </c>
      <c r="I803" s="1417"/>
      <c r="J803" s="1419">
        <f t="shared" si="58"/>
        <v>0</v>
      </c>
      <c r="K803" s="431"/>
    </row>
    <row r="804" spans="1:11" s="1408" customFormat="1">
      <c r="B804" s="1408" t="s">
        <v>1511</v>
      </c>
      <c r="C804" s="497" t="s">
        <v>1</v>
      </c>
      <c r="D804" s="1416">
        <v>88</v>
      </c>
      <c r="E804" s="1416"/>
      <c r="F804" s="1416">
        <f>D804*E804</f>
        <v>0</v>
      </c>
      <c r="G804" s="1417">
        <f>D804-I804</f>
        <v>76</v>
      </c>
      <c r="H804" s="1416">
        <f t="shared" si="57"/>
        <v>0</v>
      </c>
      <c r="I804" s="1417">
        <v>12</v>
      </c>
      <c r="J804" s="1419">
        <f t="shared" si="58"/>
        <v>0</v>
      </c>
      <c r="K804" s="431"/>
    </row>
    <row r="805" spans="1:11" s="1408" customFormat="1">
      <c r="C805" s="497"/>
      <c r="D805" s="1416"/>
      <c r="E805" s="1416"/>
      <c r="F805" s="1416"/>
      <c r="G805" s="1417">
        <f t="shared" si="59"/>
        <v>0</v>
      </c>
      <c r="H805" s="1416">
        <f t="shared" ref="H805:H827" si="60">SUM(E805*G805)</f>
        <v>0</v>
      </c>
      <c r="I805" s="1417"/>
      <c r="J805" s="1419">
        <f t="shared" ref="J805:J828" si="61">SUM(E805*I805)</f>
        <v>0</v>
      </c>
      <c r="K805" s="431"/>
    </row>
    <row r="806" spans="1:11" s="1408" customFormat="1" ht="25.5">
      <c r="A806" s="1408" t="s">
        <v>85</v>
      </c>
      <c r="B806" s="1408" t="s">
        <v>1582</v>
      </c>
      <c r="C806" s="497"/>
      <c r="D806" s="1416"/>
      <c r="E806" s="1416"/>
      <c r="F806" s="1416"/>
      <c r="G806" s="1417">
        <f t="shared" ref="G806:G823" si="62">D806</f>
        <v>0</v>
      </c>
      <c r="H806" s="1416">
        <f t="shared" si="60"/>
        <v>0</v>
      </c>
      <c r="I806" s="1417"/>
      <c r="J806" s="1419">
        <f t="shared" si="61"/>
        <v>0</v>
      </c>
      <c r="K806" s="431"/>
    </row>
    <row r="807" spans="1:11" s="1408" customFormat="1" ht="89.25">
      <c r="B807" s="1408" t="s">
        <v>1583</v>
      </c>
      <c r="C807" s="497"/>
      <c r="D807" s="1416"/>
      <c r="E807" s="1416"/>
      <c r="F807" s="1416"/>
      <c r="G807" s="1417">
        <f t="shared" si="62"/>
        <v>0</v>
      </c>
      <c r="H807" s="1416">
        <f t="shared" si="60"/>
        <v>0</v>
      </c>
      <c r="I807" s="1417"/>
      <c r="J807" s="1419">
        <f t="shared" si="61"/>
        <v>0</v>
      </c>
      <c r="K807" s="431"/>
    </row>
    <row r="808" spans="1:11" s="1408" customFormat="1">
      <c r="C808" s="497"/>
      <c r="D808" s="1416"/>
      <c r="E808" s="1416"/>
      <c r="F808" s="1416"/>
      <c r="G808" s="1417">
        <f t="shared" si="62"/>
        <v>0</v>
      </c>
      <c r="H808" s="1416">
        <f t="shared" si="60"/>
        <v>0</v>
      </c>
      <c r="I808" s="1417"/>
      <c r="J808" s="1419">
        <f t="shared" si="61"/>
        <v>0</v>
      </c>
      <c r="K808" s="431"/>
    </row>
    <row r="809" spans="1:11" s="1408" customFormat="1">
      <c r="B809" s="1408" t="s">
        <v>1511</v>
      </c>
      <c r="C809" s="497" t="s">
        <v>1</v>
      </c>
      <c r="D809" s="1416">
        <v>10</v>
      </c>
      <c r="E809" s="1416"/>
      <c r="F809" s="1416">
        <f>D809*E809</f>
        <v>0</v>
      </c>
      <c r="G809" s="1417">
        <f>D809-I809</f>
        <v>9</v>
      </c>
      <c r="H809" s="1416">
        <f t="shared" si="60"/>
        <v>0</v>
      </c>
      <c r="I809" s="1417">
        <v>1</v>
      </c>
      <c r="J809" s="1419">
        <f t="shared" si="61"/>
        <v>0</v>
      </c>
      <c r="K809" s="431"/>
    </row>
    <row r="810" spans="1:11" s="1408" customFormat="1">
      <c r="C810" s="497"/>
      <c r="D810" s="1416"/>
      <c r="E810" s="1416"/>
      <c r="F810" s="1416"/>
      <c r="G810" s="1417">
        <f t="shared" si="62"/>
        <v>0</v>
      </c>
      <c r="H810" s="1416">
        <f t="shared" si="60"/>
        <v>0</v>
      </c>
      <c r="I810" s="1417"/>
      <c r="J810" s="1419">
        <f t="shared" si="61"/>
        <v>0</v>
      </c>
      <c r="K810" s="431"/>
    </row>
    <row r="811" spans="1:11" s="1408" customFormat="1" ht="130.5" customHeight="1">
      <c r="A811" s="1408" t="s">
        <v>87</v>
      </c>
      <c r="B811" s="1408" t="s">
        <v>3459</v>
      </c>
      <c r="C811" s="497"/>
      <c r="D811" s="1416"/>
      <c r="E811" s="1416"/>
      <c r="F811" s="1416"/>
      <c r="G811" s="1417">
        <f t="shared" si="62"/>
        <v>0</v>
      </c>
      <c r="H811" s="1416">
        <f t="shared" si="60"/>
        <v>0</v>
      </c>
      <c r="I811" s="1417"/>
      <c r="J811" s="1419">
        <f t="shared" si="61"/>
        <v>0</v>
      </c>
      <c r="K811" s="431"/>
    </row>
    <row r="812" spans="1:11" s="1408" customFormat="1" ht="132" customHeight="1">
      <c r="B812" s="1408" t="s">
        <v>3458</v>
      </c>
      <c r="C812" s="497"/>
      <c r="D812" s="1416"/>
      <c r="E812" s="1416"/>
      <c r="F812" s="1416"/>
      <c r="G812" s="1417">
        <f t="shared" si="62"/>
        <v>0</v>
      </c>
      <c r="H812" s="1416">
        <f t="shared" si="60"/>
        <v>0</v>
      </c>
      <c r="I812" s="1417"/>
      <c r="J812" s="1419">
        <f t="shared" si="61"/>
        <v>0</v>
      </c>
      <c r="K812" s="431"/>
    </row>
    <row r="813" spans="1:11" s="1408" customFormat="1">
      <c r="C813" s="497"/>
      <c r="D813" s="1416"/>
      <c r="E813" s="1416"/>
      <c r="F813" s="1416"/>
      <c r="G813" s="1417">
        <f t="shared" si="62"/>
        <v>0</v>
      </c>
      <c r="H813" s="1416">
        <f t="shared" si="60"/>
        <v>0</v>
      </c>
      <c r="I813" s="1417"/>
      <c r="J813" s="1419">
        <f t="shared" si="61"/>
        <v>0</v>
      </c>
      <c r="K813" s="431"/>
    </row>
    <row r="814" spans="1:11" s="1408" customFormat="1">
      <c r="B814" s="1408" t="s">
        <v>1511</v>
      </c>
      <c r="C814" s="497" t="s">
        <v>1</v>
      </c>
      <c r="D814" s="1416">
        <v>1</v>
      </c>
      <c r="E814" s="1416"/>
      <c r="F814" s="1416">
        <f>D814*E814</f>
        <v>0</v>
      </c>
      <c r="G814" s="1417">
        <f t="shared" si="62"/>
        <v>1</v>
      </c>
      <c r="H814" s="1416">
        <f t="shared" si="60"/>
        <v>0</v>
      </c>
      <c r="I814" s="1417"/>
      <c r="J814" s="1419">
        <f t="shared" si="61"/>
        <v>0</v>
      </c>
      <c r="K814" s="431"/>
    </row>
    <row r="815" spans="1:11" s="1408" customFormat="1">
      <c r="C815" s="497"/>
      <c r="D815" s="1416"/>
      <c r="E815" s="1416"/>
      <c r="F815" s="1416"/>
      <c r="G815" s="1417">
        <f t="shared" si="62"/>
        <v>0</v>
      </c>
      <c r="H815" s="1416">
        <f t="shared" si="60"/>
        <v>0</v>
      </c>
      <c r="I815" s="1417"/>
      <c r="J815" s="1419">
        <f t="shared" si="61"/>
        <v>0</v>
      </c>
      <c r="K815" s="431"/>
    </row>
    <row r="816" spans="1:11" s="1408" customFormat="1" ht="140.25">
      <c r="A816" s="1408" t="s">
        <v>88</v>
      </c>
      <c r="B816" s="1408" t="s">
        <v>1584</v>
      </c>
      <c r="C816" s="497"/>
      <c r="D816" s="1416"/>
      <c r="E816" s="1416"/>
      <c r="F816" s="1416"/>
      <c r="G816" s="1417">
        <f t="shared" si="62"/>
        <v>0</v>
      </c>
      <c r="H816" s="1416">
        <f t="shared" si="60"/>
        <v>0</v>
      </c>
      <c r="I816" s="1417"/>
      <c r="J816" s="1419">
        <f t="shared" si="61"/>
        <v>0</v>
      </c>
      <c r="K816" s="431"/>
    </row>
    <row r="817" spans="1:11" s="1408" customFormat="1" ht="178.5">
      <c r="B817" s="1408" t="s">
        <v>1585</v>
      </c>
      <c r="C817" s="497"/>
      <c r="D817" s="1416"/>
      <c r="E817" s="1416"/>
      <c r="F817" s="1416"/>
      <c r="G817" s="1417">
        <f t="shared" si="62"/>
        <v>0</v>
      </c>
      <c r="H817" s="1416">
        <f t="shared" si="60"/>
        <v>0</v>
      </c>
      <c r="I817" s="1417"/>
      <c r="J817" s="1419">
        <f t="shared" si="61"/>
        <v>0</v>
      </c>
      <c r="K817" s="431"/>
    </row>
    <row r="818" spans="1:11" s="1408" customFormat="1">
      <c r="C818" s="497"/>
      <c r="D818" s="1416"/>
      <c r="E818" s="1416"/>
      <c r="F818" s="1416"/>
      <c r="G818" s="1417">
        <f t="shared" si="62"/>
        <v>0</v>
      </c>
      <c r="H818" s="1416">
        <f t="shared" si="60"/>
        <v>0</v>
      </c>
      <c r="I818" s="1417"/>
      <c r="J818" s="1419">
        <f t="shared" si="61"/>
        <v>0</v>
      </c>
      <c r="K818" s="431"/>
    </row>
    <row r="819" spans="1:11" s="1408" customFormat="1">
      <c r="B819" s="1408" t="s">
        <v>1511</v>
      </c>
      <c r="C819" s="497" t="s">
        <v>1</v>
      </c>
      <c r="D819" s="1416">
        <v>1</v>
      </c>
      <c r="E819" s="1416"/>
      <c r="F819" s="1416">
        <f>D819*E819</f>
        <v>0</v>
      </c>
      <c r="G819" s="1417">
        <f t="shared" si="62"/>
        <v>1</v>
      </c>
      <c r="H819" s="1416">
        <f t="shared" si="60"/>
        <v>0</v>
      </c>
      <c r="I819" s="1417"/>
      <c r="J819" s="1419">
        <f t="shared" si="61"/>
        <v>0</v>
      </c>
      <c r="K819" s="431"/>
    </row>
    <row r="820" spans="1:11" s="1408" customFormat="1">
      <c r="C820" s="497"/>
      <c r="D820" s="1416"/>
      <c r="E820" s="1416"/>
      <c r="F820" s="1416"/>
      <c r="G820" s="1417">
        <f t="shared" si="62"/>
        <v>0</v>
      </c>
      <c r="H820" s="1416">
        <f t="shared" si="60"/>
        <v>0</v>
      </c>
      <c r="I820" s="1417"/>
      <c r="J820" s="1419">
        <f t="shared" si="61"/>
        <v>0</v>
      </c>
      <c r="K820" s="431"/>
    </row>
    <row r="821" spans="1:11" s="1408" customFormat="1" ht="102">
      <c r="A821" s="1408" t="s">
        <v>92</v>
      </c>
      <c r="B821" s="1408" t="s">
        <v>1586</v>
      </c>
      <c r="C821" s="497"/>
      <c r="D821" s="1416"/>
      <c r="E821" s="1416"/>
      <c r="F821" s="1416"/>
      <c r="G821" s="1417">
        <f t="shared" si="62"/>
        <v>0</v>
      </c>
      <c r="H821" s="1416">
        <f t="shared" si="60"/>
        <v>0</v>
      </c>
      <c r="I821" s="1417"/>
      <c r="J821" s="1419">
        <f t="shared" si="61"/>
        <v>0</v>
      </c>
      <c r="K821" s="431"/>
    </row>
    <row r="822" spans="1:11" s="1408" customFormat="1">
      <c r="C822" s="497"/>
      <c r="D822" s="1416"/>
      <c r="E822" s="1416"/>
      <c r="F822" s="1416"/>
      <c r="G822" s="1417">
        <f t="shared" si="62"/>
        <v>0</v>
      </c>
      <c r="H822" s="1416">
        <f t="shared" si="60"/>
        <v>0</v>
      </c>
      <c r="I822" s="1417"/>
      <c r="J822" s="1419">
        <f t="shared" si="61"/>
        <v>0</v>
      </c>
      <c r="K822" s="431"/>
    </row>
    <row r="823" spans="1:11" s="1408" customFormat="1">
      <c r="B823" s="1408" t="s">
        <v>1511</v>
      </c>
      <c r="C823" s="497" t="s">
        <v>1</v>
      </c>
      <c r="D823" s="1416">
        <v>1</v>
      </c>
      <c r="E823" s="1416"/>
      <c r="F823" s="1416">
        <f>D823*E823</f>
        <v>0</v>
      </c>
      <c r="G823" s="1417">
        <f t="shared" si="62"/>
        <v>1</v>
      </c>
      <c r="H823" s="1416">
        <f t="shared" si="60"/>
        <v>0</v>
      </c>
      <c r="I823" s="1417"/>
      <c r="J823" s="1419">
        <f t="shared" si="61"/>
        <v>0</v>
      </c>
      <c r="K823" s="431"/>
    </row>
    <row r="824" spans="1:11" s="1408" customFormat="1">
      <c r="C824" s="497"/>
      <c r="D824" s="1416"/>
      <c r="E824" s="1416"/>
      <c r="F824" s="1416"/>
      <c r="G824" s="1420"/>
      <c r="H824" s="1416">
        <f t="shared" si="60"/>
        <v>0</v>
      </c>
      <c r="I824" s="1420"/>
      <c r="J824" s="1419">
        <f t="shared" si="61"/>
        <v>0</v>
      </c>
      <c r="K824" s="431"/>
    </row>
    <row r="825" spans="1:11" s="1408" customFormat="1">
      <c r="C825" s="497"/>
      <c r="D825" s="1416"/>
      <c r="E825" s="1416"/>
      <c r="F825" s="1416"/>
      <c r="G825" s="1420"/>
      <c r="H825" s="1416">
        <f t="shared" si="60"/>
        <v>0</v>
      </c>
      <c r="I825" s="1420"/>
      <c r="J825" s="1419">
        <f t="shared" si="61"/>
        <v>0</v>
      </c>
      <c r="K825" s="431"/>
    </row>
    <row r="826" spans="1:11" s="1408" customFormat="1">
      <c r="C826" s="497"/>
      <c r="D826" s="1416"/>
      <c r="E826" s="1416"/>
      <c r="F826" s="1416"/>
      <c r="G826" s="1420"/>
      <c r="H826" s="1416">
        <f t="shared" si="60"/>
        <v>0</v>
      </c>
      <c r="I826" s="1420"/>
      <c r="J826" s="1419">
        <f t="shared" si="61"/>
        <v>0</v>
      </c>
      <c r="K826" s="431"/>
    </row>
    <row r="827" spans="1:11" s="1408" customFormat="1">
      <c r="B827" s="1408" t="s">
        <v>1587</v>
      </c>
      <c r="C827" s="497"/>
      <c r="D827" s="1416"/>
      <c r="E827" s="1416"/>
      <c r="F827" s="1416"/>
      <c r="G827" s="1420"/>
      <c r="H827" s="1416">
        <f t="shared" si="60"/>
        <v>0</v>
      </c>
      <c r="I827" s="1420"/>
      <c r="J827" s="1419">
        <f t="shared" si="61"/>
        <v>0</v>
      </c>
      <c r="K827" s="431"/>
    </row>
    <row r="828" spans="1:11" s="1408" customFormat="1">
      <c r="C828" s="497"/>
      <c r="D828" s="1416"/>
      <c r="E828" s="1416"/>
      <c r="F828" s="1416"/>
      <c r="G828" s="1420"/>
      <c r="H828" s="1419"/>
      <c r="I828" s="1420"/>
      <c r="J828" s="1419">
        <f t="shared" si="61"/>
        <v>0</v>
      </c>
      <c r="K828" s="431"/>
    </row>
    <row r="829" spans="1:11" s="1409" customFormat="1">
      <c r="A829" s="894"/>
      <c r="B829" s="894" t="s">
        <v>1588</v>
      </c>
      <c r="C829" s="1421"/>
      <c r="D829" s="1422"/>
      <c r="E829" s="1422"/>
      <c r="F829" s="1422">
        <f>SUM(F609:F828)</f>
        <v>0</v>
      </c>
      <c r="G829" s="1423"/>
      <c r="H829" s="1422">
        <f>SUM(H609:H828)</f>
        <v>0</v>
      </c>
      <c r="I829" s="1423"/>
      <c r="J829" s="1422">
        <f>SUM(J609:J828)</f>
        <v>0</v>
      </c>
      <c r="K829" s="431"/>
    </row>
    <row r="830" spans="1:11" s="1409" customFormat="1">
      <c r="C830" s="1432"/>
      <c r="D830" s="1433"/>
      <c r="E830" s="1433"/>
      <c r="F830" s="1433"/>
      <c r="G830" s="1434"/>
      <c r="H830" s="1435"/>
      <c r="I830" s="1434"/>
      <c r="J830" s="1435"/>
      <c r="K830" s="431"/>
    </row>
    <row r="831" spans="1:11" s="1408" customFormat="1" ht="15">
      <c r="C831" s="497"/>
      <c r="D831" s="1416"/>
      <c r="E831" s="1416"/>
      <c r="F831" s="1416"/>
      <c r="G831" s="1436"/>
      <c r="H831" s="1046"/>
      <c r="I831" s="1045"/>
      <c r="J831" s="1046"/>
      <c r="K831" s="431"/>
    </row>
    <row r="832" spans="1:11" s="1409" customFormat="1">
      <c r="A832" s="894" t="s">
        <v>1384</v>
      </c>
      <c r="B832" s="894" t="s">
        <v>1385</v>
      </c>
      <c r="C832" s="1421" t="s">
        <v>244</v>
      </c>
      <c r="D832" s="1422" t="s">
        <v>245</v>
      </c>
      <c r="E832" s="1422" t="s">
        <v>3146</v>
      </c>
      <c r="F832" s="1425" t="s">
        <v>247</v>
      </c>
      <c r="G832" s="1426" t="s">
        <v>245</v>
      </c>
      <c r="H832" s="1427" t="s">
        <v>247</v>
      </c>
      <c r="I832" s="1426" t="s">
        <v>245</v>
      </c>
      <c r="J832" s="1427" t="s">
        <v>247</v>
      </c>
      <c r="K832" s="431"/>
    </row>
    <row r="833" spans="1:11" s="1408" customFormat="1">
      <c r="C833" s="497"/>
      <c r="D833" s="1416"/>
      <c r="E833" s="1416"/>
      <c r="F833" s="1416"/>
      <c r="G833" s="1420"/>
      <c r="H833" s="1419"/>
      <c r="I833" s="1420"/>
      <c r="J833" s="1419"/>
      <c r="K833" s="431"/>
    </row>
    <row r="834" spans="1:11" s="436" customFormat="1">
      <c r="A834" s="436" t="s">
        <v>1589</v>
      </c>
      <c r="B834" s="436" t="s">
        <v>1590</v>
      </c>
      <c r="C834" s="1428"/>
      <c r="D834" s="1429"/>
      <c r="E834" s="1429"/>
      <c r="F834" s="1429"/>
      <c r="G834" s="1430"/>
      <c r="H834" s="1431"/>
      <c r="I834" s="1430"/>
      <c r="J834" s="1431"/>
      <c r="K834" s="431"/>
    </row>
    <row r="835" spans="1:11" s="1408" customFormat="1">
      <c r="C835" s="497"/>
      <c r="D835" s="1416"/>
      <c r="E835" s="1416"/>
      <c r="F835" s="1416"/>
      <c r="G835" s="1420"/>
      <c r="H835" s="1419"/>
      <c r="I835" s="1420"/>
      <c r="J835" s="1419"/>
      <c r="K835" s="431"/>
    </row>
    <row r="836" spans="1:11" s="1408" customFormat="1" ht="38.25">
      <c r="A836" s="1408" t="s">
        <v>0</v>
      </c>
      <c r="B836" s="1408" t="s">
        <v>1591</v>
      </c>
      <c r="C836" s="497"/>
      <c r="D836" s="1416"/>
      <c r="E836" s="1416"/>
      <c r="F836" s="1416"/>
      <c r="G836" s="1420"/>
      <c r="H836" s="1419"/>
      <c r="I836" s="1420"/>
      <c r="J836" s="1419"/>
      <c r="K836" s="431"/>
    </row>
    <row r="837" spans="1:11" s="1408" customFormat="1">
      <c r="B837" s="1408" t="s">
        <v>1592</v>
      </c>
      <c r="C837" s="497" t="s">
        <v>1</v>
      </c>
      <c r="D837" s="1416">
        <v>175</v>
      </c>
      <c r="E837" s="1416"/>
      <c r="F837" s="1416">
        <f>E837*D837</f>
        <v>0</v>
      </c>
      <c r="G837" s="1417">
        <f>D837-I837</f>
        <v>145</v>
      </c>
      <c r="H837" s="1416">
        <f t="shared" ref="H837:H891" si="63">SUM(E837*G837)</f>
        <v>0</v>
      </c>
      <c r="I837" s="1417">
        <v>30</v>
      </c>
      <c r="J837" s="1419">
        <f t="shared" ref="J837:J891" si="64">SUM(E837*I837)</f>
        <v>0</v>
      </c>
      <c r="K837" s="431"/>
    </row>
    <row r="838" spans="1:11" s="1408" customFormat="1">
      <c r="B838" s="1408" t="s">
        <v>1593</v>
      </c>
      <c r="C838" s="497" t="s">
        <v>1</v>
      </c>
      <c r="D838" s="1416">
        <v>30</v>
      </c>
      <c r="E838" s="1416"/>
      <c r="F838" s="1416">
        <f t="shared" ref="F838:F857" si="65">E838*D838</f>
        <v>0</v>
      </c>
      <c r="G838" s="1417">
        <f>D838-I838</f>
        <v>25</v>
      </c>
      <c r="H838" s="1416">
        <f t="shared" si="63"/>
        <v>0</v>
      </c>
      <c r="I838" s="1417">
        <v>5</v>
      </c>
      <c r="J838" s="1419">
        <f t="shared" si="64"/>
        <v>0</v>
      </c>
      <c r="K838" s="431"/>
    </row>
    <row r="839" spans="1:11" s="1408" customFormat="1">
      <c r="B839" s="1408" t="s">
        <v>1594</v>
      </c>
      <c r="C839" s="497" t="s">
        <v>1</v>
      </c>
      <c r="D839" s="1416">
        <v>10</v>
      </c>
      <c r="E839" s="1416"/>
      <c r="F839" s="1416">
        <f t="shared" si="65"/>
        <v>0</v>
      </c>
      <c r="G839" s="1417">
        <f>D839-I839</f>
        <v>8</v>
      </c>
      <c r="H839" s="1416">
        <f t="shared" si="63"/>
        <v>0</v>
      </c>
      <c r="I839" s="1417">
        <v>2</v>
      </c>
      <c r="J839" s="1419">
        <f t="shared" si="64"/>
        <v>0</v>
      </c>
      <c r="K839" s="431"/>
    </row>
    <row r="840" spans="1:11" s="1408" customFormat="1">
      <c r="B840" s="1408" t="s">
        <v>1595</v>
      </c>
      <c r="C840" s="497" t="s">
        <v>1</v>
      </c>
      <c r="D840" s="1416">
        <v>12</v>
      </c>
      <c r="E840" s="1416"/>
      <c r="F840" s="1416">
        <f t="shared" si="65"/>
        <v>0</v>
      </c>
      <c r="G840" s="1417">
        <f>D840-I840</f>
        <v>8</v>
      </c>
      <c r="H840" s="1416">
        <f t="shared" si="63"/>
        <v>0</v>
      </c>
      <c r="I840" s="1417">
        <v>4</v>
      </c>
      <c r="J840" s="1419">
        <f t="shared" si="64"/>
        <v>0</v>
      </c>
      <c r="K840" s="431"/>
    </row>
    <row r="841" spans="1:11" s="1408" customFormat="1">
      <c r="B841" s="1408" t="s">
        <v>1596</v>
      </c>
      <c r="C841" s="497" t="s">
        <v>1</v>
      </c>
      <c r="D841" s="1416">
        <v>6</v>
      </c>
      <c r="E841" s="1416"/>
      <c r="F841" s="1416">
        <f t="shared" si="65"/>
        <v>0</v>
      </c>
      <c r="G841" s="1417">
        <f>D841-I841</f>
        <v>4</v>
      </c>
      <c r="H841" s="1416">
        <f t="shared" si="63"/>
        <v>0</v>
      </c>
      <c r="I841" s="1417">
        <v>2</v>
      </c>
      <c r="J841" s="1419">
        <f t="shared" si="64"/>
        <v>0</v>
      </c>
      <c r="K841" s="431"/>
    </row>
    <row r="842" spans="1:11" s="1408" customFormat="1">
      <c r="B842" s="1408" t="s">
        <v>1597</v>
      </c>
      <c r="C842" s="497" t="s">
        <v>1</v>
      </c>
      <c r="D842" s="1416">
        <f>D841</f>
        <v>6</v>
      </c>
      <c r="E842" s="1416"/>
      <c r="F842" s="1416">
        <f t="shared" si="65"/>
        <v>0</v>
      </c>
      <c r="G842" s="1417">
        <f>G841</f>
        <v>4</v>
      </c>
      <c r="H842" s="1416">
        <f t="shared" si="63"/>
        <v>0</v>
      </c>
      <c r="I842" s="1417">
        <f>I841</f>
        <v>2</v>
      </c>
      <c r="J842" s="1419">
        <f t="shared" si="64"/>
        <v>0</v>
      </c>
      <c r="K842" s="431"/>
    </row>
    <row r="843" spans="1:11" s="1408" customFormat="1">
      <c r="B843" s="1408" t="s">
        <v>1598</v>
      </c>
      <c r="C843" s="497" t="s">
        <v>1</v>
      </c>
      <c r="D843" s="1416">
        <v>16</v>
      </c>
      <c r="E843" s="1416"/>
      <c r="F843" s="1416">
        <f t="shared" si="65"/>
        <v>0</v>
      </c>
      <c r="G843" s="1417">
        <f t="shared" ref="G843:G888" si="66">D843</f>
        <v>16</v>
      </c>
      <c r="H843" s="1416">
        <f t="shared" si="63"/>
        <v>0</v>
      </c>
      <c r="I843" s="1417"/>
      <c r="J843" s="1419">
        <f t="shared" si="64"/>
        <v>0</v>
      </c>
      <c r="K843" s="431"/>
    </row>
    <row r="844" spans="1:11" s="1408" customFormat="1">
      <c r="B844" s="1408" t="s">
        <v>1599</v>
      </c>
      <c r="C844" s="497" t="s">
        <v>1</v>
      </c>
      <c r="D844" s="1416">
        <f>D843</f>
        <v>16</v>
      </c>
      <c r="E844" s="1416"/>
      <c r="F844" s="1416">
        <f t="shared" si="65"/>
        <v>0</v>
      </c>
      <c r="G844" s="1417">
        <f t="shared" si="66"/>
        <v>16</v>
      </c>
      <c r="H844" s="1416">
        <f t="shared" si="63"/>
        <v>0</v>
      </c>
      <c r="I844" s="1417"/>
      <c r="J844" s="1419">
        <f t="shared" si="64"/>
        <v>0</v>
      </c>
      <c r="K844" s="431"/>
    </row>
    <row r="845" spans="1:11" s="1408" customFormat="1">
      <c r="B845" s="1408" t="s">
        <v>1600</v>
      </c>
      <c r="C845" s="497" t="s">
        <v>1</v>
      </c>
      <c r="D845" s="1416">
        <v>1</v>
      </c>
      <c r="E845" s="1416"/>
      <c r="F845" s="1416">
        <f>E845*D845</f>
        <v>0</v>
      </c>
      <c r="G845" s="1417">
        <f>D845-I845</f>
        <v>0</v>
      </c>
      <c r="H845" s="1416">
        <f t="shared" si="63"/>
        <v>0</v>
      </c>
      <c r="I845" s="1417">
        <v>1</v>
      </c>
      <c r="J845" s="1419">
        <f t="shared" si="64"/>
        <v>0</v>
      </c>
      <c r="K845" s="431"/>
    </row>
    <row r="846" spans="1:11" s="1408" customFormat="1">
      <c r="B846" s="1408" t="s">
        <v>1601</v>
      </c>
      <c r="C846" s="497" t="s">
        <v>1</v>
      </c>
      <c r="D846" s="1416">
        <f>D845</f>
        <v>1</v>
      </c>
      <c r="E846" s="1416"/>
      <c r="F846" s="1416">
        <f>E846*D846</f>
        <v>0</v>
      </c>
      <c r="G846" s="1417">
        <f>D846-I846</f>
        <v>0</v>
      </c>
      <c r="H846" s="1416">
        <f t="shared" si="63"/>
        <v>0</v>
      </c>
      <c r="I846" s="1417">
        <v>1</v>
      </c>
      <c r="J846" s="1419">
        <f t="shared" si="64"/>
        <v>0</v>
      </c>
      <c r="K846" s="431"/>
    </row>
    <row r="847" spans="1:11" s="1408" customFormat="1">
      <c r="B847" s="1408" t="s">
        <v>1602</v>
      </c>
      <c r="C847" s="497" t="s">
        <v>1</v>
      </c>
      <c r="D847" s="1416">
        <v>5</v>
      </c>
      <c r="E847" s="1416"/>
      <c r="F847" s="1416">
        <f t="shared" si="65"/>
        <v>0</v>
      </c>
      <c r="G847" s="1417">
        <f>D847-I847</f>
        <v>2</v>
      </c>
      <c r="H847" s="1416">
        <f t="shared" si="63"/>
        <v>0</v>
      </c>
      <c r="I847" s="1417">
        <v>3</v>
      </c>
      <c r="J847" s="1419">
        <f t="shared" si="64"/>
        <v>0</v>
      </c>
      <c r="K847" s="431"/>
    </row>
    <row r="848" spans="1:11" s="1408" customFormat="1">
      <c r="B848" s="1408" t="s">
        <v>1603</v>
      </c>
      <c r="C848" s="497" t="s">
        <v>1</v>
      </c>
      <c r="D848" s="1416">
        <v>1</v>
      </c>
      <c r="E848" s="1416"/>
      <c r="F848" s="1416">
        <f t="shared" si="65"/>
        <v>0</v>
      </c>
      <c r="G848" s="1417">
        <f t="shared" ref="G848:G849" si="67">D848-I848</f>
        <v>0</v>
      </c>
      <c r="H848" s="1416">
        <f t="shared" si="63"/>
        <v>0</v>
      </c>
      <c r="I848" s="1417">
        <v>1</v>
      </c>
      <c r="J848" s="1419">
        <f t="shared" si="64"/>
        <v>0</v>
      </c>
      <c r="K848" s="431"/>
    </row>
    <row r="849" spans="1:11" s="1408" customFormat="1">
      <c r="B849" s="1408" t="s">
        <v>1604</v>
      </c>
      <c r="C849" s="497" t="s">
        <v>1</v>
      </c>
      <c r="D849" s="1416">
        <v>4</v>
      </c>
      <c r="E849" s="1416"/>
      <c r="F849" s="1416">
        <f t="shared" si="65"/>
        <v>0</v>
      </c>
      <c r="G849" s="1417">
        <f t="shared" si="67"/>
        <v>0</v>
      </c>
      <c r="H849" s="1416">
        <f t="shared" si="63"/>
        <v>0</v>
      </c>
      <c r="I849" s="1417">
        <v>4</v>
      </c>
      <c r="J849" s="1419">
        <f t="shared" si="64"/>
        <v>0</v>
      </c>
      <c r="K849" s="431"/>
    </row>
    <row r="850" spans="1:11" s="1408" customFormat="1">
      <c r="B850" s="1408" t="s">
        <v>1605</v>
      </c>
      <c r="C850" s="497" t="s">
        <v>1</v>
      </c>
      <c r="D850" s="1416">
        <v>160</v>
      </c>
      <c r="E850" s="1416"/>
      <c r="F850" s="1416">
        <f t="shared" si="65"/>
        <v>0</v>
      </c>
      <c r="G850" s="1417">
        <f>D850-I850</f>
        <v>125</v>
      </c>
      <c r="H850" s="1416">
        <f t="shared" si="63"/>
        <v>0</v>
      </c>
      <c r="I850" s="1417">
        <v>35</v>
      </c>
      <c r="J850" s="1419">
        <f t="shared" si="64"/>
        <v>0</v>
      </c>
      <c r="K850" s="431"/>
    </row>
    <row r="851" spans="1:11" s="1408" customFormat="1">
      <c r="B851" s="1408" t="s">
        <v>1606</v>
      </c>
      <c r="C851" s="497" t="s">
        <v>1</v>
      </c>
      <c r="D851" s="1416">
        <v>145</v>
      </c>
      <c r="E851" s="1416"/>
      <c r="F851" s="1416">
        <f t="shared" si="65"/>
        <v>0</v>
      </c>
      <c r="G851" s="1417">
        <f>D851-I851</f>
        <v>119</v>
      </c>
      <c r="H851" s="1416">
        <f t="shared" si="63"/>
        <v>0</v>
      </c>
      <c r="I851" s="1417">
        <v>26</v>
      </c>
      <c r="J851" s="1419">
        <f t="shared" si="64"/>
        <v>0</v>
      </c>
      <c r="K851" s="431"/>
    </row>
    <row r="852" spans="1:11" s="1408" customFormat="1">
      <c r="B852" s="1408" t="s">
        <v>1607</v>
      </c>
      <c r="C852" s="497" t="s">
        <v>1</v>
      </c>
      <c r="D852" s="1416">
        <v>12</v>
      </c>
      <c r="E852" s="1416"/>
      <c r="F852" s="1416">
        <f t="shared" si="65"/>
        <v>0</v>
      </c>
      <c r="G852" s="1417">
        <f>D852-I852</f>
        <v>8</v>
      </c>
      <c r="H852" s="1416">
        <f t="shared" si="63"/>
        <v>0</v>
      </c>
      <c r="I852" s="1417">
        <v>4</v>
      </c>
      <c r="J852" s="1419">
        <f t="shared" si="64"/>
        <v>0</v>
      </c>
      <c r="K852" s="431"/>
    </row>
    <row r="853" spans="1:11" s="1408" customFormat="1">
      <c r="B853" s="1408" t="s">
        <v>1597</v>
      </c>
      <c r="C853" s="497" t="s">
        <v>1</v>
      </c>
      <c r="D853" s="1416">
        <f>D852</f>
        <v>12</v>
      </c>
      <c r="E853" s="1416"/>
      <c r="F853" s="1416">
        <f t="shared" si="65"/>
        <v>0</v>
      </c>
      <c r="G853" s="1417">
        <f>G852</f>
        <v>8</v>
      </c>
      <c r="H853" s="1416">
        <f t="shared" si="63"/>
        <v>0</v>
      </c>
      <c r="I853" s="1417">
        <f>I852</f>
        <v>4</v>
      </c>
      <c r="J853" s="1419">
        <f t="shared" si="64"/>
        <v>0</v>
      </c>
      <c r="K853" s="431"/>
    </row>
    <row r="854" spans="1:11" s="1408" customFormat="1">
      <c r="B854" s="1408" t="s">
        <v>1607</v>
      </c>
      <c r="C854" s="497" t="s">
        <v>1</v>
      </c>
      <c r="D854" s="1416">
        <v>12</v>
      </c>
      <c r="E854" s="1416"/>
      <c r="F854" s="1416">
        <f t="shared" si="65"/>
        <v>0</v>
      </c>
      <c r="G854" s="1417">
        <f>D854-I854</f>
        <v>8</v>
      </c>
      <c r="H854" s="1416">
        <f t="shared" si="63"/>
        <v>0</v>
      </c>
      <c r="I854" s="1417">
        <v>4</v>
      </c>
      <c r="J854" s="1419">
        <f t="shared" si="64"/>
        <v>0</v>
      </c>
      <c r="K854" s="431"/>
    </row>
    <row r="855" spans="1:11" s="1408" customFormat="1">
      <c r="B855" s="1408" t="s">
        <v>1608</v>
      </c>
      <c r="C855" s="497" t="s">
        <v>1</v>
      </c>
      <c r="D855" s="1416">
        <f>D854/2</f>
        <v>6</v>
      </c>
      <c r="E855" s="1416"/>
      <c r="F855" s="1416">
        <f t="shared" si="65"/>
        <v>0</v>
      </c>
      <c r="G855" s="1417">
        <v>4</v>
      </c>
      <c r="H855" s="1416">
        <f t="shared" si="63"/>
        <v>0</v>
      </c>
      <c r="I855" s="1417">
        <v>2</v>
      </c>
      <c r="J855" s="1419">
        <f t="shared" si="64"/>
        <v>0</v>
      </c>
      <c r="K855" s="431"/>
    </row>
    <row r="856" spans="1:11" s="1408" customFormat="1">
      <c r="B856" s="1408" t="s">
        <v>1609</v>
      </c>
      <c r="C856" s="497" t="s">
        <v>1</v>
      </c>
      <c r="D856" s="1416">
        <v>128</v>
      </c>
      <c r="E856" s="1416"/>
      <c r="F856" s="1416">
        <f t="shared" si="65"/>
        <v>0</v>
      </c>
      <c r="G856" s="1417">
        <f>D856-11</f>
        <v>117</v>
      </c>
      <c r="H856" s="1416">
        <f t="shared" si="63"/>
        <v>0</v>
      </c>
      <c r="I856" s="1417">
        <v>11</v>
      </c>
      <c r="J856" s="1419">
        <f t="shared" si="64"/>
        <v>0</v>
      </c>
      <c r="K856" s="431"/>
    </row>
    <row r="857" spans="1:11" s="1408" customFormat="1">
      <c r="B857" s="1408" t="s">
        <v>1610</v>
      </c>
      <c r="C857" s="497" t="s">
        <v>1</v>
      </c>
      <c r="D857" s="1416">
        <f>D856</f>
        <v>128</v>
      </c>
      <c r="E857" s="1416"/>
      <c r="F857" s="1416">
        <f t="shared" si="65"/>
        <v>0</v>
      </c>
      <c r="G857" s="1417">
        <f>G856</f>
        <v>117</v>
      </c>
      <c r="H857" s="1416">
        <f t="shared" si="63"/>
        <v>0</v>
      </c>
      <c r="I857" s="1417">
        <f>I856</f>
        <v>11</v>
      </c>
      <c r="J857" s="1419">
        <f t="shared" si="64"/>
        <v>0</v>
      </c>
      <c r="K857" s="431"/>
    </row>
    <row r="858" spans="1:11" s="1408" customFormat="1">
      <c r="B858" s="1408" t="s">
        <v>1611</v>
      </c>
      <c r="C858" s="497" t="s">
        <v>1</v>
      </c>
      <c r="D858" s="1416">
        <v>9</v>
      </c>
      <c r="E858" s="1416"/>
      <c r="F858" s="1416">
        <f>E858*D858</f>
        <v>0</v>
      </c>
      <c r="G858" s="1417">
        <f>D858-I858</f>
        <v>4</v>
      </c>
      <c r="H858" s="1416">
        <f t="shared" si="63"/>
        <v>0</v>
      </c>
      <c r="I858" s="1417">
        <v>5</v>
      </c>
      <c r="J858" s="1419">
        <f t="shared" si="64"/>
        <v>0</v>
      </c>
      <c r="K858" s="431"/>
    </row>
    <row r="859" spans="1:11" s="1408" customFormat="1">
      <c r="B859" s="1408" t="s">
        <v>1612</v>
      </c>
      <c r="C859" s="497" t="s">
        <v>1</v>
      </c>
      <c r="D859" s="1416">
        <v>6</v>
      </c>
      <c r="E859" s="1416"/>
      <c r="F859" s="1416">
        <f>E859*D859</f>
        <v>0</v>
      </c>
      <c r="G859" s="1417">
        <f t="shared" si="66"/>
        <v>6</v>
      </c>
      <c r="H859" s="1416">
        <f t="shared" si="63"/>
        <v>0</v>
      </c>
      <c r="I859" s="1417"/>
      <c r="J859" s="1419">
        <f t="shared" si="64"/>
        <v>0</v>
      </c>
      <c r="K859" s="431"/>
    </row>
    <row r="860" spans="1:11" s="1408" customFormat="1">
      <c r="B860" s="1408" t="s">
        <v>1613</v>
      </c>
      <c r="C860" s="497" t="s">
        <v>1</v>
      </c>
      <c r="D860" s="1416">
        <v>2</v>
      </c>
      <c r="E860" s="1416"/>
      <c r="F860" s="1416">
        <f>E860*D860</f>
        <v>0</v>
      </c>
      <c r="G860" s="1417"/>
      <c r="H860" s="1416">
        <f t="shared" si="63"/>
        <v>0</v>
      </c>
      <c r="I860" s="1417">
        <v>2</v>
      </c>
      <c r="J860" s="1419">
        <f t="shared" si="64"/>
        <v>0</v>
      </c>
      <c r="K860" s="431"/>
    </row>
    <row r="861" spans="1:11" s="1408" customFormat="1">
      <c r="B861" s="1408" t="s">
        <v>1614</v>
      </c>
      <c r="C861" s="497" t="s">
        <v>1</v>
      </c>
      <c r="D861" s="1416">
        <v>4</v>
      </c>
      <c r="E861" s="1416"/>
      <c r="F861" s="1416">
        <f>E861*D861</f>
        <v>0</v>
      </c>
      <c r="G861" s="1417">
        <f>D861-I861</f>
        <v>2</v>
      </c>
      <c r="H861" s="1416">
        <f t="shared" si="63"/>
        <v>0</v>
      </c>
      <c r="I861" s="1417">
        <v>2</v>
      </c>
      <c r="J861" s="1419">
        <f t="shared" si="64"/>
        <v>0</v>
      </c>
      <c r="K861" s="431"/>
    </row>
    <row r="862" spans="1:11" s="1408" customFormat="1">
      <c r="C862" s="497"/>
      <c r="D862" s="1416"/>
      <c r="E862" s="1416"/>
      <c r="F862" s="1416"/>
      <c r="G862" s="1417">
        <f t="shared" si="66"/>
        <v>0</v>
      </c>
      <c r="H862" s="1416">
        <f t="shared" si="63"/>
        <v>0</v>
      </c>
      <c r="I862" s="1417"/>
      <c r="J862" s="1419">
        <f t="shared" si="64"/>
        <v>0</v>
      </c>
      <c r="K862" s="431"/>
    </row>
    <row r="863" spans="1:11" s="1408" customFormat="1">
      <c r="C863" s="497"/>
      <c r="D863" s="1416"/>
      <c r="E863" s="1416"/>
      <c r="F863" s="1416"/>
      <c r="G863" s="1417">
        <f t="shared" si="66"/>
        <v>0</v>
      </c>
      <c r="H863" s="1416">
        <f t="shared" si="63"/>
        <v>0</v>
      </c>
      <c r="I863" s="1417"/>
      <c r="J863" s="1419">
        <f t="shared" si="64"/>
        <v>0</v>
      </c>
      <c r="K863" s="431"/>
    </row>
    <row r="864" spans="1:11" s="1408" customFormat="1" ht="51">
      <c r="A864" s="1408" t="s">
        <v>2</v>
      </c>
      <c r="B864" s="1408" t="s">
        <v>1615</v>
      </c>
      <c r="C864" s="497" t="s">
        <v>1</v>
      </c>
      <c r="D864" s="1416">
        <v>19</v>
      </c>
      <c r="E864" s="1416"/>
      <c r="F864" s="1416">
        <f>SUM(D864*E864)</f>
        <v>0</v>
      </c>
      <c r="G864" s="1417">
        <f>D864-I864</f>
        <v>18</v>
      </c>
      <c r="H864" s="1416">
        <f t="shared" si="63"/>
        <v>0</v>
      </c>
      <c r="I864" s="1417">
        <v>1</v>
      </c>
      <c r="J864" s="1419">
        <f t="shared" si="64"/>
        <v>0</v>
      </c>
      <c r="K864" s="431"/>
    </row>
    <row r="865" spans="1:11" s="1408" customFormat="1">
      <c r="C865" s="497"/>
      <c r="D865" s="1416"/>
      <c r="E865" s="1416"/>
      <c r="F865" s="1416"/>
      <c r="G865" s="1417">
        <f t="shared" si="66"/>
        <v>0</v>
      </c>
      <c r="H865" s="1416">
        <f t="shared" si="63"/>
        <v>0</v>
      </c>
      <c r="I865" s="1417"/>
      <c r="J865" s="1419">
        <f t="shared" si="64"/>
        <v>0</v>
      </c>
      <c r="K865" s="431"/>
    </row>
    <row r="866" spans="1:11" s="1408" customFormat="1" ht="51">
      <c r="A866" s="1408" t="s">
        <v>3</v>
      </c>
      <c r="B866" s="1408" t="s">
        <v>1616</v>
      </c>
      <c r="C866" s="497" t="s">
        <v>1</v>
      </c>
      <c r="D866" s="1416">
        <v>30</v>
      </c>
      <c r="E866" s="1416"/>
      <c r="F866" s="1416">
        <f>SUM(D866*E866)</f>
        <v>0</v>
      </c>
      <c r="G866" s="1417">
        <f>D866-I866</f>
        <v>18</v>
      </c>
      <c r="H866" s="1416">
        <f t="shared" si="63"/>
        <v>0</v>
      </c>
      <c r="I866" s="1417">
        <v>12</v>
      </c>
      <c r="J866" s="1419">
        <f t="shared" si="64"/>
        <v>0</v>
      </c>
      <c r="K866" s="431"/>
    </row>
    <row r="867" spans="1:11" s="1408" customFormat="1">
      <c r="C867" s="497"/>
      <c r="D867" s="1416"/>
      <c r="E867" s="1416"/>
      <c r="F867" s="1416"/>
      <c r="G867" s="1417">
        <f t="shared" si="66"/>
        <v>0</v>
      </c>
      <c r="H867" s="1416">
        <f t="shared" si="63"/>
        <v>0</v>
      </c>
      <c r="I867" s="1417"/>
      <c r="J867" s="1419">
        <f t="shared" si="64"/>
        <v>0</v>
      </c>
      <c r="K867" s="431"/>
    </row>
    <row r="868" spans="1:11" s="1408" customFormat="1" ht="51">
      <c r="A868" s="1408" t="s">
        <v>4</v>
      </c>
      <c r="B868" s="1408" t="s">
        <v>1617</v>
      </c>
      <c r="C868" s="497" t="s">
        <v>1</v>
      </c>
      <c r="D868" s="1416">
        <v>24</v>
      </c>
      <c r="E868" s="1416"/>
      <c r="F868" s="1416">
        <f>SUM(D868*E868)</f>
        <v>0</v>
      </c>
      <c r="G868" s="1417">
        <f t="shared" si="66"/>
        <v>24</v>
      </c>
      <c r="H868" s="1416">
        <f t="shared" si="63"/>
        <v>0</v>
      </c>
      <c r="I868" s="1417"/>
      <c r="J868" s="1419">
        <f t="shared" si="64"/>
        <v>0</v>
      </c>
      <c r="K868" s="431"/>
    </row>
    <row r="869" spans="1:11" s="1408" customFormat="1">
      <c r="C869" s="497"/>
      <c r="D869" s="1416"/>
      <c r="E869" s="1416"/>
      <c r="F869" s="1416"/>
      <c r="G869" s="1417">
        <f t="shared" si="66"/>
        <v>0</v>
      </c>
      <c r="H869" s="1416">
        <f t="shared" si="63"/>
        <v>0</v>
      </c>
      <c r="I869" s="1417"/>
      <c r="J869" s="1419">
        <f t="shared" si="64"/>
        <v>0</v>
      </c>
      <c r="K869" s="431"/>
    </row>
    <row r="870" spans="1:11" s="1408" customFormat="1">
      <c r="A870" s="1408" t="s">
        <v>5</v>
      </c>
      <c r="B870" s="1408" t="s">
        <v>1618</v>
      </c>
      <c r="C870" s="497" t="s">
        <v>1</v>
      </c>
      <c r="D870" s="1416">
        <v>60</v>
      </c>
      <c r="E870" s="1416"/>
      <c r="F870" s="1416">
        <f>D870*E870</f>
        <v>0</v>
      </c>
      <c r="G870" s="1417">
        <f>D870-I870</f>
        <v>40</v>
      </c>
      <c r="H870" s="1416">
        <f t="shared" si="63"/>
        <v>0</v>
      </c>
      <c r="I870" s="1417">
        <v>20</v>
      </c>
      <c r="J870" s="1419">
        <f t="shared" si="64"/>
        <v>0</v>
      </c>
      <c r="K870" s="431"/>
    </row>
    <row r="871" spans="1:11" s="1408" customFormat="1">
      <c r="C871" s="497"/>
      <c r="D871" s="1416"/>
      <c r="E871" s="1416"/>
      <c r="F871" s="1416"/>
      <c r="G871" s="1417">
        <f t="shared" si="66"/>
        <v>0</v>
      </c>
      <c r="H871" s="1416">
        <f t="shared" si="63"/>
        <v>0</v>
      </c>
      <c r="I871" s="1417"/>
      <c r="J871" s="1419">
        <f t="shared" si="64"/>
        <v>0</v>
      </c>
      <c r="K871" s="431"/>
    </row>
    <row r="872" spans="1:11" s="1408" customFormat="1">
      <c r="A872" s="1408" t="s">
        <v>8</v>
      </c>
      <c r="B872" s="1408" t="s">
        <v>1619</v>
      </c>
      <c r="C872" s="497" t="s">
        <v>1</v>
      </c>
      <c r="D872" s="1416">
        <v>300</v>
      </c>
      <c r="E872" s="1416"/>
      <c r="F872" s="1416">
        <f>D872*E872</f>
        <v>0</v>
      </c>
      <c r="G872" s="1417">
        <f>D872-I872</f>
        <v>240</v>
      </c>
      <c r="H872" s="1416">
        <f t="shared" si="63"/>
        <v>0</v>
      </c>
      <c r="I872" s="1417">
        <v>60</v>
      </c>
      <c r="J872" s="1419">
        <f t="shared" si="64"/>
        <v>0</v>
      </c>
      <c r="K872" s="431"/>
    </row>
    <row r="873" spans="1:11" s="1408" customFormat="1">
      <c r="C873" s="497"/>
      <c r="D873" s="1416"/>
      <c r="E873" s="1416"/>
      <c r="F873" s="1416"/>
      <c r="G873" s="1417">
        <f t="shared" si="66"/>
        <v>0</v>
      </c>
      <c r="H873" s="1416">
        <f t="shared" si="63"/>
        <v>0</v>
      </c>
      <c r="I873" s="1417"/>
      <c r="J873" s="1419">
        <f t="shared" si="64"/>
        <v>0</v>
      </c>
      <c r="K873" s="431"/>
    </row>
    <row r="874" spans="1:11" s="1408" customFormat="1">
      <c r="A874" s="1408" t="s">
        <v>9</v>
      </c>
      <c r="B874" s="1408" t="s">
        <v>1620</v>
      </c>
      <c r="C874" s="497"/>
      <c r="D874" s="1416"/>
      <c r="E874" s="1416"/>
      <c r="F874" s="1416"/>
      <c r="G874" s="1417">
        <f t="shared" si="66"/>
        <v>0</v>
      </c>
      <c r="H874" s="1416">
        <f t="shared" si="63"/>
        <v>0</v>
      </c>
      <c r="I874" s="1417"/>
      <c r="J874" s="1419">
        <f t="shared" si="64"/>
        <v>0</v>
      </c>
      <c r="K874" s="431"/>
    </row>
    <row r="875" spans="1:11" s="1408" customFormat="1">
      <c r="B875" s="1408" t="s">
        <v>1621</v>
      </c>
      <c r="C875" s="497" t="s">
        <v>1</v>
      </c>
      <c r="D875" s="1416">
        <v>1</v>
      </c>
      <c r="E875" s="1416"/>
      <c r="F875" s="1416">
        <f>SUM(D875*E875)</f>
        <v>0</v>
      </c>
      <c r="G875" s="1417"/>
      <c r="H875" s="1416">
        <f t="shared" si="63"/>
        <v>0</v>
      </c>
      <c r="I875" s="1417">
        <v>1</v>
      </c>
      <c r="J875" s="1419">
        <f t="shared" si="64"/>
        <v>0</v>
      </c>
      <c r="K875" s="431"/>
    </row>
    <row r="876" spans="1:11" s="1408" customFormat="1">
      <c r="B876" s="1408" t="s">
        <v>1622</v>
      </c>
      <c r="C876" s="497" t="s">
        <v>1</v>
      </c>
      <c r="D876" s="1416">
        <v>1</v>
      </c>
      <c r="E876" s="1416"/>
      <c r="F876" s="1416">
        <f>SUM(D876*E876)</f>
        <v>0</v>
      </c>
      <c r="G876" s="1417"/>
      <c r="H876" s="1416">
        <f t="shared" si="63"/>
        <v>0</v>
      </c>
      <c r="I876" s="1417">
        <v>1</v>
      </c>
      <c r="J876" s="1419">
        <f t="shared" si="64"/>
        <v>0</v>
      </c>
      <c r="K876" s="431"/>
    </row>
    <row r="877" spans="1:11" s="1408" customFormat="1">
      <c r="B877" s="1408" t="s">
        <v>1623</v>
      </c>
      <c r="C877" s="497" t="s">
        <v>1</v>
      </c>
      <c r="D877" s="1416">
        <v>1</v>
      </c>
      <c r="E877" s="1416"/>
      <c r="F877" s="1416">
        <f>SUM(D877*E877)</f>
        <v>0</v>
      </c>
      <c r="G877" s="1417"/>
      <c r="H877" s="1416">
        <f t="shared" si="63"/>
        <v>0</v>
      </c>
      <c r="I877" s="1417">
        <v>1</v>
      </c>
      <c r="J877" s="1419">
        <f t="shared" si="64"/>
        <v>0</v>
      </c>
      <c r="K877" s="431"/>
    </row>
    <row r="878" spans="1:11" s="1408" customFormat="1">
      <c r="B878" s="1408" t="s">
        <v>1624</v>
      </c>
      <c r="C878" s="497" t="s">
        <v>1</v>
      </c>
      <c r="D878" s="1416">
        <v>1</v>
      </c>
      <c r="E878" s="1416"/>
      <c r="F878" s="1416">
        <f>SUM(D878*E878)</f>
        <v>0</v>
      </c>
      <c r="G878" s="1417"/>
      <c r="H878" s="1416">
        <f t="shared" si="63"/>
        <v>0</v>
      </c>
      <c r="I878" s="1417">
        <v>1</v>
      </c>
      <c r="J878" s="1419">
        <f t="shared" si="64"/>
        <v>0</v>
      </c>
      <c r="K878" s="431"/>
    </row>
    <row r="879" spans="1:11" s="1408" customFormat="1">
      <c r="C879" s="497" t="s">
        <v>1389</v>
      </c>
      <c r="D879" s="1416">
        <v>1</v>
      </c>
      <c r="E879" s="1416"/>
      <c r="F879" s="1416"/>
      <c r="G879" s="1417"/>
      <c r="H879" s="1416">
        <f t="shared" si="63"/>
        <v>0</v>
      </c>
      <c r="I879" s="1417">
        <v>1</v>
      </c>
      <c r="J879" s="1419">
        <f t="shared" si="64"/>
        <v>0</v>
      </c>
      <c r="K879" s="431"/>
    </row>
    <row r="880" spans="1:11" s="1408" customFormat="1">
      <c r="C880" s="497"/>
      <c r="D880" s="1416"/>
      <c r="E880" s="1416"/>
      <c r="F880" s="1416"/>
      <c r="G880" s="1417">
        <f t="shared" si="66"/>
        <v>0</v>
      </c>
      <c r="H880" s="1416">
        <f t="shared" si="63"/>
        <v>0</v>
      </c>
      <c r="I880" s="1417"/>
      <c r="J880" s="1419">
        <f t="shared" si="64"/>
        <v>0</v>
      </c>
      <c r="K880" s="431"/>
    </row>
    <row r="881" spans="1:11" s="1408" customFormat="1">
      <c r="A881" s="1408" t="s">
        <v>10</v>
      </c>
      <c r="B881" s="1408" t="s">
        <v>1625</v>
      </c>
      <c r="C881" s="497"/>
      <c r="D881" s="1416"/>
      <c r="E881" s="1416"/>
      <c r="F881" s="1416"/>
      <c r="G881" s="1417">
        <f t="shared" si="66"/>
        <v>0</v>
      </c>
      <c r="H881" s="1416">
        <f t="shared" si="63"/>
        <v>0</v>
      </c>
      <c r="I881" s="1417"/>
      <c r="J881" s="1419">
        <f t="shared" si="64"/>
        <v>0</v>
      </c>
      <c r="K881" s="431"/>
    </row>
    <row r="882" spans="1:11" s="1408" customFormat="1">
      <c r="C882" s="497"/>
      <c r="D882" s="1416"/>
      <c r="E882" s="1416"/>
      <c r="F882" s="1416"/>
      <c r="G882" s="1417">
        <f t="shared" si="66"/>
        <v>0</v>
      </c>
      <c r="H882" s="1416">
        <f t="shared" si="63"/>
        <v>0</v>
      </c>
      <c r="I882" s="1417"/>
      <c r="J882" s="1419">
        <f t="shared" si="64"/>
        <v>0</v>
      </c>
      <c r="K882" s="431"/>
    </row>
    <row r="883" spans="1:11" s="1408" customFormat="1">
      <c r="B883" s="1408" t="s">
        <v>1626</v>
      </c>
      <c r="C883" s="497" t="s">
        <v>1</v>
      </c>
      <c r="D883" s="1416">
        <v>150</v>
      </c>
      <c r="E883" s="1416"/>
      <c r="F883" s="1416">
        <f>SUM(D883*E883)</f>
        <v>0</v>
      </c>
      <c r="G883" s="1417">
        <f>D883-I883</f>
        <v>120</v>
      </c>
      <c r="H883" s="1416">
        <f t="shared" si="63"/>
        <v>0</v>
      </c>
      <c r="I883" s="1417">
        <v>30</v>
      </c>
      <c r="J883" s="1419">
        <f t="shared" si="64"/>
        <v>0</v>
      </c>
      <c r="K883" s="431"/>
    </row>
    <row r="884" spans="1:11" s="1408" customFormat="1">
      <c r="B884" s="1408" t="s">
        <v>1627</v>
      </c>
      <c r="C884" s="497" t="s">
        <v>1</v>
      </c>
      <c r="D884" s="1416">
        <v>30</v>
      </c>
      <c r="E884" s="1416"/>
      <c r="F884" s="1416">
        <f>SUM(D884*E884)</f>
        <v>0</v>
      </c>
      <c r="G884" s="1417">
        <f>D884-I884</f>
        <v>25</v>
      </c>
      <c r="H884" s="1416">
        <f t="shared" si="63"/>
        <v>0</v>
      </c>
      <c r="I884" s="1417">
        <v>5</v>
      </c>
      <c r="J884" s="1419">
        <f t="shared" si="64"/>
        <v>0</v>
      </c>
      <c r="K884" s="431"/>
    </row>
    <row r="885" spans="1:11" s="1408" customFormat="1">
      <c r="C885" s="497"/>
      <c r="D885" s="1416"/>
      <c r="E885" s="1416"/>
      <c r="F885" s="1416"/>
      <c r="G885" s="1417">
        <f t="shared" si="66"/>
        <v>0</v>
      </c>
      <c r="H885" s="1416">
        <f t="shared" si="63"/>
        <v>0</v>
      </c>
      <c r="I885" s="1417"/>
      <c r="J885" s="1419">
        <f t="shared" si="64"/>
        <v>0</v>
      </c>
      <c r="K885" s="431"/>
    </row>
    <row r="886" spans="1:11" s="1408" customFormat="1">
      <c r="C886" s="497"/>
      <c r="D886" s="1416"/>
      <c r="E886" s="1416"/>
      <c r="F886" s="1416"/>
      <c r="G886" s="1417">
        <f t="shared" si="66"/>
        <v>0</v>
      </c>
      <c r="H886" s="1416">
        <f t="shared" si="63"/>
        <v>0</v>
      </c>
      <c r="I886" s="1417"/>
      <c r="J886" s="1419">
        <f t="shared" si="64"/>
        <v>0</v>
      </c>
      <c r="K886" s="431"/>
    </row>
    <row r="887" spans="1:11" s="1408" customFormat="1" ht="38.25">
      <c r="A887" s="1408" t="s">
        <v>11</v>
      </c>
      <c r="B887" s="1408" t="s">
        <v>1628</v>
      </c>
      <c r="C887" s="497" t="s">
        <v>1629</v>
      </c>
      <c r="D887" s="1416">
        <v>2</v>
      </c>
      <c r="E887" s="1416"/>
      <c r="F887" s="1416">
        <f>SUM(D887*E887)</f>
        <v>0</v>
      </c>
      <c r="G887" s="1417"/>
      <c r="H887" s="1416">
        <f t="shared" si="63"/>
        <v>0</v>
      </c>
      <c r="I887" s="1417">
        <v>2</v>
      </c>
      <c r="J887" s="1419">
        <f t="shared" si="64"/>
        <v>0</v>
      </c>
      <c r="K887" s="431"/>
    </row>
    <row r="888" spans="1:11" s="1408" customFormat="1">
      <c r="C888" s="497"/>
      <c r="D888" s="1416"/>
      <c r="E888" s="1416"/>
      <c r="F888" s="1416"/>
      <c r="G888" s="1417">
        <f t="shared" si="66"/>
        <v>0</v>
      </c>
      <c r="H888" s="1416">
        <f t="shared" si="63"/>
        <v>0</v>
      </c>
      <c r="I888" s="1417"/>
      <c r="J888" s="1419">
        <f t="shared" si="64"/>
        <v>0</v>
      </c>
      <c r="K888" s="431"/>
    </row>
    <row r="889" spans="1:11" s="1408" customFormat="1">
      <c r="A889" s="1408" t="s">
        <v>12</v>
      </c>
      <c r="B889" s="1408" t="s">
        <v>1630</v>
      </c>
      <c r="C889" s="497" t="s">
        <v>1</v>
      </c>
      <c r="D889" s="1416">
        <v>15</v>
      </c>
      <c r="E889" s="1416"/>
      <c r="F889" s="1416">
        <f>D889*E889</f>
        <v>0</v>
      </c>
      <c r="G889" s="1417">
        <f>D889-I889</f>
        <v>12</v>
      </c>
      <c r="H889" s="1416">
        <f t="shared" si="63"/>
        <v>0</v>
      </c>
      <c r="I889" s="1417">
        <v>3</v>
      </c>
      <c r="J889" s="1419">
        <f t="shared" si="64"/>
        <v>0</v>
      </c>
      <c r="K889" s="431"/>
    </row>
    <row r="890" spans="1:11" s="1408" customFormat="1">
      <c r="C890" s="497"/>
      <c r="D890" s="1416"/>
      <c r="E890" s="1416"/>
      <c r="F890" s="1416"/>
      <c r="G890" s="1420"/>
      <c r="H890" s="1416">
        <f t="shared" si="63"/>
        <v>0</v>
      </c>
      <c r="I890" s="1420"/>
      <c r="J890" s="1419">
        <f t="shared" si="64"/>
        <v>0</v>
      </c>
      <c r="K890" s="431"/>
    </row>
    <row r="891" spans="1:11" s="1408" customFormat="1">
      <c r="C891" s="497"/>
      <c r="D891" s="1416"/>
      <c r="E891" s="1416"/>
      <c r="F891" s="1416"/>
      <c r="G891" s="1420"/>
      <c r="H891" s="1416">
        <f t="shared" si="63"/>
        <v>0</v>
      </c>
      <c r="I891" s="1420"/>
      <c r="J891" s="1419">
        <f t="shared" si="64"/>
        <v>0</v>
      </c>
      <c r="K891" s="431"/>
    </row>
    <row r="892" spans="1:11" s="1408" customFormat="1">
      <c r="C892" s="497"/>
      <c r="D892" s="1416"/>
      <c r="E892" s="1416"/>
      <c r="F892" s="1416"/>
      <c r="G892" s="1420"/>
      <c r="H892" s="1419"/>
      <c r="I892" s="1420"/>
      <c r="J892" s="1419"/>
      <c r="K892" s="431"/>
    </row>
    <row r="893" spans="1:11" s="1409" customFormat="1" ht="25.5">
      <c r="A893" s="894"/>
      <c r="B893" s="894" t="s">
        <v>1631</v>
      </c>
      <c r="C893" s="1421"/>
      <c r="D893" s="1422"/>
      <c r="E893" s="1422"/>
      <c r="F893" s="1422">
        <f>SUM(F836:F892)</f>
        <v>0</v>
      </c>
      <c r="G893" s="1423"/>
      <c r="H893" s="1422">
        <f>SUM(H836:H892)</f>
        <v>0</v>
      </c>
      <c r="I893" s="1423"/>
      <c r="J893" s="1422">
        <f>SUM(J836:J892)</f>
        <v>0</v>
      </c>
      <c r="K893" s="431"/>
    </row>
    <row r="894" spans="1:11" s="1408" customFormat="1">
      <c r="C894" s="497"/>
      <c r="D894" s="1416"/>
      <c r="E894" s="1416"/>
      <c r="F894" s="1416"/>
      <c r="G894" s="1420"/>
      <c r="H894" s="1419"/>
      <c r="I894" s="1420"/>
      <c r="J894" s="1419"/>
      <c r="K894" s="431"/>
    </row>
    <row r="895" spans="1:11" s="1408" customFormat="1" ht="15">
      <c r="C895" s="497"/>
      <c r="D895" s="1416"/>
      <c r="E895" s="1416"/>
      <c r="F895" s="1416"/>
      <c r="G895" s="1045"/>
      <c r="H895" s="1046"/>
      <c r="I895" s="1045"/>
      <c r="J895" s="1046"/>
      <c r="K895" s="431"/>
    </row>
    <row r="896" spans="1:11" s="1409" customFormat="1">
      <c r="A896" s="894" t="s">
        <v>1384</v>
      </c>
      <c r="B896" s="894" t="s">
        <v>1385</v>
      </c>
      <c r="C896" s="1421" t="s">
        <v>244</v>
      </c>
      <c r="D896" s="1422" t="s">
        <v>245</v>
      </c>
      <c r="E896" s="1422" t="s">
        <v>3146</v>
      </c>
      <c r="F896" s="1425" t="s">
        <v>247</v>
      </c>
      <c r="G896" s="1426" t="s">
        <v>245</v>
      </c>
      <c r="H896" s="1427" t="s">
        <v>247</v>
      </c>
      <c r="I896" s="1426" t="s">
        <v>245</v>
      </c>
      <c r="J896" s="1427" t="s">
        <v>247</v>
      </c>
      <c r="K896" s="431"/>
    </row>
    <row r="897" spans="1:11" s="1408" customFormat="1">
      <c r="C897" s="497"/>
      <c r="D897" s="1416"/>
      <c r="E897" s="1416"/>
      <c r="F897" s="1416"/>
      <c r="G897" s="1420"/>
      <c r="H897" s="1419"/>
      <c r="I897" s="1420"/>
      <c r="J897" s="1419"/>
      <c r="K897" s="431"/>
    </row>
    <row r="898" spans="1:11" s="436" customFormat="1">
      <c r="A898" s="436" t="s">
        <v>1632</v>
      </c>
      <c r="B898" s="436" t="s">
        <v>1633</v>
      </c>
      <c r="C898" s="1428"/>
      <c r="D898" s="1429"/>
      <c r="E898" s="1429"/>
      <c r="F898" s="1429"/>
      <c r="G898" s="1430"/>
      <c r="H898" s="1431"/>
      <c r="I898" s="1430"/>
      <c r="J898" s="1431"/>
      <c r="K898" s="431"/>
    </row>
    <row r="899" spans="1:11" s="1408" customFormat="1">
      <c r="C899" s="497"/>
      <c r="D899" s="1416"/>
      <c r="E899" s="1416"/>
      <c r="F899" s="1416"/>
      <c r="G899" s="1420"/>
      <c r="H899" s="1419"/>
      <c r="I899" s="1420"/>
      <c r="J899" s="1419"/>
      <c r="K899" s="431"/>
    </row>
    <row r="900" spans="1:11" s="1408" customFormat="1">
      <c r="C900" s="497"/>
      <c r="D900" s="1416"/>
      <c r="E900" s="1416"/>
      <c r="F900" s="1416"/>
      <c r="G900" s="1420"/>
      <c r="H900" s="1419"/>
      <c r="I900" s="1420"/>
      <c r="J900" s="1419"/>
      <c r="K900" s="431"/>
    </row>
    <row r="901" spans="1:11" s="1408" customFormat="1" ht="25.5">
      <c r="A901" s="1408" t="s">
        <v>0</v>
      </c>
      <c r="B901" s="1408" t="s">
        <v>1634</v>
      </c>
      <c r="C901" s="497"/>
      <c r="D901" s="1416"/>
      <c r="E901" s="1416"/>
      <c r="F901" s="1416"/>
      <c r="G901" s="1420"/>
      <c r="H901" s="1419"/>
      <c r="I901" s="1420"/>
      <c r="J901" s="1419">
        <f t="shared" ref="J901:J964" si="68">SUM(E901*I901)</f>
        <v>0</v>
      </c>
      <c r="K901" s="431"/>
    </row>
    <row r="902" spans="1:11" s="1408" customFormat="1">
      <c r="B902" s="1408" t="s">
        <v>1635</v>
      </c>
      <c r="C902" s="497" t="s">
        <v>1636</v>
      </c>
      <c r="D902" s="1416">
        <v>30</v>
      </c>
      <c r="E902" s="1416"/>
      <c r="F902" s="1416">
        <f>SUM(D902*E902)</f>
        <v>0</v>
      </c>
      <c r="G902" s="1417">
        <f t="shared" ref="G902:G965" si="69">D902</f>
        <v>30</v>
      </c>
      <c r="H902" s="1416">
        <f t="shared" ref="H902:H965" si="70">SUM(E902*G902)</f>
        <v>0</v>
      </c>
      <c r="I902" s="1417"/>
      <c r="J902" s="1419">
        <f t="shared" si="68"/>
        <v>0</v>
      </c>
      <c r="K902" s="431"/>
    </row>
    <row r="903" spans="1:11" s="1408" customFormat="1">
      <c r="B903" s="1408" t="s">
        <v>1637</v>
      </c>
      <c r="C903" s="497" t="s">
        <v>1636</v>
      </c>
      <c r="D903" s="1416">
        <v>35</v>
      </c>
      <c r="E903" s="1416"/>
      <c r="F903" s="1416">
        <f>SUM(D903*E903)</f>
        <v>0</v>
      </c>
      <c r="G903" s="1417">
        <f t="shared" si="69"/>
        <v>35</v>
      </c>
      <c r="H903" s="1416">
        <f t="shared" si="70"/>
        <v>0</v>
      </c>
      <c r="I903" s="1417"/>
      <c r="J903" s="1419">
        <f t="shared" si="68"/>
        <v>0</v>
      </c>
      <c r="K903" s="431"/>
    </row>
    <row r="904" spans="1:11" s="1408" customFormat="1">
      <c r="B904" s="1408" t="s">
        <v>1638</v>
      </c>
      <c r="C904" s="497" t="s">
        <v>1636</v>
      </c>
      <c r="D904" s="1416">
        <v>35</v>
      </c>
      <c r="E904" s="1416"/>
      <c r="F904" s="1416">
        <f>SUM(D904*E904)</f>
        <v>0</v>
      </c>
      <c r="G904" s="1417">
        <f t="shared" si="69"/>
        <v>35</v>
      </c>
      <c r="H904" s="1416">
        <f t="shared" si="70"/>
        <v>0</v>
      </c>
      <c r="I904" s="1417"/>
      <c r="J904" s="1419">
        <f t="shared" si="68"/>
        <v>0</v>
      </c>
      <c r="K904" s="431"/>
    </row>
    <row r="905" spans="1:11" s="1408" customFormat="1">
      <c r="B905" s="1408" t="s">
        <v>1639</v>
      </c>
      <c r="C905" s="497" t="s">
        <v>1636</v>
      </c>
      <c r="D905" s="1416">
        <v>80</v>
      </c>
      <c r="E905" s="1416"/>
      <c r="F905" s="1416">
        <f>SUM(D905*E905)</f>
        <v>0</v>
      </c>
      <c r="G905" s="1417">
        <f t="shared" si="69"/>
        <v>80</v>
      </c>
      <c r="H905" s="1416">
        <f t="shared" si="70"/>
        <v>0</v>
      </c>
      <c r="I905" s="1417"/>
      <c r="J905" s="1419">
        <f t="shared" si="68"/>
        <v>0</v>
      </c>
      <c r="K905" s="431"/>
    </row>
    <row r="906" spans="1:11" s="1408" customFormat="1">
      <c r="B906" s="1408" t="s">
        <v>1640</v>
      </c>
      <c r="C906" s="497" t="s">
        <v>1636</v>
      </c>
      <c r="D906" s="1416">
        <v>80</v>
      </c>
      <c r="E906" s="1416"/>
      <c r="F906" s="1416">
        <f>SUM(D906*E906)</f>
        <v>0</v>
      </c>
      <c r="G906" s="1417">
        <f t="shared" si="69"/>
        <v>80</v>
      </c>
      <c r="H906" s="1416">
        <f t="shared" si="70"/>
        <v>0</v>
      </c>
      <c r="I906" s="1417"/>
      <c r="J906" s="1419">
        <f t="shared" si="68"/>
        <v>0</v>
      </c>
      <c r="K906" s="431"/>
    </row>
    <row r="907" spans="1:11" s="1408" customFormat="1">
      <c r="B907" s="1408" t="s">
        <v>1641</v>
      </c>
      <c r="C907" s="497" t="s">
        <v>1636</v>
      </c>
      <c r="D907" s="1416">
        <f>400+120+30</f>
        <v>550</v>
      </c>
      <c r="E907" s="1416"/>
      <c r="F907" s="1416">
        <f t="shared" ref="F907:F935" si="71">SUM(D907*E907)</f>
        <v>0</v>
      </c>
      <c r="G907" s="1417">
        <f t="shared" si="69"/>
        <v>550</v>
      </c>
      <c r="H907" s="1416">
        <f t="shared" si="70"/>
        <v>0</v>
      </c>
      <c r="I907" s="1417"/>
      <c r="J907" s="1419">
        <f t="shared" si="68"/>
        <v>0</v>
      </c>
      <c r="K907" s="431"/>
    </row>
    <row r="908" spans="1:11" s="1408" customFormat="1">
      <c r="B908" s="1408" t="s">
        <v>1642</v>
      </c>
      <c r="C908" s="497" t="s">
        <v>1636</v>
      </c>
      <c r="D908" s="1416">
        <v>250</v>
      </c>
      <c r="E908" s="1416"/>
      <c r="F908" s="1416">
        <f>SUM(D908*E908)</f>
        <v>0</v>
      </c>
      <c r="G908" s="1417">
        <f t="shared" si="69"/>
        <v>250</v>
      </c>
      <c r="H908" s="1416">
        <f t="shared" si="70"/>
        <v>0</v>
      </c>
      <c r="I908" s="1417"/>
      <c r="J908" s="1419">
        <f t="shared" si="68"/>
        <v>0</v>
      </c>
      <c r="K908" s="431"/>
    </row>
    <row r="909" spans="1:11" s="1408" customFormat="1">
      <c r="B909" s="1408" t="s">
        <v>1643</v>
      </c>
      <c r="C909" s="497" t="s">
        <v>1636</v>
      </c>
      <c r="D909" s="1416">
        <v>100</v>
      </c>
      <c r="E909" s="1416"/>
      <c r="F909" s="1416">
        <f t="shared" si="71"/>
        <v>0</v>
      </c>
      <c r="G909" s="1417">
        <f t="shared" si="69"/>
        <v>100</v>
      </c>
      <c r="H909" s="1416">
        <f t="shared" si="70"/>
        <v>0</v>
      </c>
      <c r="I909" s="1417"/>
      <c r="J909" s="1419">
        <f t="shared" si="68"/>
        <v>0</v>
      </c>
      <c r="K909" s="431"/>
    </row>
    <row r="910" spans="1:11" s="1408" customFormat="1">
      <c r="B910" s="1408" t="s">
        <v>1644</v>
      </c>
      <c r="C910" s="497" t="s">
        <v>1636</v>
      </c>
      <c r="D910" s="1416">
        <v>75</v>
      </c>
      <c r="E910" s="1416"/>
      <c r="F910" s="1416">
        <f t="shared" si="71"/>
        <v>0</v>
      </c>
      <c r="G910" s="1417">
        <f>D910-I910</f>
        <v>0</v>
      </c>
      <c r="H910" s="1416">
        <f t="shared" si="70"/>
        <v>0</v>
      </c>
      <c r="I910" s="1417">
        <v>75</v>
      </c>
      <c r="J910" s="1419">
        <f t="shared" si="68"/>
        <v>0</v>
      </c>
      <c r="K910" s="431"/>
    </row>
    <row r="911" spans="1:11" s="1408" customFormat="1">
      <c r="B911" s="1408" t="s">
        <v>1645</v>
      </c>
      <c r="C911" s="497" t="s">
        <v>1636</v>
      </c>
      <c r="D911" s="1416">
        <v>420</v>
      </c>
      <c r="E911" s="1416"/>
      <c r="F911" s="1416">
        <f t="shared" si="71"/>
        <v>0</v>
      </c>
      <c r="G911" s="1417">
        <f t="shared" si="69"/>
        <v>420</v>
      </c>
      <c r="H911" s="1416">
        <f t="shared" si="70"/>
        <v>0</v>
      </c>
      <c r="I911" s="1417"/>
      <c r="J911" s="1419">
        <f t="shared" si="68"/>
        <v>0</v>
      </c>
      <c r="K911" s="431"/>
    </row>
    <row r="912" spans="1:11" s="1408" customFormat="1">
      <c r="B912" s="1408" t="s">
        <v>1646</v>
      </c>
      <c r="C912" s="497" t="s">
        <v>1636</v>
      </c>
      <c r="D912" s="1416">
        <v>150</v>
      </c>
      <c r="E912" s="1416"/>
      <c r="F912" s="1416">
        <f>SUM(D912*E912)</f>
        <v>0</v>
      </c>
      <c r="G912" s="1417">
        <f t="shared" ref="G912:G917" si="72">D912-I912</f>
        <v>50</v>
      </c>
      <c r="H912" s="1416">
        <f t="shared" si="70"/>
        <v>0</v>
      </c>
      <c r="I912" s="1417">
        <v>100</v>
      </c>
      <c r="J912" s="1419">
        <f t="shared" si="68"/>
        <v>0</v>
      </c>
      <c r="K912" s="431"/>
    </row>
    <row r="913" spans="2:11" s="1408" customFormat="1">
      <c r="B913" s="1408" t="s">
        <v>1647</v>
      </c>
      <c r="C913" s="497" t="s">
        <v>1636</v>
      </c>
      <c r="D913" s="1416">
        <v>15450</v>
      </c>
      <c r="E913" s="1416"/>
      <c r="F913" s="1416">
        <f t="shared" si="71"/>
        <v>0</v>
      </c>
      <c r="G913" s="1417">
        <f t="shared" si="72"/>
        <v>14000</v>
      </c>
      <c r="H913" s="1416">
        <f t="shared" si="70"/>
        <v>0</v>
      </c>
      <c r="I913" s="1417">
        <v>1450</v>
      </c>
      <c r="J913" s="1419">
        <f t="shared" si="68"/>
        <v>0</v>
      </c>
      <c r="K913" s="431"/>
    </row>
    <row r="914" spans="2:11" s="1408" customFormat="1">
      <c r="B914" s="1408" t="s">
        <v>1648</v>
      </c>
      <c r="C914" s="497" t="s">
        <v>1636</v>
      </c>
      <c r="D914" s="1416">
        <v>30</v>
      </c>
      <c r="E914" s="1416"/>
      <c r="F914" s="1416">
        <f t="shared" si="71"/>
        <v>0</v>
      </c>
      <c r="G914" s="1417">
        <f t="shared" si="72"/>
        <v>0</v>
      </c>
      <c r="H914" s="1416">
        <f t="shared" si="70"/>
        <v>0</v>
      </c>
      <c r="I914" s="1417">
        <v>30</v>
      </c>
      <c r="J914" s="1419">
        <f t="shared" si="68"/>
        <v>0</v>
      </c>
      <c r="K914" s="431"/>
    </row>
    <row r="915" spans="2:11" s="1408" customFormat="1">
      <c r="B915" s="1408" t="s">
        <v>1649</v>
      </c>
      <c r="C915" s="497" t="s">
        <v>1636</v>
      </c>
      <c r="D915" s="1416">
        <v>1000</v>
      </c>
      <c r="E915" s="1416"/>
      <c r="F915" s="1416">
        <f t="shared" si="71"/>
        <v>0</v>
      </c>
      <c r="G915" s="1417">
        <f t="shared" si="72"/>
        <v>600</v>
      </c>
      <c r="H915" s="1416">
        <f t="shared" si="70"/>
        <v>0</v>
      </c>
      <c r="I915" s="1417">
        <v>400</v>
      </c>
      <c r="J915" s="1419">
        <f t="shared" si="68"/>
        <v>0</v>
      </c>
      <c r="K915" s="431"/>
    </row>
    <row r="916" spans="2:11" s="1408" customFormat="1">
      <c r="B916" s="1408" t="s">
        <v>1650</v>
      </c>
      <c r="C916" s="497" t="s">
        <v>1636</v>
      </c>
      <c r="D916" s="1416">
        <v>5400</v>
      </c>
      <c r="E916" s="1416"/>
      <c r="F916" s="1416">
        <f>SUM(D916*E916)</f>
        <v>0</v>
      </c>
      <c r="G916" s="1417">
        <f t="shared" si="72"/>
        <v>4400</v>
      </c>
      <c r="H916" s="1416">
        <f t="shared" si="70"/>
        <v>0</v>
      </c>
      <c r="I916" s="1417">
        <v>1000</v>
      </c>
      <c r="J916" s="1419">
        <f t="shared" si="68"/>
        <v>0</v>
      </c>
      <c r="K916" s="431"/>
    </row>
    <row r="917" spans="2:11" s="1408" customFormat="1">
      <c r="B917" s="1408" t="s">
        <v>1651</v>
      </c>
      <c r="C917" s="497" t="s">
        <v>1636</v>
      </c>
      <c r="D917" s="1416">
        <v>100</v>
      </c>
      <c r="E917" s="1416"/>
      <c r="F917" s="1416">
        <f t="shared" si="71"/>
        <v>0</v>
      </c>
      <c r="G917" s="1417">
        <f t="shared" si="72"/>
        <v>0</v>
      </c>
      <c r="H917" s="1416">
        <f t="shared" si="70"/>
        <v>0</v>
      </c>
      <c r="I917" s="1417">
        <v>100</v>
      </c>
      <c r="J917" s="1419">
        <f t="shared" si="68"/>
        <v>0</v>
      </c>
      <c r="K917" s="431"/>
    </row>
    <row r="918" spans="2:11" s="1408" customFormat="1">
      <c r="B918" s="1408" t="s">
        <v>1652</v>
      </c>
      <c r="C918" s="497" t="s">
        <v>1636</v>
      </c>
      <c r="D918" s="1416">
        <v>1200</v>
      </c>
      <c r="E918" s="1416"/>
      <c r="F918" s="1416">
        <f t="shared" si="71"/>
        <v>0</v>
      </c>
      <c r="G918" s="1417">
        <f t="shared" si="69"/>
        <v>1200</v>
      </c>
      <c r="H918" s="1416">
        <f t="shared" si="70"/>
        <v>0</v>
      </c>
      <c r="I918" s="1417"/>
      <c r="J918" s="1419">
        <f t="shared" si="68"/>
        <v>0</v>
      </c>
      <c r="K918" s="431"/>
    </row>
    <row r="919" spans="2:11" s="1408" customFormat="1">
      <c r="B919" s="1408" t="s">
        <v>1653</v>
      </c>
      <c r="C919" s="497" t="s">
        <v>1636</v>
      </c>
      <c r="D919" s="1416">
        <v>30</v>
      </c>
      <c r="E919" s="1416"/>
      <c r="F919" s="1416">
        <f>SUM(D919*E919)</f>
        <v>0</v>
      </c>
      <c r="G919" s="1417">
        <f t="shared" si="69"/>
        <v>30</v>
      </c>
      <c r="H919" s="1416">
        <f t="shared" si="70"/>
        <v>0</v>
      </c>
      <c r="I919" s="1417"/>
      <c r="J919" s="1419">
        <f t="shared" si="68"/>
        <v>0</v>
      </c>
      <c r="K919" s="431"/>
    </row>
    <row r="920" spans="2:11" s="1408" customFormat="1">
      <c r="B920" s="1408" t="s">
        <v>1654</v>
      </c>
      <c r="C920" s="497" t="s">
        <v>1636</v>
      </c>
      <c r="D920" s="1416">
        <v>400</v>
      </c>
      <c r="E920" s="1416"/>
      <c r="F920" s="1416">
        <f>SUM(D920*E920)</f>
        <v>0</v>
      </c>
      <c r="G920" s="1417">
        <f t="shared" si="69"/>
        <v>400</v>
      </c>
      <c r="H920" s="1416">
        <f t="shared" si="70"/>
        <v>0</v>
      </c>
      <c r="I920" s="1417"/>
      <c r="J920" s="1419">
        <f t="shared" si="68"/>
        <v>0</v>
      </c>
      <c r="K920" s="431"/>
    </row>
    <row r="921" spans="2:11" s="1408" customFormat="1">
      <c r="B921" s="1408" t="s">
        <v>1655</v>
      </c>
      <c r="C921" s="497" t="s">
        <v>1636</v>
      </c>
      <c r="D921" s="1416">
        <v>400</v>
      </c>
      <c r="E921" s="1416"/>
      <c r="F921" s="1416">
        <f>SUM(D921*E921)</f>
        <v>0</v>
      </c>
      <c r="G921" s="1417">
        <f t="shared" si="69"/>
        <v>400</v>
      </c>
      <c r="H921" s="1416">
        <f t="shared" si="70"/>
        <v>0</v>
      </c>
      <c r="I921" s="1417"/>
      <c r="J921" s="1419">
        <f t="shared" si="68"/>
        <v>0</v>
      </c>
      <c r="K921" s="431"/>
    </row>
    <row r="922" spans="2:11" s="1408" customFormat="1">
      <c r="B922" s="1408" t="s">
        <v>1656</v>
      </c>
      <c r="C922" s="497" t="s">
        <v>1636</v>
      </c>
      <c r="D922" s="1416">
        <v>100</v>
      </c>
      <c r="E922" s="1416"/>
      <c r="F922" s="1416">
        <f t="shared" si="71"/>
        <v>0</v>
      </c>
      <c r="G922" s="1417">
        <f t="shared" si="69"/>
        <v>100</v>
      </c>
      <c r="H922" s="1416">
        <f t="shared" si="70"/>
        <v>0</v>
      </c>
      <c r="I922" s="1417"/>
      <c r="J922" s="1419">
        <f t="shared" si="68"/>
        <v>0</v>
      </c>
      <c r="K922" s="431"/>
    </row>
    <row r="923" spans="2:11" s="1408" customFormat="1">
      <c r="B923" s="1408" t="s">
        <v>1657</v>
      </c>
      <c r="C923" s="497" t="s">
        <v>1636</v>
      </c>
      <c r="D923" s="1416">
        <v>1000</v>
      </c>
      <c r="E923" s="1416"/>
      <c r="F923" s="1416">
        <f t="shared" si="71"/>
        <v>0</v>
      </c>
      <c r="G923" s="1417">
        <f>D923-I923</f>
        <v>900</v>
      </c>
      <c r="H923" s="1416">
        <f t="shared" si="70"/>
        <v>0</v>
      </c>
      <c r="I923" s="1417">
        <v>100</v>
      </c>
      <c r="J923" s="1419">
        <f t="shared" si="68"/>
        <v>0</v>
      </c>
      <c r="K923" s="431"/>
    </row>
    <row r="924" spans="2:11" s="1408" customFormat="1">
      <c r="B924" s="1408" t="s">
        <v>1658</v>
      </c>
      <c r="C924" s="497" t="s">
        <v>1636</v>
      </c>
      <c r="D924" s="1416">
        <v>100</v>
      </c>
      <c r="E924" s="1416"/>
      <c r="F924" s="1416">
        <f t="shared" si="71"/>
        <v>0</v>
      </c>
      <c r="G924" s="1417">
        <f t="shared" si="69"/>
        <v>100</v>
      </c>
      <c r="H924" s="1416">
        <f t="shared" si="70"/>
        <v>0</v>
      </c>
      <c r="I924" s="1417"/>
      <c r="J924" s="1419">
        <f t="shared" si="68"/>
        <v>0</v>
      </c>
      <c r="K924" s="431"/>
    </row>
    <row r="925" spans="2:11" s="1408" customFormat="1">
      <c r="B925" s="1408" t="s">
        <v>1659</v>
      </c>
      <c r="C925" s="497" t="s">
        <v>1636</v>
      </c>
      <c r="D925" s="1416">
        <v>100</v>
      </c>
      <c r="E925" s="1416"/>
      <c r="F925" s="1416">
        <f>SUM(D925*E925)</f>
        <v>0</v>
      </c>
      <c r="G925" s="1417">
        <f t="shared" si="69"/>
        <v>100</v>
      </c>
      <c r="H925" s="1416">
        <f t="shared" si="70"/>
        <v>0</v>
      </c>
      <c r="I925" s="1417"/>
      <c r="J925" s="1419">
        <f t="shared" si="68"/>
        <v>0</v>
      </c>
      <c r="K925" s="431"/>
    </row>
    <row r="926" spans="2:11" s="1408" customFormat="1">
      <c r="B926" s="1408" t="s">
        <v>1660</v>
      </c>
      <c r="C926" s="497" t="s">
        <v>1636</v>
      </c>
      <c r="D926" s="1416">
        <v>1500</v>
      </c>
      <c r="E926" s="1416"/>
      <c r="F926" s="1416">
        <f t="shared" si="71"/>
        <v>0</v>
      </c>
      <c r="G926" s="1417">
        <f t="shared" si="69"/>
        <v>1500</v>
      </c>
      <c r="H926" s="1416">
        <f t="shared" si="70"/>
        <v>0</v>
      </c>
      <c r="I926" s="1417"/>
      <c r="J926" s="1419">
        <f t="shared" si="68"/>
        <v>0</v>
      </c>
      <c r="K926" s="431"/>
    </row>
    <row r="927" spans="2:11" s="1408" customFormat="1">
      <c r="B927" s="1408" t="s">
        <v>1661</v>
      </c>
      <c r="C927" s="497" t="s">
        <v>1636</v>
      </c>
      <c r="D927" s="1416">
        <v>1200</v>
      </c>
      <c r="E927" s="1416"/>
      <c r="F927" s="1416">
        <f t="shared" si="71"/>
        <v>0</v>
      </c>
      <c r="G927" s="1417">
        <f t="shared" si="69"/>
        <v>1200</v>
      </c>
      <c r="H927" s="1416">
        <f t="shared" si="70"/>
        <v>0</v>
      </c>
      <c r="I927" s="1417"/>
      <c r="J927" s="1419">
        <f t="shared" si="68"/>
        <v>0</v>
      </c>
      <c r="K927" s="431"/>
    </row>
    <row r="928" spans="2:11" s="1408" customFormat="1">
      <c r="B928" s="1408" t="s">
        <v>1662</v>
      </c>
      <c r="C928" s="497" t="s">
        <v>1636</v>
      </c>
      <c r="D928" s="1416">
        <v>600</v>
      </c>
      <c r="E928" s="1416"/>
      <c r="F928" s="1416">
        <f t="shared" si="71"/>
        <v>0</v>
      </c>
      <c r="G928" s="1417">
        <f t="shared" si="69"/>
        <v>600</v>
      </c>
      <c r="H928" s="1416">
        <f t="shared" si="70"/>
        <v>0</v>
      </c>
      <c r="I928" s="1417"/>
      <c r="J928" s="1419">
        <f t="shared" si="68"/>
        <v>0</v>
      </c>
      <c r="K928" s="431"/>
    </row>
    <row r="929" spans="1:11" s="1408" customFormat="1">
      <c r="B929" s="1408" t="s">
        <v>1663</v>
      </c>
      <c r="C929" s="497" t="s">
        <v>1636</v>
      </c>
      <c r="D929" s="1416">
        <v>1750</v>
      </c>
      <c r="E929" s="1416"/>
      <c r="F929" s="1416">
        <f>SUM(D929*E929)</f>
        <v>0</v>
      </c>
      <c r="G929" s="1417">
        <f t="shared" si="69"/>
        <v>1750</v>
      </c>
      <c r="H929" s="1416">
        <f t="shared" si="70"/>
        <v>0</v>
      </c>
      <c r="I929" s="1417"/>
      <c r="J929" s="1419">
        <f t="shared" si="68"/>
        <v>0</v>
      </c>
      <c r="K929" s="431"/>
    </row>
    <row r="930" spans="1:11" s="1408" customFormat="1">
      <c r="B930" s="1408" t="s">
        <v>1664</v>
      </c>
      <c r="C930" s="497" t="s">
        <v>1636</v>
      </c>
      <c r="D930" s="1416">
        <v>400</v>
      </c>
      <c r="E930" s="1416"/>
      <c r="F930" s="1416">
        <f>SUM(D930*E930)</f>
        <v>0</v>
      </c>
      <c r="G930" s="1417">
        <f t="shared" si="69"/>
        <v>400</v>
      </c>
      <c r="H930" s="1416">
        <f t="shared" si="70"/>
        <v>0</v>
      </c>
      <c r="I930" s="1417"/>
      <c r="J930" s="1419">
        <f t="shared" si="68"/>
        <v>0</v>
      </c>
      <c r="K930" s="431"/>
    </row>
    <row r="931" spans="1:11" s="1408" customFormat="1">
      <c r="B931" s="1408" t="s">
        <v>1665</v>
      </c>
      <c r="C931" s="497" t="s">
        <v>1636</v>
      </c>
      <c r="D931" s="1416">
        <v>300</v>
      </c>
      <c r="E931" s="1416"/>
      <c r="F931" s="1416">
        <f>SUM(D931*E931)</f>
        <v>0</v>
      </c>
      <c r="G931" s="1417">
        <f t="shared" si="69"/>
        <v>300</v>
      </c>
      <c r="H931" s="1416">
        <f t="shared" si="70"/>
        <v>0</v>
      </c>
      <c r="I931" s="1417"/>
      <c r="J931" s="1419">
        <f t="shared" si="68"/>
        <v>0</v>
      </c>
      <c r="K931" s="431"/>
    </row>
    <row r="932" spans="1:11" s="1408" customFormat="1">
      <c r="B932" s="1408" t="s">
        <v>1666</v>
      </c>
      <c r="C932" s="497" t="s">
        <v>1636</v>
      </c>
      <c r="D932" s="1416">
        <v>2000</v>
      </c>
      <c r="E932" s="1416"/>
      <c r="F932" s="1416">
        <f>SUM(D932*E932)</f>
        <v>0</v>
      </c>
      <c r="G932" s="1417">
        <f>D932-I932</f>
        <v>1500</v>
      </c>
      <c r="H932" s="1416">
        <f t="shared" si="70"/>
        <v>0</v>
      </c>
      <c r="I932" s="1417">
        <v>500</v>
      </c>
      <c r="J932" s="1419">
        <f t="shared" si="68"/>
        <v>0</v>
      </c>
      <c r="K932" s="431"/>
    </row>
    <row r="933" spans="1:11" s="1408" customFormat="1">
      <c r="B933" s="1408" t="s">
        <v>1667</v>
      </c>
      <c r="C933" s="497" t="s">
        <v>1636</v>
      </c>
      <c r="D933" s="1416">
        <v>200</v>
      </c>
      <c r="E933" s="1416"/>
      <c r="F933" s="1416">
        <f>SUM(D933*E933)</f>
        <v>0</v>
      </c>
      <c r="G933" s="1417">
        <f t="shared" si="69"/>
        <v>200</v>
      </c>
      <c r="H933" s="1416">
        <f t="shared" si="70"/>
        <v>0</v>
      </c>
      <c r="I933" s="1417"/>
      <c r="J933" s="1419">
        <f t="shared" si="68"/>
        <v>0</v>
      </c>
      <c r="K933" s="431"/>
    </row>
    <row r="934" spans="1:11" s="1408" customFormat="1">
      <c r="B934" s="1408" t="s">
        <v>1668</v>
      </c>
      <c r="C934" s="497" t="s">
        <v>1636</v>
      </c>
      <c r="D934" s="1416">
        <v>300</v>
      </c>
      <c r="E934" s="1416"/>
      <c r="F934" s="1416">
        <f t="shared" si="71"/>
        <v>0</v>
      </c>
      <c r="G934" s="1417">
        <f>D934-I934</f>
        <v>70</v>
      </c>
      <c r="H934" s="1416">
        <f t="shared" si="70"/>
        <v>0</v>
      </c>
      <c r="I934" s="1417">
        <v>230</v>
      </c>
      <c r="J934" s="1419">
        <f t="shared" si="68"/>
        <v>0</v>
      </c>
      <c r="K934" s="431"/>
    </row>
    <row r="935" spans="1:11" s="1408" customFormat="1">
      <c r="B935" s="1408" t="s">
        <v>1669</v>
      </c>
      <c r="C935" s="497" t="s">
        <v>1636</v>
      </c>
      <c r="D935" s="1416">
        <v>500</v>
      </c>
      <c r="E935" s="1416"/>
      <c r="F935" s="1416">
        <f t="shared" si="71"/>
        <v>0</v>
      </c>
      <c r="G935" s="1417">
        <f t="shared" si="69"/>
        <v>500</v>
      </c>
      <c r="H935" s="1416">
        <f t="shared" si="70"/>
        <v>0</v>
      </c>
      <c r="I935" s="1417"/>
      <c r="J935" s="1419">
        <f t="shared" si="68"/>
        <v>0</v>
      </c>
      <c r="K935" s="431"/>
    </row>
    <row r="936" spans="1:11" s="1408" customFormat="1">
      <c r="B936" s="1408" t="s">
        <v>1670</v>
      </c>
      <c r="C936" s="497" t="s">
        <v>1636</v>
      </c>
      <c r="D936" s="1416">
        <v>900</v>
      </c>
      <c r="E936" s="1416"/>
      <c r="F936" s="1416">
        <f>SUM(D936*E936)</f>
        <v>0</v>
      </c>
      <c r="G936" s="1417">
        <f t="shared" si="69"/>
        <v>900</v>
      </c>
      <c r="H936" s="1416">
        <f t="shared" si="70"/>
        <v>0</v>
      </c>
      <c r="I936" s="1417"/>
      <c r="J936" s="1419">
        <f t="shared" si="68"/>
        <v>0</v>
      </c>
      <c r="K936" s="431"/>
    </row>
    <row r="937" spans="1:11" s="1408" customFormat="1">
      <c r="B937" s="1408" t="s">
        <v>1671</v>
      </c>
      <c r="C937" s="497" t="s">
        <v>1636</v>
      </c>
      <c r="D937" s="1416">
        <v>750</v>
      </c>
      <c r="E937" s="1416"/>
      <c r="F937" s="1416">
        <f>SUM(D937*E937)</f>
        <v>0</v>
      </c>
      <c r="G937" s="1417">
        <f>D937-I937</f>
        <v>650</v>
      </c>
      <c r="H937" s="1416">
        <f t="shared" si="70"/>
        <v>0</v>
      </c>
      <c r="I937" s="1417">
        <v>100</v>
      </c>
      <c r="J937" s="1419">
        <f t="shared" si="68"/>
        <v>0</v>
      </c>
      <c r="K937" s="431"/>
    </row>
    <row r="938" spans="1:11" s="1408" customFormat="1">
      <c r="B938" s="1408" t="s">
        <v>1672</v>
      </c>
      <c r="C938" s="497" t="s">
        <v>1636</v>
      </c>
      <c r="D938" s="1416">
        <v>500</v>
      </c>
      <c r="E938" s="1416"/>
      <c r="F938" s="1416">
        <f>SUM(D938*E938)</f>
        <v>0</v>
      </c>
      <c r="G938" s="1417">
        <f>D938-I938</f>
        <v>400</v>
      </c>
      <c r="H938" s="1416">
        <f t="shared" si="70"/>
        <v>0</v>
      </c>
      <c r="I938" s="1417">
        <v>100</v>
      </c>
      <c r="J938" s="1419">
        <f t="shared" si="68"/>
        <v>0</v>
      </c>
      <c r="K938" s="431"/>
    </row>
    <row r="939" spans="1:11" s="1408" customFormat="1">
      <c r="C939" s="497"/>
      <c r="D939" s="1416"/>
      <c r="E939" s="1416"/>
      <c r="F939" s="1416"/>
      <c r="G939" s="1417">
        <f t="shared" si="69"/>
        <v>0</v>
      </c>
      <c r="H939" s="1416">
        <f t="shared" si="70"/>
        <v>0</v>
      </c>
      <c r="I939" s="1417"/>
      <c r="J939" s="1419">
        <f t="shared" si="68"/>
        <v>0</v>
      </c>
      <c r="K939" s="431"/>
    </row>
    <row r="940" spans="1:11" s="1408" customFormat="1" ht="38.25">
      <c r="A940" s="1408" t="s">
        <v>2</v>
      </c>
      <c r="B940" s="1408" t="s">
        <v>1673</v>
      </c>
      <c r="C940" s="497"/>
      <c r="D940" s="1416"/>
      <c r="E940" s="1416"/>
      <c r="F940" s="1416"/>
      <c r="G940" s="1417">
        <f t="shared" si="69"/>
        <v>0</v>
      </c>
      <c r="H940" s="1416">
        <f t="shared" si="70"/>
        <v>0</v>
      </c>
      <c r="I940" s="1417"/>
      <c r="J940" s="1419">
        <f t="shared" si="68"/>
        <v>0</v>
      </c>
      <c r="K940" s="431"/>
    </row>
    <row r="941" spans="1:11" s="1408" customFormat="1">
      <c r="B941" s="1408" t="s">
        <v>1649</v>
      </c>
      <c r="C941" s="497" t="s">
        <v>1636</v>
      </c>
      <c r="D941" s="1416">
        <v>60</v>
      </c>
      <c r="E941" s="1416"/>
      <c r="F941" s="1416">
        <f>SUM(D941*E941)</f>
        <v>0</v>
      </c>
      <c r="G941" s="1417">
        <f t="shared" si="69"/>
        <v>60</v>
      </c>
      <c r="H941" s="1416">
        <f t="shared" si="70"/>
        <v>0</v>
      </c>
      <c r="I941" s="1417"/>
      <c r="J941" s="1419">
        <f t="shared" si="68"/>
        <v>0</v>
      </c>
      <c r="K941" s="431"/>
    </row>
    <row r="942" spans="1:11" s="1408" customFormat="1">
      <c r="B942" s="1408" t="s">
        <v>1674</v>
      </c>
      <c r="C942" s="497" t="s">
        <v>1636</v>
      </c>
      <c r="D942" s="1416">
        <v>100</v>
      </c>
      <c r="E942" s="1416"/>
      <c r="F942" s="1416">
        <f>SUM(D942*E942)</f>
        <v>0</v>
      </c>
      <c r="G942" s="1417">
        <f t="shared" si="69"/>
        <v>100</v>
      </c>
      <c r="H942" s="1416">
        <f t="shared" si="70"/>
        <v>0</v>
      </c>
      <c r="I942" s="1417"/>
      <c r="J942" s="1419">
        <f t="shared" si="68"/>
        <v>0</v>
      </c>
      <c r="K942" s="431"/>
    </row>
    <row r="943" spans="1:11" s="1408" customFormat="1">
      <c r="B943" s="1408" t="s">
        <v>1663</v>
      </c>
      <c r="C943" s="497" t="s">
        <v>1636</v>
      </c>
      <c r="D943" s="1416">
        <v>200</v>
      </c>
      <c r="E943" s="1416"/>
      <c r="F943" s="1416">
        <f>SUM(D943*E943)</f>
        <v>0</v>
      </c>
      <c r="G943" s="1417">
        <f t="shared" si="69"/>
        <v>200</v>
      </c>
      <c r="H943" s="1416">
        <f t="shared" si="70"/>
        <v>0</v>
      </c>
      <c r="I943" s="1417"/>
      <c r="J943" s="1419">
        <f t="shared" si="68"/>
        <v>0</v>
      </c>
      <c r="K943" s="431"/>
    </row>
    <row r="944" spans="1:11" s="1408" customFormat="1">
      <c r="B944" s="1408" t="s">
        <v>1675</v>
      </c>
      <c r="C944" s="497" t="s">
        <v>1636</v>
      </c>
      <c r="D944" s="1416">
        <v>100</v>
      </c>
      <c r="E944" s="1416"/>
      <c r="F944" s="1416">
        <f>SUM(D944*E944)</f>
        <v>0</v>
      </c>
      <c r="G944" s="1417">
        <f t="shared" si="69"/>
        <v>100</v>
      </c>
      <c r="H944" s="1416">
        <f t="shared" si="70"/>
        <v>0</v>
      </c>
      <c r="I944" s="1417"/>
      <c r="J944" s="1419">
        <f t="shared" si="68"/>
        <v>0</v>
      </c>
      <c r="K944" s="431"/>
    </row>
    <row r="945" spans="1:11" s="1408" customFormat="1">
      <c r="C945" s="497"/>
      <c r="D945" s="1416"/>
      <c r="E945" s="1416"/>
      <c r="F945" s="1416"/>
      <c r="G945" s="1417">
        <f t="shared" si="69"/>
        <v>0</v>
      </c>
      <c r="H945" s="1416">
        <f t="shared" si="70"/>
        <v>0</v>
      </c>
      <c r="I945" s="1417"/>
      <c r="J945" s="1419">
        <f t="shared" si="68"/>
        <v>0</v>
      </c>
      <c r="K945" s="431"/>
    </row>
    <row r="946" spans="1:11" s="1408" customFormat="1" ht="25.5">
      <c r="A946" s="1408" t="s">
        <v>3</v>
      </c>
      <c r="B946" s="1408" t="s">
        <v>1676</v>
      </c>
      <c r="C946" s="497" t="s">
        <v>1636</v>
      </c>
      <c r="D946" s="1416">
        <v>20</v>
      </c>
      <c r="E946" s="1416"/>
      <c r="F946" s="1416">
        <f>SUM(D946*E946)</f>
        <v>0</v>
      </c>
      <c r="G946" s="1417"/>
      <c r="H946" s="1416">
        <f t="shared" si="70"/>
        <v>0</v>
      </c>
      <c r="I946" s="1417">
        <v>20</v>
      </c>
      <c r="J946" s="1419">
        <f t="shared" si="68"/>
        <v>0</v>
      </c>
      <c r="K946" s="431"/>
    </row>
    <row r="947" spans="1:11" s="1408" customFormat="1">
      <c r="C947" s="497"/>
      <c r="D947" s="1416"/>
      <c r="E947" s="1416"/>
      <c r="F947" s="1416"/>
      <c r="G947" s="1417"/>
      <c r="H947" s="1416">
        <f t="shared" si="70"/>
        <v>0</v>
      </c>
      <c r="I947" s="1417">
        <v>0</v>
      </c>
      <c r="J947" s="1419">
        <f t="shared" si="68"/>
        <v>0</v>
      </c>
      <c r="K947" s="431"/>
    </row>
    <row r="948" spans="1:11" s="1408" customFormat="1">
      <c r="A948" s="1408" t="s">
        <v>4</v>
      </c>
      <c r="B948" s="1408" t="s">
        <v>1677</v>
      </c>
      <c r="C948" s="497" t="s">
        <v>1</v>
      </c>
      <c r="D948" s="1416">
        <v>20</v>
      </c>
      <c r="E948" s="1416"/>
      <c r="F948" s="1416">
        <f>SUM(D948*E948)</f>
        <v>0</v>
      </c>
      <c r="G948" s="1417"/>
      <c r="H948" s="1416">
        <f t="shared" si="70"/>
        <v>0</v>
      </c>
      <c r="I948" s="1417">
        <v>20</v>
      </c>
      <c r="J948" s="1419">
        <f t="shared" si="68"/>
        <v>0</v>
      </c>
      <c r="K948" s="431"/>
    </row>
    <row r="949" spans="1:11" s="1408" customFormat="1">
      <c r="C949" s="497"/>
      <c r="D949" s="1416"/>
      <c r="E949" s="1416"/>
      <c r="F949" s="1416"/>
      <c r="G949" s="1417"/>
      <c r="H949" s="1416">
        <f t="shared" si="70"/>
        <v>0</v>
      </c>
      <c r="I949" s="1417">
        <v>0</v>
      </c>
      <c r="J949" s="1419">
        <f t="shared" si="68"/>
        <v>0</v>
      </c>
      <c r="K949" s="431"/>
    </row>
    <row r="950" spans="1:11" s="1408" customFormat="1">
      <c r="A950" s="1408" t="s">
        <v>5</v>
      </c>
      <c r="B950" s="1408" t="s">
        <v>1678</v>
      </c>
      <c r="C950" s="497" t="s">
        <v>1</v>
      </c>
      <c r="D950" s="1416">
        <v>10</v>
      </c>
      <c r="E950" s="1416"/>
      <c r="F950" s="1416">
        <f>SUM(D950*E950)</f>
        <v>0</v>
      </c>
      <c r="G950" s="1417"/>
      <c r="H950" s="1416">
        <f t="shared" si="70"/>
        <v>0</v>
      </c>
      <c r="I950" s="1417">
        <v>10</v>
      </c>
      <c r="J950" s="1419">
        <f t="shared" si="68"/>
        <v>0</v>
      </c>
      <c r="K950" s="431"/>
    </row>
    <row r="951" spans="1:11" s="1408" customFormat="1">
      <c r="C951" s="497"/>
      <c r="D951" s="1416"/>
      <c r="E951" s="1416"/>
      <c r="F951" s="1416"/>
      <c r="G951" s="1417">
        <f t="shared" si="69"/>
        <v>0</v>
      </c>
      <c r="H951" s="1416">
        <f t="shared" si="70"/>
        <v>0</v>
      </c>
      <c r="I951" s="1417"/>
      <c r="J951" s="1419">
        <f t="shared" si="68"/>
        <v>0</v>
      </c>
      <c r="K951" s="431"/>
    </row>
    <row r="952" spans="1:11" s="1408" customFormat="1">
      <c r="A952" s="1408" t="s">
        <v>8</v>
      </c>
      <c r="B952" s="1408" t="s">
        <v>1679</v>
      </c>
      <c r="C952" s="497"/>
      <c r="D952" s="1416"/>
      <c r="E952" s="1416"/>
      <c r="F952" s="1416"/>
      <c r="G952" s="1417">
        <f t="shared" si="69"/>
        <v>0</v>
      </c>
      <c r="H952" s="1416">
        <f t="shared" si="70"/>
        <v>0</v>
      </c>
      <c r="I952" s="1417"/>
      <c r="J952" s="1419">
        <f t="shared" si="68"/>
        <v>0</v>
      </c>
      <c r="K952" s="431"/>
    </row>
    <row r="953" spans="1:11" s="1408" customFormat="1">
      <c r="B953" s="1408" t="s">
        <v>1680</v>
      </c>
      <c r="C953" s="497" t="s">
        <v>1636</v>
      </c>
      <c r="D953" s="1416">
        <f>(D926+D928+D929+D930+D931+D933+D934+D942+D943+D944+D932)*0.25+5</f>
        <v>1867.5</v>
      </c>
      <c r="E953" s="1416"/>
      <c r="F953" s="1416">
        <f t="shared" ref="F953:F959" si="73">SUM(D953*E953)</f>
        <v>0</v>
      </c>
      <c r="G953" s="1417">
        <f t="shared" ref="G953:G958" si="74">D953-I953</f>
        <v>1685</v>
      </c>
      <c r="H953" s="1416">
        <f t="shared" si="70"/>
        <v>0</v>
      </c>
      <c r="I953" s="1417">
        <f>(I926+I928+I929+I930+I931+I933+I934+I942+I943+I944+I932)*0.25</f>
        <v>182.5</v>
      </c>
      <c r="J953" s="1419">
        <f t="shared" si="68"/>
        <v>0</v>
      </c>
      <c r="K953" s="431"/>
    </row>
    <row r="954" spans="1:11" s="1408" customFormat="1">
      <c r="B954" s="1408" t="s">
        <v>1681</v>
      </c>
      <c r="C954" s="497" t="s">
        <v>1636</v>
      </c>
      <c r="D954" s="1416">
        <f>(D915+D918+D923+D925+D941+D927+D916+D920+D921)*0.25+10</f>
        <v>2700</v>
      </c>
      <c r="E954" s="1416"/>
      <c r="F954" s="1416">
        <f t="shared" si="73"/>
        <v>0</v>
      </c>
      <c r="G954" s="1417">
        <f t="shared" si="74"/>
        <v>2325</v>
      </c>
      <c r="H954" s="1416">
        <f t="shared" si="70"/>
        <v>0</v>
      </c>
      <c r="I954" s="1417">
        <f>(I915+I918+I923+I925+I941+I927+I916+I920+I921)*0.25</f>
        <v>375</v>
      </c>
      <c r="J954" s="1419">
        <f t="shared" si="68"/>
        <v>0</v>
      </c>
      <c r="K954" s="431"/>
    </row>
    <row r="955" spans="1:11" s="1408" customFormat="1">
      <c r="B955" s="1408" t="s">
        <v>1682</v>
      </c>
      <c r="C955" s="497" t="s">
        <v>1636</v>
      </c>
      <c r="D955" s="1416">
        <f>(D911+D913+D917+D925+D935+D938+D912+D924)*0.25+5</f>
        <v>4335</v>
      </c>
      <c r="E955" s="1416"/>
      <c r="F955" s="1416">
        <f t="shared" si="73"/>
        <v>0</v>
      </c>
      <c r="G955" s="1417">
        <f t="shared" si="74"/>
        <v>3897.5</v>
      </c>
      <c r="H955" s="1416">
        <f t="shared" si="70"/>
        <v>0</v>
      </c>
      <c r="I955" s="1417">
        <f>(I911+I913+I917+I925+I935+I938+I912+I924)*0.25</f>
        <v>437.5</v>
      </c>
      <c r="J955" s="1419">
        <f t="shared" si="68"/>
        <v>0</v>
      </c>
      <c r="K955" s="431"/>
    </row>
    <row r="956" spans="1:11" s="1408" customFormat="1">
      <c r="B956" s="1408" t="s">
        <v>1683</v>
      </c>
      <c r="C956" s="497" t="s">
        <v>1636</v>
      </c>
      <c r="D956" s="1416">
        <f>(D910+D937)*0.25+13.75</f>
        <v>220</v>
      </c>
      <c r="E956" s="1416"/>
      <c r="F956" s="1416">
        <f t="shared" si="73"/>
        <v>0</v>
      </c>
      <c r="G956" s="1417">
        <f t="shared" si="74"/>
        <v>176.25</v>
      </c>
      <c r="H956" s="1416">
        <f t="shared" si="70"/>
        <v>0</v>
      </c>
      <c r="I956" s="1417">
        <f>(I910+I937)*0.25</f>
        <v>43.75</v>
      </c>
      <c r="J956" s="1419">
        <f t="shared" si="68"/>
        <v>0</v>
      </c>
      <c r="K956" s="431"/>
    </row>
    <row r="957" spans="1:11" s="1408" customFormat="1">
      <c r="B957" s="1408" t="s">
        <v>1684</v>
      </c>
      <c r="C957" s="497" t="s">
        <v>1636</v>
      </c>
      <c r="D957" s="1416">
        <f>(D909+D936)*0.25+30</f>
        <v>280</v>
      </c>
      <c r="E957" s="1416"/>
      <c r="F957" s="1416">
        <f t="shared" si="73"/>
        <v>0</v>
      </c>
      <c r="G957" s="1417">
        <f t="shared" si="74"/>
        <v>280</v>
      </c>
      <c r="H957" s="1416">
        <f t="shared" si="70"/>
        <v>0</v>
      </c>
      <c r="I957" s="1417">
        <f>(I909+I936)*0.25</f>
        <v>0</v>
      </c>
      <c r="J957" s="1419">
        <f t="shared" si="68"/>
        <v>0</v>
      </c>
      <c r="K957" s="431"/>
    </row>
    <row r="958" spans="1:11" s="1408" customFormat="1">
      <c r="B958" s="1408" t="s">
        <v>1685</v>
      </c>
      <c r="C958" s="497" t="s">
        <v>1636</v>
      </c>
      <c r="D958" s="1416">
        <v>175</v>
      </c>
      <c r="E958" s="1416"/>
      <c r="F958" s="1416">
        <f t="shared" si="73"/>
        <v>0</v>
      </c>
      <c r="G958" s="1417">
        <f t="shared" si="74"/>
        <v>140</v>
      </c>
      <c r="H958" s="1416">
        <f t="shared" si="70"/>
        <v>0</v>
      </c>
      <c r="I958" s="1417">
        <v>35</v>
      </c>
      <c r="J958" s="1419">
        <f t="shared" si="68"/>
        <v>0</v>
      </c>
      <c r="K958" s="431"/>
    </row>
    <row r="959" spans="1:11" s="1408" customFormat="1">
      <c r="B959" s="1408" t="s">
        <v>1686</v>
      </c>
      <c r="C959" s="497" t="s">
        <v>1636</v>
      </c>
      <c r="D959" s="1416">
        <v>120</v>
      </c>
      <c r="E959" s="1416"/>
      <c r="F959" s="1416">
        <f t="shared" si="73"/>
        <v>0</v>
      </c>
      <c r="G959" s="1417">
        <f t="shared" si="69"/>
        <v>120</v>
      </c>
      <c r="H959" s="1416">
        <f t="shared" si="70"/>
        <v>0</v>
      </c>
      <c r="I959" s="1417"/>
      <c r="J959" s="1419">
        <f t="shared" si="68"/>
        <v>0</v>
      </c>
      <c r="K959" s="431"/>
    </row>
    <row r="960" spans="1:11" s="1408" customFormat="1">
      <c r="C960" s="497"/>
      <c r="D960" s="1416"/>
      <c r="E960" s="1416"/>
      <c r="F960" s="1416"/>
      <c r="G960" s="1417">
        <f t="shared" si="69"/>
        <v>0</v>
      </c>
      <c r="H960" s="1416">
        <f t="shared" si="70"/>
        <v>0</v>
      </c>
      <c r="I960" s="1417"/>
      <c r="J960" s="1419">
        <f t="shared" si="68"/>
        <v>0</v>
      </c>
      <c r="K960" s="431"/>
    </row>
    <row r="961" spans="1:11" s="1408" customFormat="1">
      <c r="A961" s="1408" t="s">
        <v>9</v>
      </c>
      <c r="B961" s="1408" t="s">
        <v>1687</v>
      </c>
      <c r="C961" s="497"/>
      <c r="D961" s="1416"/>
      <c r="E961" s="1416"/>
      <c r="F961" s="1416"/>
      <c r="G961" s="1417">
        <f t="shared" si="69"/>
        <v>0</v>
      </c>
      <c r="H961" s="1416">
        <f t="shared" si="70"/>
        <v>0</v>
      </c>
      <c r="I961" s="1417"/>
      <c r="J961" s="1419">
        <f t="shared" si="68"/>
        <v>0</v>
      </c>
      <c r="K961" s="431"/>
    </row>
    <row r="962" spans="1:11" s="1408" customFormat="1">
      <c r="B962" s="1408" t="s">
        <v>1688</v>
      </c>
      <c r="C962" s="497" t="s">
        <v>1636</v>
      </c>
      <c r="D962" s="1416">
        <v>150</v>
      </c>
      <c r="E962" s="1416"/>
      <c r="F962" s="1416">
        <f>D962*E962</f>
        <v>0</v>
      </c>
      <c r="G962" s="1417">
        <f>D962-I962</f>
        <v>120</v>
      </c>
      <c r="H962" s="1416">
        <f t="shared" si="70"/>
        <v>0</v>
      </c>
      <c r="I962" s="1417">
        <v>30</v>
      </c>
      <c r="J962" s="1419">
        <f t="shared" si="68"/>
        <v>0</v>
      </c>
      <c r="K962" s="431"/>
    </row>
    <row r="963" spans="1:11" s="1408" customFormat="1">
      <c r="B963" s="1408" t="s">
        <v>1689</v>
      </c>
      <c r="C963" s="497" t="s">
        <v>1636</v>
      </c>
      <c r="D963" s="1416">
        <v>300</v>
      </c>
      <c r="E963" s="1416"/>
      <c r="F963" s="1416">
        <f>D963*E963</f>
        <v>0</v>
      </c>
      <c r="G963" s="1417">
        <f>D963-I963</f>
        <v>270</v>
      </c>
      <c r="H963" s="1416">
        <f t="shared" si="70"/>
        <v>0</v>
      </c>
      <c r="I963" s="1417">
        <v>30</v>
      </c>
      <c r="J963" s="1419">
        <f t="shared" si="68"/>
        <v>0</v>
      </c>
      <c r="K963" s="431"/>
    </row>
    <row r="964" spans="1:11" s="1408" customFormat="1">
      <c r="C964" s="497"/>
      <c r="D964" s="1416"/>
      <c r="E964" s="1416"/>
      <c r="F964" s="1416"/>
      <c r="G964" s="1417">
        <f t="shared" si="69"/>
        <v>0</v>
      </c>
      <c r="H964" s="1416">
        <f t="shared" si="70"/>
        <v>0</v>
      </c>
      <c r="I964" s="1417"/>
      <c r="J964" s="1419">
        <f t="shared" si="68"/>
        <v>0</v>
      </c>
      <c r="K964" s="431"/>
    </row>
    <row r="965" spans="1:11" s="1408" customFormat="1">
      <c r="A965" s="1408" t="s">
        <v>10</v>
      </c>
      <c r="B965" s="1408" t="s">
        <v>1690</v>
      </c>
      <c r="C965" s="497"/>
      <c r="D965" s="1416"/>
      <c r="E965" s="1416"/>
      <c r="F965" s="1416"/>
      <c r="G965" s="1417">
        <f t="shared" si="69"/>
        <v>0</v>
      </c>
      <c r="H965" s="1416">
        <f t="shared" si="70"/>
        <v>0</v>
      </c>
      <c r="I965" s="1417"/>
      <c r="J965" s="1419">
        <f t="shared" ref="J965:J989" si="75">SUM(E965*I965)</f>
        <v>0</v>
      </c>
      <c r="K965" s="431"/>
    </row>
    <row r="966" spans="1:11" s="1408" customFormat="1">
      <c r="B966" s="1408" t="s">
        <v>1691</v>
      </c>
      <c r="C966" s="497" t="s">
        <v>1636</v>
      </c>
      <c r="D966" s="1416">
        <v>750</v>
      </c>
      <c r="E966" s="1416"/>
      <c r="F966" s="1416">
        <f>D966*E966</f>
        <v>0</v>
      </c>
      <c r="G966" s="1417">
        <f>D966-I966</f>
        <v>600</v>
      </c>
      <c r="H966" s="1416">
        <f t="shared" ref="H966:H990" si="76">SUM(E966*G966)</f>
        <v>0</v>
      </c>
      <c r="I966" s="1417">
        <v>150</v>
      </c>
      <c r="J966" s="1419">
        <f t="shared" si="75"/>
        <v>0</v>
      </c>
      <c r="K966" s="431"/>
    </row>
    <row r="967" spans="1:11" s="1408" customFormat="1">
      <c r="B967" s="1408" t="s">
        <v>1692</v>
      </c>
      <c r="C967" s="497" t="s">
        <v>1636</v>
      </c>
      <c r="D967" s="1416">
        <v>1500</v>
      </c>
      <c r="E967" s="1416"/>
      <c r="F967" s="1416">
        <f>D967*E967</f>
        <v>0</v>
      </c>
      <c r="G967" s="1417">
        <f>D967-I967</f>
        <v>1200</v>
      </c>
      <c r="H967" s="1416">
        <f t="shared" si="76"/>
        <v>0</v>
      </c>
      <c r="I967" s="1417">
        <v>300</v>
      </c>
      <c r="J967" s="1419">
        <f t="shared" si="75"/>
        <v>0</v>
      </c>
      <c r="K967" s="431"/>
    </row>
    <row r="968" spans="1:11" s="1408" customFormat="1">
      <c r="B968" s="1408" t="s">
        <v>1693</v>
      </c>
      <c r="C968" s="497" t="s">
        <v>1636</v>
      </c>
      <c r="D968" s="1416">
        <v>600</v>
      </c>
      <c r="E968" s="1416"/>
      <c r="F968" s="1416">
        <f>D968*E968</f>
        <v>0</v>
      </c>
      <c r="G968" s="1417">
        <f>D968-I968</f>
        <v>500</v>
      </c>
      <c r="H968" s="1416">
        <f t="shared" si="76"/>
        <v>0</v>
      </c>
      <c r="I968" s="1417">
        <v>100</v>
      </c>
      <c r="J968" s="1419">
        <f t="shared" si="75"/>
        <v>0</v>
      </c>
      <c r="K968" s="431"/>
    </row>
    <row r="969" spans="1:11" s="1408" customFormat="1">
      <c r="C969" s="497"/>
      <c r="D969" s="1416"/>
      <c r="E969" s="1416"/>
      <c r="F969" s="1416"/>
      <c r="G969" s="1417">
        <f t="shared" ref="G969:G983" si="77">D969</f>
        <v>0</v>
      </c>
      <c r="H969" s="1416">
        <f t="shared" si="76"/>
        <v>0</v>
      </c>
      <c r="I969" s="1417"/>
      <c r="J969" s="1419">
        <f t="shared" si="75"/>
        <v>0</v>
      </c>
      <c r="K969" s="431"/>
    </row>
    <row r="970" spans="1:11" s="1408" customFormat="1" ht="38.25">
      <c r="A970" s="1408" t="s">
        <v>11</v>
      </c>
      <c r="B970" s="1408" t="s">
        <v>1694</v>
      </c>
      <c r="C970" s="497"/>
      <c r="D970" s="1416"/>
      <c r="E970" s="1416"/>
      <c r="F970" s="1416"/>
      <c r="G970" s="1417">
        <f t="shared" si="77"/>
        <v>0</v>
      </c>
      <c r="H970" s="1416">
        <f t="shared" si="76"/>
        <v>0</v>
      </c>
      <c r="I970" s="1417"/>
      <c r="J970" s="1419">
        <f t="shared" si="75"/>
        <v>0</v>
      </c>
      <c r="K970" s="431"/>
    </row>
    <row r="971" spans="1:11" s="1408" customFormat="1">
      <c r="B971" s="1408" t="s">
        <v>1695</v>
      </c>
      <c r="C971" s="497" t="s">
        <v>1636</v>
      </c>
      <c r="D971" s="1416">
        <v>60</v>
      </c>
      <c r="E971" s="1416"/>
      <c r="F971" s="1416">
        <f>E971*D971</f>
        <v>0</v>
      </c>
      <c r="G971" s="1417">
        <f t="shared" si="77"/>
        <v>60</v>
      </c>
      <c r="H971" s="1416">
        <f t="shared" si="76"/>
        <v>0</v>
      </c>
      <c r="I971" s="1417"/>
      <c r="J971" s="1419">
        <f t="shared" si="75"/>
        <v>0</v>
      </c>
      <c r="K971" s="431"/>
    </row>
    <row r="972" spans="1:11" s="1408" customFormat="1">
      <c r="B972" s="1408" t="s">
        <v>1696</v>
      </c>
      <c r="C972" s="497" t="s">
        <v>1636</v>
      </c>
      <c r="D972" s="1416">
        <v>45</v>
      </c>
      <c r="E972" s="1416"/>
      <c r="F972" s="1416">
        <f>E972*D972</f>
        <v>0</v>
      </c>
      <c r="G972" s="1417">
        <f t="shared" si="77"/>
        <v>45</v>
      </c>
      <c r="H972" s="1416">
        <f t="shared" si="76"/>
        <v>0</v>
      </c>
      <c r="I972" s="1417"/>
      <c r="J972" s="1419">
        <f t="shared" si="75"/>
        <v>0</v>
      </c>
      <c r="K972" s="431"/>
    </row>
    <row r="973" spans="1:11" s="1408" customFormat="1">
      <c r="B973" s="1408" t="s">
        <v>1697</v>
      </c>
      <c r="C973" s="497" t="s">
        <v>1636</v>
      </c>
      <c r="D973" s="1416">
        <v>930</v>
      </c>
      <c r="E973" s="1416"/>
      <c r="F973" s="1416">
        <f>E973*D973</f>
        <v>0</v>
      </c>
      <c r="G973" s="1417">
        <f>D973-I973</f>
        <v>699</v>
      </c>
      <c r="H973" s="1416">
        <f t="shared" si="76"/>
        <v>0</v>
      </c>
      <c r="I973" s="1417">
        <v>231</v>
      </c>
      <c r="J973" s="1419">
        <f t="shared" si="75"/>
        <v>0</v>
      </c>
      <c r="K973" s="431"/>
    </row>
    <row r="974" spans="1:11" s="1408" customFormat="1">
      <c r="B974" s="1408" t="s">
        <v>1698</v>
      </c>
      <c r="C974" s="497" t="s">
        <v>1636</v>
      </c>
      <c r="D974" s="1416">
        <v>930</v>
      </c>
      <c r="E974" s="1416"/>
      <c r="F974" s="1416">
        <f>E974*D974</f>
        <v>0</v>
      </c>
      <c r="G974" s="1417">
        <f>D974-I974</f>
        <v>699</v>
      </c>
      <c r="H974" s="1416">
        <f t="shared" si="76"/>
        <v>0</v>
      </c>
      <c r="I974" s="1417">
        <v>231</v>
      </c>
      <c r="J974" s="1419">
        <f t="shared" si="75"/>
        <v>0</v>
      </c>
      <c r="K974" s="431"/>
    </row>
    <row r="975" spans="1:11" s="1408" customFormat="1">
      <c r="C975" s="497"/>
      <c r="D975" s="1416"/>
      <c r="E975" s="1416"/>
      <c r="F975" s="1416"/>
      <c r="G975" s="1417">
        <f t="shared" si="77"/>
        <v>0</v>
      </c>
      <c r="H975" s="1416">
        <f t="shared" si="76"/>
        <v>0</v>
      </c>
      <c r="I975" s="1417"/>
      <c r="J975" s="1419">
        <f t="shared" si="75"/>
        <v>0</v>
      </c>
      <c r="K975" s="431"/>
    </row>
    <row r="976" spans="1:11" s="1408" customFormat="1" ht="38.25">
      <c r="A976" s="1408" t="s">
        <v>12</v>
      </c>
      <c r="B976" s="1408" t="s">
        <v>1699</v>
      </c>
      <c r="C976" s="497" t="s">
        <v>1</v>
      </c>
      <c r="D976" s="1416">
        <f>D864+D866+D868</f>
        <v>73</v>
      </c>
      <c r="E976" s="1416"/>
      <c r="F976" s="1416">
        <f>SUM(D976*E976)</f>
        <v>0</v>
      </c>
      <c r="G976" s="1417">
        <f>D976-I976</f>
        <v>60</v>
      </c>
      <c r="H976" s="1416">
        <f t="shared" si="76"/>
        <v>0</v>
      </c>
      <c r="I976" s="1417">
        <f>I864+I866+I868</f>
        <v>13</v>
      </c>
      <c r="J976" s="1419">
        <f t="shared" si="75"/>
        <v>0</v>
      </c>
      <c r="K976" s="1437"/>
    </row>
    <row r="977" spans="1:11" s="1408" customFormat="1">
      <c r="C977" s="497"/>
      <c r="D977" s="1416"/>
      <c r="E977" s="1416"/>
      <c r="F977" s="1416"/>
      <c r="G977" s="1417">
        <f t="shared" si="77"/>
        <v>0</v>
      </c>
      <c r="H977" s="1416">
        <f t="shared" si="76"/>
        <v>0</v>
      </c>
      <c r="I977" s="1417"/>
      <c r="J977" s="1419">
        <f t="shared" si="75"/>
        <v>0</v>
      </c>
      <c r="K977" s="431"/>
    </row>
    <row r="978" spans="1:11" s="1408" customFormat="1" ht="25.5">
      <c r="A978" s="1408" t="s">
        <v>13</v>
      </c>
      <c r="B978" s="1408" t="s">
        <v>1700</v>
      </c>
      <c r="C978" s="497" t="s">
        <v>1</v>
      </c>
      <c r="D978" s="1416">
        <v>30</v>
      </c>
      <c r="E978" s="1416"/>
      <c r="F978" s="1416">
        <f>D978*E978</f>
        <v>0</v>
      </c>
      <c r="G978" s="1417">
        <f>D978-I978</f>
        <v>25</v>
      </c>
      <c r="H978" s="1416">
        <f t="shared" si="76"/>
        <v>0</v>
      </c>
      <c r="I978" s="1417">
        <v>5</v>
      </c>
      <c r="J978" s="1419">
        <f t="shared" si="75"/>
        <v>0</v>
      </c>
      <c r="K978" s="431"/>
    </row>
    <row r="979" spans="1:11" s="1408" customFormat="1">
      <c r="C979" s="497"/>
      <c r="D979" s="1416"/>
      <c r="E979" s="1416"/>
      <c r="F979" s="1416"/>
      <c r="G979" s="1417">
        <f t="shared" si="77"/>
        <v>0</v>
      </c>
      <c r="H979" s="1416">
        <f t="shared" si="76"/>
        <v>0</v>
      </c>
      <c r="I979" s="1417"/>
      <c r="J979" s="1419">
        <f t="shared" si="75"/>
        <v>0</v>
      </c>
      <c r="K979" s="431"/>
    </row>
    <row r="980" spans="1:11" s="1408" customFormat="1" ht="38.25">
      <c r="A980" s="1408" t="s">
        <v>14</v>
      </c>
      <c r="B980" s="1408" t="s">
        <v>1701</v>
      </c>
      <c r="C980" s="497" t="s">
        <v>1</v>
      </c>
      <c r="D980" s="1416">
        <v>25</v>
      </c>
      <c r="E980" s="1416"/>
      <c r="F980" s="1416">
        <f>D980*E980</f>
        <v>0</v>
      </c>
      <c r="G980" s="1417">
        <f>D980-I980</f>
        <v>20</v>
      </c>
      <c r="H980" s="1416">
        <f t="shared" si="76"/>
        <v>0</v>
      </c>
      <c r="I980" s="1417">
        <v>5</v>
      </c>
      <c r="J980" s="1419">
        <f t="shared" si="75"/>
        <v>0</v>
      </c>
      <c r="K980" s="431"/>
    </row>
    <row r="981" spans="1:11" s="1408" customFormat="1">
      <c r="C981" s="497"/>
      <c r="D981" s="1416"/>
      <c r="E981" s="1416"/>
      <c r="F981" s="1416"/>
      <c r="G981" s="1417">
        <f t="shared" si="77"/>
        <v>0</v>
      </c>
      <c r="H981" s="1416">
        <f t="shared" si="76"/>
        <v>0</v>
      </c>
      <c r="I981" s="1417"/>
      <c r="J981" s="1419">
        <f t="shared" si="75"/>
        <v>0</v>
      </c>
      <c r="K981" s="431"/>
    </row>
    <row r="982" spans="1:11" s="1408" customFormat="1" ht="38.25">
      <c r="A982" s="1408" t="s">
        <v>15</v>
      </c>
      <c r="B982" s="1408" t="s">
        <v>1702</v>
      </c>
      <c r="C982" s="497" t="s">
        <v>1</v>
      </c>
      <c r="D982" s="1416">
        <v>75</v>
      </c>
      <c r="E982" s="1416"/>
      <c r="F982" s="1416">
        <f>D982*E982</f>
        <v>0</v>
      </c>
      <c r="G982" s="1417">
        <f>D982-I982</f>
        <v>62</v>
      </c>
      <c r="H982" s="1416">
        <f t="shared" si="76"/>
        <v>0</v>
      </c>
      <c r="I982" s="1417">
        <v>13</v>
      </c>
      <c r="J982" s="1419">
        <f t="shared" si="75"/>
        <v>0</v>
      </c>
      <c r="K982" s="431"/>
    </row>
    <row r="983" spans="1:11" s="1408" customFormat="1">
      <c r="C983" s="497"/>
      <c r="D983" s="1416"/>
      <c r="E983" s="1416"/>
      <c r="F983" s="1416"/>
      <c r="G983" s="1417">
        <f t="shared" si="77"/>
        <v>0</v>
      </c>
      <c r="H983" s="1416">
        <f t="shared" si="76"/>
        <v>0</v>
      </c>
      <c r="I983" s="1417"/>
      <c r="J983" s="1419">
        <f t="shared" si="75"/>
        <v>0</v>
      </c>
      <c r="K983" s="431"/>
    </row>
    <row r="984" spans="1:11" s="1408" customFormat="1" ht="25.5">
      <c r="A984" s="1408" t="s">
        <v>16</v>
      </c>
      <c r="B984" s="1408" t="s">
        <v>1703</v>
      </c>
      <c r="C984" s="497" t="s">
        <v>1</v>
      </c>
      <c r="D984" s="1416">
        <v>60</v>
      </c>
      <c r="E984" s="1416"/>
      <c r="F984" s="1416">
        <f>D984*E984</f>
        <v>0</v>
      </c>
      <c r="G984" s="1417">
        <f>D984-I984</f>
        <v>48</v>
      </c>
      <c r="H984" s="1416">
        <f t="shared" si="76"/>
        <v>0</v>
      </c>
      <c r="I984" s="1417">
        <v>12</v>
      </c>
      <c r="J984" s="1419">
        <f t="shared" si="75"/>
        <v>0</v>
      </c>
      <c r="K984" s="431"/>
    </row>
    <row r="985" spans="1:11" s="1408" customFormat="1">
      <c r="B985" s="1408" t="s">
        <v>1704</v>
      </c>
      <c r="C985" s="497"/>
      <c r="D985" s="1416"/>
      <c r="E985" s="1416"/>
      <c r="F985" s="1416"/>
      <c r="G985" s="1420"/>
      <c r="H985" s="1416">
        <f t="shared" si="76"/>
        <v>0</v>
      </c>
      <c r="I985" s="1420"/>
      <c r="J985" s="1419">
        <f t="shared" si="75"/>
        <v>0</v>
      </c>
      <c r="K985" s="431"/>
    </row>
    <row r="986" spans="1:11" s="1408" customFormat="1">
      <c r="B986" s="1408" t="s">
        <v>1705</v>
      </c>
      <c r="C986" s="497"/>
      <c r="D986" s="1416"/>
      <c r="E986" s="1416"/>
      <c r="F986" s="1416"/>
      <c r="G986" s="1420"/>
      <c r="H986" s="1416">
        <f t="shared" si="76"/>
        <v>0</v>
      </c>
      <c r="I986" s="1420"/>
      <c r="J986" s="1419">
        <f t="shared" si="75"/>
        <v>0</v>
      </c>
      <c r="K986" s="431"/>
    </row>
    <row r="987" spans="1:11" s="1408" customFormat="1" ht="25.5">
      <c r="B987" s="1408" t="s">
        <v>1706</v>
      </c>
      <c r="C987" s="497"/>
      <c r="D987" s="1416"/>
      <c r="E987" s="1416"/>
      <c r="F987" s="1416"/>
      <c r="G987" s="1420"/>
      <c r="H987" s="1416">
        <f t="shared" si="76"/>
        <v>0</v>
      </c>
      <c r="I987" s="1420"/>
      <c r="J987" s="1419">
        <f t="shared" si="75"/>
        <v>0</v>
      </c>
      <c r="K987" s="431"/>
    </row>
    <row r="988" spans="1:11" s="1408" customFormat="1">
      <c r="B988" s="1408" t="s">
        <v>1707</v>
      </c>
      <c r="C988" s="497"/>
      <c r="D988" s="1416"/>
      <c r="E988" s="1416"/>
      <c r="F988" s="1416"/>
      <c r="G988" s="1420"/>
      <c r="H988" s="1416">
        <f t="shared" si="76"/>
        <v>0</v>
      </c>
      <c r="I988" s="1420"/>
      <c r="J988" s="1419">
        <f t="shared" si="75"/>
        <v>0</v>
      </c>
      <c r="K988" s="431"/>
    </row>
    <row r="989" spans="1:11" s="1408" customFormat="1">
      <c r="C989" s="497"/>
      <c r="D989" s="1416"/>
      <c r="E989" s="1416"/>
      <c r="F989" s="1416"/>
      <c r="G989" s="1420"/>
      <c r="H989" s="1416">
        <f t="shared" si="76"/>
        <v>0</v>
      </c>
      <c r="I989" s="1420"/>
      <c r="J989" s="1419">
        <f t="shared" si="75"/>
        <v>0</v>
      </c>
      <c r="K989" s="431"/>
    </row>
    <row r="990" spans="1:11" s="1408" customFormat="1">
      <c r="C990" s="497"/>
      <c r="D990" s="1416"/>
      <c r="E990" s="1416"/>
      <c r="F990" s="1416"/>
      <c r="G990" s="1420"/>
      <c r="H990" s="1416">
        <f t="shared" si="76"/>
        <v>0</v>
      </c>
      <c r="I990" s="1420"/>
      <c r="J990" s="1419"/>
      <c r="K990" s="431"/>
    </row>
    <row r="991" spans="1:11" s="1409" customFormat="1">
      <c r="A991" s="894"/>
      <c r="B991" s="894" t="s">
        <v>1708</v>
      </c>
      <c r="C991" s="1421"/>
      <c r="D991" s="1422"/>
      <c r="E991" s="1422"/>
      <c r="F991" s="1422">
        <f>SUM(F901:F990)</f>
        <v>0</v>
      </c>
      <c r="G991" s="1423"/>
      <c r="H991" s="1422">
        <f>SUM(H901:H990)</f>
        <v>0</v>
      </c>
      <c r="I991" s="1423"/>
      <c r="J991" s="1422">
        <f>SUM(J901:J990)</f>
        <v>0</v>
      </c>
      <c r="K991" s="431"/>
    </row>
    <row r="992" spans="1:11" s="1408" customFormat="1">
      <c r="C992" s="497"/>
      <c r="D992" s="1416"/>
      <c r="E992" s="1416"/>
      <c r="F992" s="1416"/>
      <c r="G992" s="1420"/>
      <c r="H992" s="1419"/>
      <c r="I992" s="1420"/>
      <c r="J992" s="1419"/>
      <c r="K992" s="431"/>
    </row>
    <row r="993" spans="1:11" s="1408" customFormat="1" ht="15">
      <c r="C993" s="497"/>
      <c r="D993" s="1416"/>
      <c r="E993" s="1416"/>
      <c r="F993" s="1416"/>
      <c r="G993" s="1045"/>
      <c r="H993" s="1046"/>
      <c r="I993" s="1045"/>
      <c r="J993" s="1046"/>
      <c r="K993" s="431"/>
    </row>
    <row r="994" spans="1:11" s="1409" customFormat="1">
      <c r="A994" s="894" t="s">
        <v>1384</v>
      </c>
      <c r="B994" s="894" t="s">
        <v>1385</v>
      </c>
      <c r="C994" s="1421" t="s">
        <v>244</v>
      </c>
      <c r="D994" s="1422" t="s">
        <v>245</v>
      </c>
      <c r="E994" s="1422" t="s">
        <v>3146</v>
      </c>
      <c r="F994" s="1425" t="s">
        <v>247</v>
      </c>
      <c r="G994" s="1426" t="s">
        <v>245</v>
      </c>
      <c r="H994" s="1427" t="s">
        <v>247</v>
      </c>
      <c r="I994" s="1426" t="s">
        <v>245</v>
      </c>
      <c r="J994" s="1427" t="s">
        <v>247</v>
      </c>
      <c r="K994" s="431"/>
    </row>
    <row r="995" spans="1:11" s="1408" customFormat="1">
      <c r="C995" s="497"/>
      <c r="D995" s="1416"/>
      <c r="E995" s="1416"/>
      <c r="F995" s="1416"/>
      <c r="G995" s="1420"/>
      <c r="H995" s="1419"/>
      <c r="I995" s="1420"/>
      <c r="J995" s="1419"/>
      <c r="K995" s="431"/>
    </row>
    <row r="996" spans="1:11" s="1409" customFormat="1">
      <c r="B996" s="1409" t="s">
        <v>1709</v>
      </c>
      <c r="C996" s="1432"/>
      <c r="D996" s="1433"/>
      <c r="E996" s="1433"/>
      <c r="F996" s="1433"/>
      <c r="G996" s="1434"/>
      <c r="H996" s="1435"/>
      <c r="I996" s="1434"/>
      <c r="J996" s="1435"/>
      <c r="K996" s="431"/>
    </row>
    <row r="997" spans="1:11" s="1408" customFormat="1">
      <c r="C997" s="497"/>
      <c r="D997" s="1416"/>
      <c r="E997" s="1416"/>
      <c r="F997" s="1416"/>
      <c r="G997" s="1420"/>
      <c r="H997" s="1419"/>
      <c r="I997" s="1420"/>
      <c r="J997" s="1419"/>
      <c r="K997" s="431"/>
    </row>
    <row r="998" spans="1:11" s="436" customFormat="1">
      <c r="A998" s="436" t="s">
        <v>1710</v>
      </c>
      <c r="B998" s="436" t="s">
        <v>1711</v>
      </c>
      <c r="C998" s="1428"/>
      <c r="D998" s="1429"/>
      <c r="E998" s="1429"/>
      <c r="F998" s="1429"/>
      <c r="G998" s="1430"/>
      <c r="H998" s="1431"/>
      <c r="I998" s="1430"/>
      <c r="J998" s="1431"/>
      <c r="K998" s="431"/>
    </row>
    <row r="999" spans="1:11" s="1408" customFormat="1">
      <c r="C999" s="497"/>
      <c r="D999" s="1416"/>
      <c r="E999" s="1416"/>
      <c r="F999" s="1416"/>
      <c r="G999" s="1420"/>
      <c r="H999" s="1419"/>
      <c r="I999" s="1420"/>
      <c r="J999" s="1419"/>
      <c r="K999" s="431"/>
    </row>
    <row r="1000" spans="1:11" s="1408" customFormat="1">
      <c r="C1000" s="497"/>
      <c r="D1000" s="1416"/>
      <c r="E1000" s="1416"/>
      <c r="F1000" s="1416"/>
      <c r="G1000" s="1420"/>
      <c r="H1000" s="1419"/>
      <c r="I1000" s="1420"/>
      <c r="J1000" s="1419"/>
      <c r="K1000" s="431"/>
    </row>
    <row r="1001" spans="1:11" s="1408" customFormat="1" ht="114.75">
      <c r="A1001" s="1408" t="s">
        <v>0</v>
      </c>
      <c r="B1001" s="1408" t="s">
        <v>3460</v>
      </c>
      <c r="C1001" s="497" t="s">
        <v>187</v>
      </c>
      <c r="D1001" s="1416">
        <v>1</v>
      </c>
      <c r="E1001" s="1416"/>
      <c r="F1001" s="1416"/>
      <c r="G1001" s="1417"/>
      <c r="H1001" s="1416"/>
      <c r="I1001" s="1417">
        <v>1</v>
      </c>
      <c r="J1001" s="1419"/>
      <c r="K1001" s="431"/>
    </row>
    <row r="1002" spans="1:11" s="1408" customFormat="1">
      <c r="B1002" s="1408" t="s">
        <v>1712</v>
      </c>
      <c r="C1002" s="497" t="s">
        <v>1391</v>
      </c>
      <c r="D1002" s="1416">
        <v>1</v>
      </c>
      <c r="E1002" s="1416"/>
      <c r="F1002" s="1416">
        <f>SUM(D1002*E1002)</f>
        <v>0</v>
      </c>
      <c r="G1002" s="1417"/>
      <c r="H1002" s="1416">
        <f t="shared" ref="H1002:H1065" si="78">SUM(E1002*G1002)</f>
        <v>0</v>
      </c>
      <c r="I1002" s="1417">
        <v>1</v>
      </c>
      <c r="J1002" s="1419">
        <f t="shared" ref="J1002:J1065" si="79">SUM(E1002*I1002)</f>
        <v>0</v>
      </c>
      <c r="K1002" s="431"/>
    </row>
    <row r="1003" spans="1:11" s="1408" customFormat="1">
      <c r="B1003" s="1408" t="s">
        <v>1713</v>
      </c>
      <c r="C1003" s="497" t="s">
        <v>1391</v>
      </c>
      <c r="D1003" s="1416">
        <v>1</v>
      </c>
      <c r="E1003" s="1416"/>
      <c r="F1003" s="1416">
        <f t="shared" ref="F1003:F1012" si="80">SUM(D1003*E1003)</f>
        <v>0</v>
      </c>
      <c r="G1003" s="1417"/>
      <c r="H1003" s="1416">
        <f t="shared" si="78"/>
        <v>0</v>
      </c>
      <c r="I1003" s="1417">
        <v>1</v>
      </c>
      <c r="J1003" s="1419">
        <f t="shared" si="79"/>
        <v>0</v>
      </c>
      <c r="K1003" s="431"/>
    </row>
    <row r="1004" spans="1:11" s="1408" customFormat="1">
      <c r="B1004" s="1408" t="s">
        <v>1714</v>
      </c>
      <c r="C1004" s="497" t="s">
        <v>1391</v>
      </c>
      <c r="D1004" s="1416">
        <v>1</v>
      </c>
      <c r="E1004" s="1416"/>
      <c r="F1004" s="1416">
        <f t="shared" si="80"/>
        <v>0</v>
      </c>
      <c r="G1004" s="1417"/>
      <c r="H1004" s="1416">
        <f t="shared" si="78"/>
        <v>0</v>
      </c>
      <c r="I1004" s="1417">
        <v>1</v>
      </c>
      <c r="J1004" s="1419">
        <f t="shared" si="79"/>
        <v>0</v>
      </c>
      <c r="K1004" s="431"/>
    </row>
    <row r="1005" spans="1:11" s="1408" customFormat="1">
      <c r="B1005" s="1408" t="s">
        <v>1715</v>
      </c>
      <c r="C1005" s="497" t="s">
        <v>1391</v>
      </c>
      <c r="D1005" s="1416">
        <v>20</v>
      </c>
      <c r="E1005" s="1416"/>
      <c r="F1005" s="1416">
        <f t="shared" si="80"/>
        <v>0</v>
      </c>
      <c r="G1005" s="1417"/>
      <c r="H1005" s="1416">
        <f t="shared" si="78"/>
        <v>0</v>
      </c>
      <c r="I1005" s="1417">
        <v>20</v>
      </c>
      <c r="J1005" s="1419">
        <f t="shared" si="79"/>
        <v>0</v>
      </c>
      <c r="K1005" s="431"/>
    </row>
    <row r="1006" spans="1:11" s="1408" customFormat="1">
      <c r="B1006" s="1408" t="s">
        <v>1716</v>
      </c>
      <c r="C1006" s="497" t="s">
        <v>1391</v>
      </c>
      <c r="D1006" s="1416">
        <v>8</v>
      </c>
      <c r="E1006" s="1416"/>
      <c r="F1006" s="1416">
        <f>SUM(D1006*E1006)</f>
        <v>0</v>
      </c>
      <c r="G1006" s="1417"/>
      <c r="H1006" s="1416">
        <f t="shared" si="78"/>
        <v>0</v>
      </c>
      <c r="I1006" s="1417">
        <v>8</v>
      </c>
      <c r="J1006" s="1419">
        <f t="shared" si="79"/>
        <v>0</v>
      </c>
      <c r="K1006" s="431"/>
    </row>
    <row r="1007" spans="1:11" s="1408" customFormat="1">
      <c r="B1007" s="1408" t="s">
        <v>1717</v>
      </c>
      <c r="C1007" s="497" t="s">
        <v>1391</v>
      </c>
      <c r="D1007" s="1416">
        <v>1</v>
      </c>
      <c r="E1007" s="1416"/>
      <c r="F1007" s="1416">
        <f>SUM(D1007*E1007)</f>
        <v>0</v>
      </c>
      <c r="G1007" s="1417"/>
      <c r="H1007" s="1416">
        <f t="shared" si="78"/>
        <v>0</v>
      </c>
      <c r="I1007" s="1417">
        <v>1</v>
      </c>
      <c r="J1007" s="1419">
        <f t="shared" si="79"/>
        <v>0</v>
      </c>
      <c r="K1007" s="431"/>
    </row>
    <row r="1008" spans="1:11" s="1408" customFormat="1">
      <c r="B1008" s="1408" t="s">
        <v>1718</v>
      </c>
      <c r="C1008" s="497" t="s">
        <v>1391</v>
      </c>
      <c r="D1008" s="1416">
        <v>13</v>
      </c>
      <c r="E1008" s="1416"/>
      <c r="F1008" s="1416">
        <f>SUM(D1008*E1008)</f>
        <v>0</v>
      </c>
      <c r="G1008" s="1417"/>
      <c r="H1008" s="1416">
        <f t="shared" si="78"/>
        <v>0</v>
      </c>
      <c r="I1008" s="1417">
        <v>13</v>
      </c>
      <c r="J1008" s="1419">
        <f t="shared" si="79"/>
        <v>0</v>
      </c>
      <c r="K1008" s="431"/>
    </row>
    <row r="1009" spans="1:11" s="1408" customFormat="1">
      <c r="B1009" s="1408" t="s">
        <v>1719</v>
      </c>
      <c r="C1009" s="497" t="s">
        <v>1391</v>
      </c>
      <c r="D1009" s="1416">
        <v>12</v>
      </c>
      <c r="E1009" s="1416"/>
      <c r="F1009" s="1416">
        <f t="shared" si="80"/>
        <v>0</v>
      </c>
      <c r="G1009" s="1417"/>
      <c r="H1009" s="1416">
        <f t="shared" si="78"/>
        <v>0</v>
      </c>
      <c r="I1009" s="1417">
        <v>12</v>
      </c>
      <c r="J1009" s="1419">
        <f t="shared" si="79"/>
        <v>0</v>
      </c>
      <c r="K1009" s="431"/>
    </row>
    <row r="1010" spans="1:11" s="1408" customFormat="1">
      <c r="B1010" s="1408" t="s">
        <v>1720</v>
      </c>
      <c r="C1010" s="497" t="s">
        <v>1391</v>
      </c>
      <c r="D1010" s="1416">
        <v>1</v>
      </c>
      <c r="E1010" s="1416"/>
      <c r="F1010" s="1416">
        <f t="shared" si="80"/>
        <v>0</v>
      </c>
      <c r="G1010" s="1417"/>
      <c r="H1010" s="1416">
        <f t="shared" si="78"/>
        <v>0</v>
      </c>
      <c r="I1010" s="1417">
        <v>1</v>
      </c>
      <c r="J1010" s="1419">
        <f t="shared" si="79"/>
        <v>0</v>
      </c>
      <c r="K1010" s="431"/>
    </row>
    <row r="1011" spans="1:11" s="1408" customFormat="1" ht="25.5">
      <c r="B1011" s="1408" t="s">
        <v>1721</v>
      </c>
      <c r="C1011" s="497" t="s">
        <v>1391</v>
      </c>
      <c r="D1011" s="1416">
        <v>1</v>
      </c>
      <c r="E1011" s="1416"/>
      <c r="F1011" s="1416">
        <f t="shared" si="80"/>
        <v>0</v>
      </c>
      <c r="G1011" s="1417"/>
      <c r="H1011" s="1416">
        <f t="shared" si="78"/>
        <v>0</v>
      </c>
      <c r="I1011" s="1417">
        <v>1</v>
      </c>
      <c r="J1011" s="1419">
        <f t="shared" si="79"/>
        <v>0</v>
      </c>
      <c r="K1011" s="431"/>
    </row>
    <row r="1012" spans="1:11" s="1408" customFormat="1">
      <c r="B1012" s="1408" t="s">
        <v>1722</v>
      </c>
      <c r="C1012" s="497" t="s">
        <v>1391</v>
      </c>
      <c r="D1012" s="1416">
        <v>12</v>
      </c>
      <c r="E1012" s="1416"/>
      <c r="F1012" s="1416">
        <f t="shared" si="80"/>
        <v>0</v>
      </c>
      <c r="G1012" s="1417"/>
      <c r="H1012" s="1416">
        <f t="shared" si="78"/>
        <v>0</v>
      </c>
      <c r="I1012" s="1417">
        <v>12</v>
      </c>
      <c r="J1012" s="1419">
        <f t="shared" si="79"/>
        <v>0</v>
      </c>
      <c r="K1012" s="431"/>
    </row>
    <row r="1013" spans="1:11" s="1408" customFormat="1">
      <c r="B1013" s="1408" t="s">
        <v>1723</v>
      </c>
      <c r="C1013" s="497" t="s">
        <v>1391</v>
      </c>
      <c r="D1013" s="1416">
        <v>1</v>
      </c>
      <c r="E1013" s="1416"/>
      <c r="F1013" s="1416">
        <f>SUM(D1013*E1013)</f>
        <v>0</v>
      </c>
      <c r="G1013" s="1417"/>
      <c r="H1013" s="1416">
        <f t="shared" si="78"/>
        <v>0</v>
      </c>
      <c r="I1013" s="1417">
        <v>1</v>
      </c>
      <c r="J1013" s="1419">
        <f t="shared" si="79"/>
        <v>0</v>
      </c>
      <c r="K1013" s="431"/>
    </row>
    <row r="1014" spans="1:11" s="1408" customFormat="1">
      <c r="C1014" s="497"/>
      <c r="D1014" s="1416"/>
      <c r="E1014" s="1416"/>
      <c r="F1014" s="1416"/>
      <c r="G1014" s="1417">
        <f t="shared" ref="G1014:G1072" si="81">D1014</f>
        <v>0</v>
      </c>
      <c r="H1014" s="1416">
        <f t="shared" si="78"/>
        <v>0</v>
      </c>
      <c r="I1014" s="1417"/>
      <c r="J1014" s="1419">
        <f t="shared" si="79"/>
        <v>0</v>
      </c>
      <c r="K1014" s="431"/>
    </row>
    <row r="1015" spans="1:11" s="1408" customFormat="1" ht="114.75">
      <c r="A1015" s="1408" t="s">
        <v>2</v>
      </c>
      <c r="B1015" s="1408" t="s">
        <v>3461</v>
      </c>
      <c r="C1015" s="497" t="s">
        <v>187</v>
      </c>
      <c r="D1015" s="1416">
        <v>1</v>
      </c>
      <c r="E1015" s="1416"/>
      <c r="F1015" s="1416"/>
      <c r="G1015" s="1417">
        <f t="shared" si="81"/>
        <v>1</v>
      </c>
      <c r="H1015" s="1416"/>
      <c r="I1015" s="1417"/>
      <c r="J1015" s="1419"/>
      <c r="K1015" s="431"/>
    </row>
    <row r="1016" spans="1:11" s="1408" customFormat="1">
      <c r="B1016" s="1408" t="s">
        <v>1712</v>
      </c>
      <c r="C1016" s="497" t="s">
        <v>1391</v>
      </c>
      <c r="D1016" s="1416">
        <v>1</v>
      </c>
      <c r="E1016" s="1416"/>
      <c r="F1016" s="1416">
        <f t="shared" ref="F1016:F1028" si="82">SUM(D1016*E1016)</f>
        <v>0</v>
      </c>
      <c r="G1016" s="1417">
        <f t="shared" si="81"/>
        <v>1</v>
      </c>
      <c r="H1016" s="1416">
        <f t="shared" si="78"/>
        <v>0</v>
      </c>
      <c r="I1016" s="1417"/>
      <c r="J1016" s="1419">
        <f t="shared" si="79"/>
        <v>0</v>
      </c>
      <c r="K1016" s="431"/>
    </row>
    <row r="1017" spans="1:11" s="1408" customFormat="1">
      <c r="B1017" s="1408" t="s">
        <v>1713</v>
      </c>
      <c r="C1017" s="497" t="s">
        <v>1391</v>
      </c>
      <c r="D1017" s="1416">
        <v>1</v>
      </c>
      <c r="E1017" s="1416"/>
      <c r="F1017" s="1416">
        <f t="shared" si="82"/>
        <v>0</v>
      </c>
      <c r="G1017" s="1417">
        <f t="shared" si="81"/>
        <v>1</v>
      </c>
      <c r="H1017" s="1416">
        <f t="shared" si="78"/>
        <v>0</v>
      </c>
      <c r="I1017" s="1417"/>
      <c r="J1017" s="1419">
        <f t="shared" si="79"/>
        <v>0</v>
      </c>
      <c r="K1017" s="431"/>
    </row>
    <row r="1018" spans="1:11" s="1408" customFormat="1">
      <c r="B1018" s="1408" t="s">
        <v>1714</v>
      </c>
      <c r="C1018" s="497" t="s">
        <v>1391</v>
      </c>
      <c r="D1018" s="1416">
        <v>4</v>
      </c>
      <c r="E1018" s="1416"/>
      <c r="F1018" s="1416">
        <f t="shared" si="82"/>
        <v>0</v>
      </c>
      <c r="G1018" s="1417">
        <f t="shared" si="81"/>
        <v>4</v>
      </c>
      <c r="H1018" s="1416">
        <f t="shared" si="78"/>
        <v>0</v>
      </c>
      <c r="I1018" s="1417"/>
      <c r="J1018" s="1419">
        <f t="shared" si="79"/>
        <v>0</v>
      </c>
      <c r="K1018" s="431"/>
    </row>
    <row r="1019" spans="1:11" s="1408" customFormat="1">
      <c r="B1019" s="1408" t="s">
        <v>1715</v>
      </c>
      <c r="C1019" s="497" t="s">
        <v>1391</v>
      </c>
      <c r="D1019" s="1416">
        <v>60</v>
      </c>
      <c r="E1019" s="1416"/>
      <c r="F1019" s="1416">
        <f t="shared" si="82"/>
        <v>0</v>
      </c>
      <c r="G1019" s="1417">
        <f t="shared" si="81"/>
        <v>60</v>
      </c>
      <c r="H1019" s="1416">
        <f t="shared" si="78"/>
        <v>0</v>
      </c>
      <c r="I1019" s="1417"/>
      <c r="J1019" s="1419">
        <f t="shared" si="79"/>
        <v>0</v>
      </c>
      <c r="K1019" s="431"/>
    </row>
    <row r="1020" spans="1:11" s="1408" customFormat="1">
      <c r="B1020" s="1408" t="s">
        <v>1716</v>
      </c>
      <c r="C1020" s="497" t="s">
        <v>1391</v>
      </c>
      <c r="D1020" s="1416">
        <v>8</v>
      </c>
      <c r="E1020" s="1416"/>
      <c r="F1020" s="1416">
        <f t="shared" si="82"/>
        <v>0</v>
      </c>
      <c r="G1020" s="1417">
        <f t="shared" si="81"/>
        <v>8</v>
      </c>
      <c r="H1020" s="1416">
        <f t="shared" si="78"/>
        <v>0</v>
      </c>
      <c r="I1020" s="1417"/>
      <c r="J1020" s="1419">
        <f t="shared" si="79"/>
        <v>0</v>
      </c>
      <c r="K1020" s="431"/>
    </row>
    <row r="1021" spans="1:11" s="1408" customFormat="1">
      <c r="B1021" s="1408" t="s">
        <v>1717</v>
      </c>
      <c r="C1021" s="497" t="s">
        <v>1391</v>
      </c>
      <c r="D1021" s="1416">
        <v>1</v>
      </c>
      <c r="E1021" s="1416"/>
      <c r="F1021" s="1416">
        <f t="shared" si="82"/>
        <v>0</v>
      </c>
      <c r="G1021" s="1417">
        <f t="shared" si="81"/>
        <v>1</v>
      </c>
      <c r="H1021" s="1416">
        <f t="shared" si="78"/>
        <v>0</v>
      </c>
      <c r="I1021" s="1417"/>
      <c r="J1021" s="1419">
        <f t="shared" si="79"/>
        <v>0</v>
      </c>
      <c r="K1021" s="431"/>
    </row>
    <row r="1022" spans="1:11" s="1408" customFormat="1">
      <c r="B1022" s="1408" t="s">
        <v>1718</v>
      </c>
      <c r="C1022" s="497" t="s">
        <v>1391</v>
      </c>
      <c r="D1022" s="1416">
        <v>1</v>
      </c>
      <c r="E1022" s="1416"/>
      <c r="F1022" s="1416">
        <f t="shared" si="82"/>
        <v>0</v>
      </c>
      <c r="G1022" s="1417">
        <f t="shared" si="81"/>
        <v>1</v>
      </c>
      <c r="H1022" s="1416">
        <f t="shared" si="78"/>
        <v>0</v>
      </c>
      <c r="I1022" s="1417"/>
      <c r="J1022" s="1419">
        <f t="shared" si="79"/>
        <v>0</v>
      </c>
      <c r="K1022" s="431"/>
    </row>
    <row r="1023" spans="1:11" s="1408" customFormat="1">
      <c r="B1023" s="1408" t="s">
        <v>1719</v>
      </c>
      <c r="C1023" s="497" t="s">
        <v>1391</v>
      </c>
      <c r="D1023" s="1416">
        <v>1</v>
      </c>
      <c r="E1023" s="1416"/>
      <c r="F1023" s="1416">
        <f t="shared" si="82"/>
        <v>0</v>
      </c>
      <c r="G1023" s="1417">
        <f t="shared" si="81"/>
        <v>1</v>
      </c>
      <c r="H1023" s="1416">
        <f t="shared" si="78"/>
        <v>0</v>
      </c>
      <c r="I1023" s="1417"/>
      <c r="J1023" s="1419">
        <f t="shared" si="79"/>
        <v>0</v>
      </c>
      <c r="K1023" s="431"/>
    </row>
    <row r="1024" spans="1:11" s="1408" customFormat="1">
      <c r="B1024" s="1408" t="s">
        <v>1720</v>
      </c>
      <c r="C1024" s="497" t="s">
        <v>1391</v>
      </c>
      <c r="D1024" s="1416">
        <v>1</v>
      </c>
      <c r="E1024" s="1416"/>
      <c r="F1024" s="1416">
        <f t="shared" si="82"/>
        <v>0</v>
      </c>
      <c r="G1024" s="1417">
        <f t="shared" si="81"/>
        <v>1</v>
      </c>
      <c r="H1024" s="1416">
        <f t="shared" si="78"/>
        <v>0</v>
      </c>
      <c r="I1024" s="1417"/>
      <c r="J1024" s="1419">
        <f t="shared" si="79"/>
        <v>0</v>
      </c>
      <c r="K1024" s="431"/>
    </row>
    <row r="1025" spans="1:11" s="1408" customFormat="1" ht="25.5">
      <c r="B1025" s="1408" t="s">
        <v>1721</v>
      </c>
      <c r="C1025" s="497" t="s">
        <v>1391</v>
      </c>
      <c r="D1025" s="1416">
        <v>1</v>
      </c>
      <c r="E1025" s="1416"/>
      <c r="F1025" s="1416">
        <f t="shared" si="82"/>
        <v>0</v>
      </c>
      <c r="G1025" s="1417">
        <f t="shared" si="81"/>
        <v>1</v>
      </c>
      <c r="H1025" s="1416">
        <f t="shared" si="78"/>
        <v>0</v>
      </c>
      <c r="I1025" s="1417"/>
      <c r="J1025" s="1419">
        <f t="shared" si="79"/>
        <v>0</v>
      </c>
      <c r="K1025" s="431"/>
    </row>
    <row r="1026" spans="1:11" s="1408" customFormat="1">
      <c r="B1026" s="1408" t="s">
        <v>1722</v>
      </c>
      <c r="C1026" s="497" t="s">
        <v>1391</v>
      </c>
      <c r="D1026" s="1416">
        <v>30</v>
      </c>
      <c r="E1026" s="1416"/>
      <c r="F1026" s="1416">
        <f t="shared" si="82"/>
        <v>0</v>
      </c>
      <c r="G1026" s="1417">
        <f t="shared" si="81"/>
        <v>30</v>
      </c>
      <c r="H1026" s="1416">
        <f t="shared" si="78"/>
        <v>0</v>
      </c>
      <c r="I1026" s="1417"/>
      <c r="J1026" s="1419">
        <f t="shared" si="79"/>
        <v>0</v>
      </c>
      <c r="K1026" s="431"/>
    </row>
    <row r="1027" spans="1:11" s="1408" customFormat="1">
      <c r="B1027" s="1408" t="s">
        <v>1723</v>
      </c>
      <c r="C1027" s="497" t="s">
        <v>1391</v>
      </c>
      <c r="D1027" s="1416">
        <v>1</v>
      </c>
      <c r="E1027" s="1416"/>
      <c r="F1027" s="1416">
        <f t="shared" si="82"/>
        <v>0</v>
      </c>
      <c r="G1027" s="1417">
        <f t="shared" si="81"/>
        <v>1</v>
      </c>
      <c r="H1027" s="1416">
        <f t="shared" si="78"/>
        <v>0</v>
      </c>
      <c r="I1027" s="1417"/>
      <c r="J1027" s="1419">
        <f t="shared" si="79"/>
        <v>0</v>
      </c>
      <c r="K1027" s="431"/>
    </row>
    <row r="1028" spans="1:11" s="1408" customFormat="1">
      <c r="B1028" s="1408" t="s">
        <v>1724</v>
      </c>
      <c r="C1028" s="497" t="s">
        <v>1391</v>
      </c>
      <c r="D1028" s="1416">
        <v>1</v>
      </c>
      <c r="E1028" s="1416"/>
      <c r="F1028" s="1416">
        <f t="shared" si="82"/>
        <v>0</v>
      </c>
      <c r="G1028" s="1417">
        <f t="shared" si="81"/>
        <v>1</v>
      </c>
      <c r="H1028" s="1416">
        <f t="shared" si="78"/>
        <v>0</v>
      </c>
      <c r="I1028" s="1417"/>
      <c r="J1028" s="1419">
        <f t="shared" si="79"/>
        <v>0</v>
      </c>
      <c r="K1028" s="431"/>
    </row>
    <row r="1029" spans="1:11" s="1408" customFormat="1">
      <c r="C1029" s="497"/>
      <c r="D1029" s="1416"/>
      <c r="E1029" s="1416"/>
      <c r="F1029" s="1416"/>
      <c r="G1029" s="1417">
        <f t="shared" si="81"/>
        <v>0</v>
      </c>
      <c r="H1029" s="1416">
        <f t="shared" si="78"/>
        <v>0</v>
      </c>
      <c r="I1029" s="1417"/>
      <c r="J1029" s="1419">
        <f t="shared" si="79"/>
        <v>0</v>
      </c>
      <c r="K1029" s="431"/>
    </row>
    <row r="1030" spans="1:11" s="1408" customFormat="1" ht="114.75">
      <c r="A1030" s="1408" t="s">
        <v>3</v>
      </c>
      <c r="B1030" s="1408" t="s">
        <v>3462</v>
      </c>
      <c r="C1030" s="497" t="s">
        <v>187</v>
      </c>
      <c r="D1030" s="1416">
        <v>1</v>
      </c>
      <c r="E1030" s="1416"/>
      <c r="F1030" s="1416"/>
      <c r="G1030" s="1417">
        <f t="shared" si="81"/>
        <v>1</v>
      </c>
      <c r="H1030" s="1416"/>
      <c r="I1030" s="1417"/>
      <c r="J1030" s="1419"/>
      <c r="K1030" s="431"/>
    </row>
    <row r="1031" spans="1:11" s="1408" customFormat="1">
      <c r="B1031" s="1408" t="s">
        <v>1712</v>
      </c>
      <c r="C1031" s="497" t="s">
        <v>1391</v>
      </c>
      <c r="D1031" s="1416">
        <v>1</v>
      </c>
      <c r="E1031" s="1416"/>
      <c r="F1031" s="1416">
        <f t="shared" ref="F1031:F1043" si="83">SUM(D1031*E1031)</f>
        <v>0</v>
      </c>
      <c r="G1031" s="1417">
        <f t="shared" si="81"/>
        <v>1</v>
      </c>
      <c r="H1031" s="1416">
        <f t="shared" si="78"/>
        <v>0</v>
      </c>
      <c r="I1031" s="1417"/>
      <c r="J1031" s="1419">
        <f t="shared" si="79"/>
        <v>0</v>
      </c>
      <c r="K1031" s="431"/>
    </row>
    <row r="1032" spans="1:11" s="1408" customFormat="1">
      <c r="B1032" s="1408" t="s">
        <v>1713</v>
      </c>
      <c r="C1032" s="497" t="s">
        <v>1391</v>
      </c>
      <c r="D1032" s="1416">
        <v>1</v>
      </c>
      <c r="E1032" s="1416"/>
      <c r="F1032" s="1416">
        <f t="shared" si="83"/>
        <v>0</v>
      </c>
      <c r="G1032" s="1417">
        <f t="shared" si="81"/>
        <v>1</v>
      </c>
      <c r="H1032" s="1416">
        <f t="shared" si="78"/>
        <v>0</v>
      </c>
      <c r="I1032" s="1417"/>
      <c r="J1032" s="1419">
        <f t="shared" si="79"/>
        <v>0</v>
      </c>
      <c r="K1032" s="431"/>
    </row>
    <row r="1033" spans="1:11" s="1408" customFormat="1">
      <c r="B1033" s="1408" t="s">
        <v>1714</v>
      </c>
      <c r="C1033" s="497" t="s">
        <v>1391</v>
      </c>
      <c r="D1033" s="1416">
        <v>4</v>
      </c>
      <c r="E1033" s="1416"/>
      <c r="F1033" s="1416">
        <f t="shared" si="83"/>
        <v>0</v>
      </c>
      <c r="G1033" s="1417">
        <f t="shared" si="81"/>
        <v>4</v>
      </c>
      <c r="H1033" s="1416">
        <f t="shared" si="78"/>
        <v>0</v>
      </c>
      <c r="I1033" s="1417"/>
      <c r="J1033" s="1419">
        <f t="shared" si="79"/>
        <v>0</v>
      </c>
      <c r="K1033" s="431"/>
    </row>
    <row r="1034" spans="1:11" s="1408" customFormat="1">
      <c r="B1034" s="1408" t="s">
        <v>1715</v>
      </c>
      <c r="C1034" s="497" t="s">
        <v>1391</v>
      </c>
      <c r="D1034" s="1416">
        <v>60</v>
      </c>
      <c r="E1034" s="1416"/>
      <c r="F1034" s="1416">
        <f t="shared" si="83"/>
        <v>0</v>
      </c>
      <c r="G1034" s="1417">
        <f t="shared" si="81"/>
        <v>60</v>
      </c>
      <c r="H1034" s="1416">
        <f t="shared" si="78"/>
        <v>0</v>
      </c>
      <c r="I1034" s="1417"/>
      <c r="J1034" s="1419">
        <f t="shared" si="79"/>
        <v>0</v>
      </c>
      <c r="K1034" s="431"/>
    </row>
    <row r="1035" spans="1:11" s="1408" customFormat="1">
      <c r="B1035" s="1408" t="s">
        <v>1716</v>
      </c>
      <c r="C1035" s="497" t="s">
        <v>1391</v>
      </c>
      <c r="D1035" s="1416">
        <v>8</v>
      </c>
      <c r="E1035" s="1416"/>
      <c r="F1035" s="1416">
        <f t="shared" si="83"/>
        <v>0</v>
      </c>
      <c r="G1035" s="1417">
        <f t="shared" si="81"/>
        <v>8</v>
      </c>
      <c r="H1035" s="1416">
        <f t="shared" si="78"/>
        <v>0</v>
      </c>
      <c r="I1035" s="1417"/>
      <c r="J1035" s="1419">
        <f t="shared" si="79"/>
        <v>0</v>
      </c>
      <c r="K1035" s="431"/>
    </row>
    <row r="1036" spans="1:11" s="1408" customFormat="1">
      <c r="B1036" s="1408" t="s">
        <v>1717</v>
      </c>
      <c r="C1036" s="497" t="s">
        <v>1391</v>
      </c>
      <c r="D1036" s="1416">
        <v>1</v>
      </c>
      <c r="E1036" s="1416"/>
      <c r="F1036" s="1416">
        <f t="shared" si="83"/>
        <v>0</v>
      </c>
      <c r="G1036" s="1417">
        <f t="shared" si="81"/>
        <v>1</v>
      </c>
      <c r="H1036" s="1416">
        <f t="shared" si="78"/>
        <v>0</v>
      </c>
      <c r="I1036" s="1417"/>
      <c r="J1036" s="1419">
        <f t="shared" si="79"/>
        <v>0</v>
      </c>
      <c r="K1036" s="431"/>
    </row>
    <row r="1037" spans="1:11" s="1408" customFormat="1">
      <c r="B1037" s="1408" t="s">
        <v>1718</v>
      </c>
      <c r="C1037" s="497" t="s">
        <v>1391</v>
      </c>
      <c r="D1037" s="1416">
        <v>1</v>
      </c>
      <c r="E1037" s="1416"/>
      <c r="F1037" s="1416">
        <f t="shared" si="83"/>
        <v>0</v>
      </c>
      <c r="G1037" s="1417">
        <f t="shared" si="81"/>
        <v>1</v>
      </c>
      <c r="H1037" s="1416">
        <f t="shared" si="78"/>
        <v>0</v>
      </c>
      <c r="I1037" s="1417"/>
      <c r="J1037" s="1419">
        <f t="shared" si="79"/>
        <v>0</v>
      </c>
      <c r="K1037" s="431"/>
    </row>
    <row r="1038" spans="1:11" s="1408" customFormat="1">
      <c r="B1038" s="1408" t="s">
        <v>1719</v>
      </c>
      <c r="C1038" s="497" t="s">
        <v>1391</v>
      </c>
      <c r="D1038" s="1416">
        <v>1</v>
      </c>
      <c r="E1038" s="1416"/>
      <c r="F1038" s="1416">
        <f t="shared" si="83"/>
        <v>0</v>
      </c>
      <c r="G1038" s="1417">
        <f t="shared" si="81"/>
        <v>1</v>
      </c>
      <c r="H1038" s="1416">
        <f t="shared" si="78"/>
        <v>0</v>
      </c>
      <c r="I1038" s="1417"/>
      <c r="J1038" s="1419">
        <f t="shared" si="79"/>
        <v>0</v>
      </c>
      <c r="K1038" s="431"/>
    </row>
    <row r="1039" spans="1:11" s="1408" customFormat="1">
      <c r="B1039" s="1408" t="s">
        <v>1720</v>
      </c>
      <c r="C1039" s="497" t="s">
        <v>1391</v>
      </c>
      <c r="D1039" s="1416">
        <v>1</v>
      </c>
      <c r="E1039" s="1416"/>
      <c r="F1039" s="1416">
        <f t="shared" si="83"/>
        <v>0</v>
      </c>
      <c r="G1039" s="1417">
        <f t="shared" si="81"/>
        <v>1</v>
      </c>
      <c r="H1039" s="1416">
        <f t="shared" si="78"/>
        <v>0</v>
      </c>
      <c r="I1039" s="1417"/>
      <c r="J1039" s="1419">
        <f t="shared" si="79"/>
        <v>0</v>
      </c>
      <c r="K1039" s="431"/>
    </row>
    <row r="1040" spans="1:11" s="1408" customFormat="1" ht="25.5">
      <c r="B1040" s="1408" t="s">
        <v>1721</v>
      </c>
      <c r="C1040" s="497" t="s">
        <v>1391</v>
      </c>
      <c r="D1040" s="1416">
        <v>1</v>
      </c>
      <c r="E1040" s="1416"/>
      <c r="F1040" s="1416">
        <f t="shared" si="83"/>
        <v>0</v>
      </c>
      <c r="G1040" s="1417">
        <f t="shared" si="81"/>
        <v>1</v>
      </c>
      <c r="H1040" s="1416">
        <f t="shared" si="78"/>
        <v>0</v>
      </c>
      <c r="I1040" s="1417"/>
      <c r="J1040" s="1419">
        <f t="shared" si="79"/>
        <v>0</v>
      </c>
      <c r="K1040" s="431"/>
    </row>
    <row r="1041" spans="1:11" s="1408" customFormat="1">
      <c r="B1041" s="1408" t="s">
        <v>1722</v>
      </c>
      <c r="C1041" s="497" t="s">
        <v>1391</v>
      </c>
      <c r="D1041" s="1416">
        <v>30</v>
      </c>
      <c r="E1041" s="1416"/>
      <c r="F1041" s="1416">
        <f t="shared" si="83"/>
        <v>0</v>
      </c>
      <c r="G1041" s="1417">
        <f t="shared" si="81"/>
        <v>30</v>
      </c>
      <c r="H1041" s="1416">
        <f t="shared" si="78"/>
        <v>0</v>
      </c>
      <c r="I1041" s="1417"/>
      <c r="J1041" s="1419">
        <f t="shared" si="79"/>
        <v>0</v>
      </c>
      <c r="K1041" s="431"/>
    </row>
    <row r="1042" spans="1:11" s="1408" customFormat="1">
      <c r="B1042" s="1408" t="s">
        <v>1723</v>
      </c>
      <c r="C1042" s="497" t="s">
        <v>1391</v>
      </c>
      <c r="D1042" s="1416">
        <v>1</v>
      </c>
      <c r="E1042" s="1416"/>
      <c r="F1042" s="1416">
        <f t="shared" si="83"/>
        <v>0</v>
      </c>
      <c r="G1042" s="1417">
        <f t="shared" si="81"/>
        <v>1</v>
      </c>
      <c r="H1042" s="1416">
        <f t="shared" si="78"/>
        <v>0</v>
      </c>
      <c r="I1042" s="1417"/>
      <c r="J1042" s="1419">
        <f t="shared" si="79"/>
        <v>0</v>
      </c>
      <c r="K1042" s="431"/>
    </row>
    <row r="1043" spans="1:11" s="1408" customFormat="1">
      <c r="B1043" s="1408" t="s">
        <v>1724</v>
      </c>
      <c r="C1043" s="497" t="s">
        <v>1391</v>
      </c>
      <c r="D1043" s="1416">
        <v>1</v>
      </c>
      <c r="E1043" s="1416"/>
      <c r="F1043" s="1416">
        <f t="shared" si="83"/>
        <v>0</v>
      </c>
      <c r="G1043" s="1417">
        <f t="shared" si="81"/>
        <v>1</v>
      </c>
      <c r="H1043" s="1416">
        <f t="shared" si="78"/>
        <v>0</v>
      </c>
      <c r="I1043" s="1417"/>
      <c r="J1043" s="1419">
        <f t="shared" si="79"/>
        <v>0</v>
      </c>
      <c r="K1043" s="431"/>
    </row>
    <row r="1044" spans="1:11" s="1408" customFormat="1">
      <c r="C1044" s="497"/>
      <c r="D1044" s="1416"/>
      <c r="E1044" s="1416"/>
      <c r="F1044" s="1416"/>
      <c r="G1044" s="1417">
        <f t="shared" si="81"/>
        <v>0</v>
      </c>
      <c r="H1044" s="1416">
        <f t="shared" si="78"/>
        <v>0</v>
      </c>
      <c r="I1044" s="1417"/>
      <c r="J1044" s="1419">
        <f t="shared" si="79"/>
        <v>0</v>
      </c>
      <c r="K1044" s="431"/>
    </row>
    <row r="1045" spans="1:11" s="1408" customFormat="1" ht="114.75">
      <c r="A1045" s="1408" t="s">
        <v>4</v>
      </c>
      <c r="B1045" s="1408" t="s">
        <v>3463</v>
      </c>
      <c r="C1045" s="497" t="s">
        <v>187</v>
      </c>
      <c r="D1045" s="1416">
        <v>1</v>
      </c>
      <c r="E1045" s="1416"/>
      <c r="F1045" s="1416"/>
      <c r="G1045" s="1417">
        <f t="shared" si="81"/>
        <v>1</v>
      </c>
      <c r="H1045" s="1416"/>
      <c r="I1045" s="1417"/>
      <c r="J1045" s="1419"/>
      <c r="K1045" s="431"/>
    </row>
    <row r="1046" spans="1:11" s="1408" customFormat="1">
      <c r="B1046" s="1408" t="s">
        <v>1725</v>
      </c>
      <c r="C1046" s="497" t="s">
        <v>1391</v>
      </c>
      <c r="D1046" s="1416">
        <v>1</v>
      </c>
      <c r="E1046" s="1416"/>
      <c r="F1046" s="1416">
        <f t="shared" ref="F1046:F1057" si="84">SUM(D1046*E1046)</f>
        <v>0</v>
      </c>
      <c r="G1046" s="1417">
        <f t="shared" si="81"/>
        <v>1</v>
      </c>
      <c r="H1046" s="1416">
        <f t="shared" si="78"/>
        <v>0</v>
      </c>
      <c r="I1046" s="1417"/>
      <c r="J1046" s="1419">
        <f t="shared" si="79"/>
        <v>0</v>
      </c>
      <c r="K1046" s="431"/>
    </row>
    <row r="1047" spans="1:11" s="1408" customFormat="1">
      <c r="B1047" s="1408" t="s">
        <v>1713</v>
      </c>
      <c r="C1047" s="497" t="s">
        <v>1391</v>
      </c>
      <c r="D1047" s="1416">
        <v>1</v>
      </c>
      <c r="E1047" s="1416"/>
      <c r="F1047" s="1416">
        <f t="shared" si="84"/>
        <v>0</v>
      </c>
      <c r="G1047" s="1417">
        <f t="shared" si="81"/>
        <v>1</v>
      </c>
      <c r="H1047" s="1416">
        <f t="shared" si="78"/>
        <v>0</v>
      </c>
      <c r="I1047" s="1417"/>
      <c r="J1047" s="1419">
        <f t="shared" si="79"/>
        <v>0</v>
      </c>
      <c r="K1047" s="431"/>
    </row>
    <row r="1048" spans="1:11" s="1408" customFormat="1">
      <c r="B1048" s="1408" t="s">
        <v>1714</v>
      </c>
      <c r="C1048" s="497" t="s">
        <v>1391</v>
      </c>
      <c r="D1048" s="1416">
        <v>3</v>
      </c>
      <c r="E1048" s="1416"/>
      <c r="F1048" s="1416">
        <f t="shared" si="84"/>
        <v>0</v>
      </c>
      <c r="G1048" s="1417">
        <f t="shared" si="81"/>
        <v>3</v>
      </c>
      <c r="H1048" s="1416">
        <f t="shared" si="78"/>
        <v>0</v>
      </c>
      <c r="I1048" s="1417"/>
      <c r="J1048" s="1419">
        <f t="shared" si="79"/>
        <v>0</v>
      </c>
      <c r="K1048" s="431"/>
    </row>
    <row r="1049" spans="1:11" s="1408" customFormat="1">
      <c r="B1049" s="1408" t="s">
        <v>1715</v>
      </c>
      <c r="C1049" s="497" t="s">
        <v>1391</v>
      </c>
      <c r="D1049" s="1416">
        <v>50</v>
      </c>
      <c r="E1049" s="1416"/>
      <c r="F1049" s="1416">
        <f t="shared" si="84"/>
        <v>0</v>
      </c>
      <c r="G1049" s="1417">
        <f t="shared" si="81"/>
        <v>50</v>
      </c>
      <c r="H1049" s="1416">
        <f t="shared" si="78"/>
        <v>0</v>
      </c>
      <c r="I1049" s="1417"/>
      <c r="J1049" s="1419">
        <f t="shared" si="79"/>
        <v>0</v>
      </c>
      <c r="K1049" s="431"/>
    </row>
    <row r="1050" spans="1:11" s="1408" customFormat="1">
      <c r="B1050" s="1408" t="s">
        <v>1716</v>
      </c>
      <c r="C1050" s="497" t="s">
        <v>1391</v>
      </c>
      <c r="D1050" s="1416">
        <v>4</v>
      </c>
      <c r="E1050" s="1416"/>
      <c r="F1050" s="1416">
        <f t="shared" si="84"/>
        <v>0</v>
      </c>
      <c r="G1050" s="1417">
        <f t="shared" si="81"/>
        <v>4</v>
      </c>
      <c r="H1050" s="1416">
        <f t="shared" si="78"/>
        <v>0</v>
      </c>
      <c r="I1050" s="1417"/>
      <c r="J1050" s="1419">
        <f t="shared" si="79"/>
        <v>0</v>
      </c>
      <c r="K1050" s="431"/>
    </row>
    <row r="1051" spans="1:11" s="1408" customFormat="1">
      <c r="B1051" s="1408" t="s">
        <v>1717</v>
      </c>
      <c r="C1051" s="497" t="s">
        <v>1391</v>
      </c>
      <c r="D1051" s="1416">
        <v>1</v>
      </c>
      <c r="E1051" s="1416"/>
      <c r="F1051" s="1416">
        <f t="shared" si="84"/>
        <v>0</v>
      </c>
      <c r="G1051" s="1417">
        <f t="shared" si="81"/>
        <v>1</v>
      </c>
      <c r="H1051" s="1416">
        <f t="shared" si="78"/>
        <v>0</v>
      </c>
      <c r="I1051" s="1417"/>
      <c r="J1051" s="1419">
        <f t="shared" si="79"/>
        <v>0</v>
      </c>
      <c r="K1051" s="431"/>
    </row>
    <row r="1052" spans="1:11" s="1408" customFormat="1">
      <c r="B1052" s="1408" t="s">
        <v>1718</v>
      </c>
      <c r="C1052" s="497" t="s">
        <v>1391</v>
      </c>
      <c r="D1052" s="1416">
        <v>1</v>
      </c>
      <c r="E1052" s="1416"/>
      <c r="F1052" s="1416">
        <f t="shared" si="84"/>
        <v>0</v>
      </c>
      <c r="G1052" s="1417">
        <f t="shared" si="81"/>
        <v>1</v>
      </c>
      <c r="H1052" s="1416">
        <f t="shared" si="78"/>
        <v>0</v>
      </c>
      <c r="I1052" s="1417"/>
      <c r="J1052" s="1419">
        <f t="shared" si="79"/>
        <v>0</v>
      </c>
      <c r="K1052" s="431"/>
    </row>
    <row r="1053" spans="1:11" s="1408" customFormat="1">
      <c r="B1053" s="1408" t="s">
        <v>1719</v>
      </c>
      <c r="C1053" s="497" t="s">
        <v>1391</v>
      </c>
      <c r="D1053" s="1416">
        <v>1</v>
      </c>
      <c r="E1053" s="1416"/>
      <c r="F1053" s="1416">
        <f t="shared" si="84"/>
        <v>0</v>
      </c>
      <c r="G1053" s="1417">
        <f t="shared" si="81"/>
        <v>1</v>
      </c>
      <c r="H1053" s="1416">
        <f t="shared" si="78"/>
        <v>0</v>
      </c>
      <c r="I1053" s="1417"/>
      <c r="J1053" s="1419">
        <f t="shared" si="79"/>
        <v>0</v>
      </c>
      <c r="K1053" s="431"/>
    </row>
    <row r="1054" spans="1:11" s="1408" customFormat="1">
      <c r="B1054" s="1408" t="s">
        <v>1720</v>
      </c>
      <c r="C1054" s="497" t="s">
        <v>1391</v>
      </c>
      <c r="D1054" s="1416">
        <v>1</v>
      </c>
      <c r="E1054" s="1416"/>
      <c r="F1054" s="1416">
        <f t="shared" si="84"/>
        <v>0</v>
      </c>
      <c r="G1054" s="1417">
        <f t="shared" si="81"/>
        <v>1</v>
      </c>
      <c r="H1054" s="1416">
        <f t="shared" si="78"/>
        <v>0</v>
      </c>
      <c r="I1054" s="1417"/>
      <c r="J1054" s="1419">
        <f t="shared" si="79"/>
        <v>0</v>
      </c>
      <c r="K1054" s="431"/>
    </row>
    <row r="1055" spans="1:11" s="1408" customFormat="1" ht="25.5">
      <c r="B1055" s="1408" t="s">
        <v>1721</v>
      </c>
      <c r="C1055" s="497" t="s">
        <v>1391</v>
      </c>
      <c r="D1055" s="1416">
        <v>1</v>
      </c>
      <c r="E1055" s="1416"/>
      <c r="F1055" s="1416">
        <f t="shared" si="84"/>
        <v>0</v>
      </c>
      <c r="G1055" s="1417">
        <f t="shared" si="81"/>
        <v>1</v>
      </c>
      <c r="H1055" s="1416">
        <f t="shared" si="78"/>
        <v>0</v>
      </c>
      <c r="I1055" s="1417"/>
      <c r="J1055" s="1419">
        <f t="shared" si="79"/>
        <v>0</v>
      </c>
      <c r="K1055" s="431"/>
    </row>
    <row r="1056" spans="1:11" s="1408" customFormat="1">
      <c r="B1056" s="1408" t="s">
        <v>1722</v>
      </c>
      <c r="C1056" s="497" t="s">
        <v>1391</v>
      </c>
      <c r="D1056" s="1416">
        <v>30</v>
      </c>
      <c r="E1056" s="1416"/>
      <c r="F1056" s="1416">
        <f t="shared" si="84"/>
        <v>0</v>
      </c>
      <c r="G1056" s="1417">
        <f t="shared" si="81"/>
        <v>30</v>
      </c>
      <c r="H1056" s="1416">
        <f t="shared" si="78"/>
        <v>0</v>
      </c>
      <c r="I1056" s="1417"/>
      <c r="J1056" s="1419">
        <f t="shared" si="79"/>
        <v>0</v>
      </c>
      <c r="K1056" s="431"/>
    </row>
    <row r="1057" spans="1:11" s="1408" customFormat="1">
      <c r="B1057" s="1408" t="s">
        <v>1723</v>
      </c>
      <c r="C1057" s="497" t="s">
        <v>1391</v>
      </c>
      <c r="D1057" s="1416">
        <v>1</v>
      </c>
      <c r="E1057" s="1416"/>
      <c r="F1057" s="1416">
        <f t="shared" si="84"/>
        <v>0</v>
      </c>
      <c r="G1057" s="1417">
        <f t="shared" si="81"/>
        <v>1</v>
      </c>
      <c r="H1057" s="1416">
        <f t="shared" si="78"/>
        <v>0</v>
      </c>
      <c r="I1057" s="1417"/>
      <c r="J1057" s="1419">
        <f t="shared" si="79"/>
        <v>0</v>
      </c>
      <c r="K1057" s="431"/>
    </row>
    <row r="1058" spans="1:11" s="1408" customFormat="1">
      <c r="C1058" s="497"/>
      <c r="D1058" s="1416"/>
      <c r="E1058" s="1416"/>
      <c r="F1058" s="1416"/>
      <c r="G1058" s="1417">
        <f t="shared" si="81"/>
        <v>0</v>
      </c>
      <c r="H1058" s="1416">
        <f t="shared" si="78"/>
        <v>0</v>
      </c>
      <c r="I1058" s="1417"/>
      <c r="J1058" s="1419">
        <f t="shared" si="79"/>
        <v>0</v>
      </c>
      <c r="K1058" s="431"/>
    </row>
    <row r="1059" spans="1:11" s="1408" customFormat="1" ht="114.75">
      <c r="A1059" s="1408" t="s">
        <v>5</v>
      </c>
      <c r="B1059" s="1408" t="s">
        <v>3464</v>
      </c>
      <c r="C1059" s="497" t="s">
        <v>187</v>
      </c>
      <c r="D1059" s="1416">
        <v>1</v>
      </c>
      <c r="E1059" s="1416"/>
      <c r="F1059" s="1416"/>
      <c r="G1059" s="1417">
        <f t="shared" si="81"/>
        <v>1</v>
      </c>
      <c r="H1059" s="1416"/>
      <c r="I1059" s="1417"/>
      <c r="J1059" s="1419"/>
      <c r="K1059" s="431"/>
    </row>
    <row r="1060" spans="1:11" s="1408" customFormat="1">
      <c r="B1060" s="1408" t="s">
        <v>1725</v>
      </c>
      <c r="C1060" s="497" t="s">
        <v>1391</v>
      </c>
      <c r="D1060" s="1416">
        <v>1</v>
      </c>
      <c r="E1060" s="1416"/>
      <c r="F1060" s="1416">
        <f t="shared" ref="F1060:F1071" si="85">SUM(D1060*E1060)</f>
        <v>0</v>
      </c>
      <c r="G1060" s="1417">
        <f t="shared" si="81"/>
        <v>1</v>
      </c>
      <c r="H1060" s="1416">
        <f t="shared" si="78"/>
        <v>0</v>
      </c>
      <c r="I1060" s="1417"/>
      <c r="J1060" s="1419">
        <f t="shared" si="79"/>
        <v>0</v>
      </c>
      <c r="K1060" s="431"/>
    </row>
    <row r="1061" spans="1:11" s="1408" customFormat="1">
      <c r="B1061" s="1408" t="s">
        <v>1713</v>
      </c>
      <c r="C1061" s="497" t="s">
        <v>1391</v>
      </c>
      <c r="D1061" s="1416">
        <v>1</v>
      </c>
      <c r="E1061" s="1416"/>
      <c r="F1061" s="1416">
        <f t="shared" si="85"/>
        <v>0</v>
      </c>
      <c r="G1061" s="1417">
        <f t="shared" si="81"/>
        <v>1</v>
      </c>
      <c r="H1061" s="1416">
        <f t="shared" si="78"/>
        <v>0</v>
      </c>
      <c r="I1061" s="1417"/>
      <c r="J1061" s="1419">
        <f t="shared" si="79"/>
        <v>0</v>
      </c>
      <c r="K1061" s="431"/>
    </row>
    <row r="1062" spans="1:11" s="1408" customFormat="1">
      <c r="B1062" s="1408" t="s">
        <v>1714</v>
      </c>
      <c r="C1062" s="497" t="s">
        <v>1391</v>
      </c>
      <c r="D1062" s="1416">
        <v>4</v>
      </c>
      <c r="E1062" s="1416"/>
      <c r="F1062" s="1416">
        <f t="shared" si="85"/>
        <v>0</v>
      </c>
      <c r="G1062" s="1417">
        <f t="shared" si="81"/>
        <v>4</v>
      </c>
      <c r="H1062" s="1416">
        <f t="shared" si="78"/>
        <v>0</v>
      </c>
      <c r="I1062" s="1417"/>
      <c r="J1062" s="1419">
        <f t="shared" si="79"/>
        <v>0</v>
      </c>
      <c r="K1062" s="431"/>
    </row>
    <row r="1063" spans="1:11" s="1408" customFormat="1">
      <c r="B1063" s="1408" t="s">
        <v>1715</v>
      </c>
      <c r="C1063" s="497" t="s">
        <v>1391</v>
      </c>
      <c r="D1063" s="1416">
        <v>76</v>
      </c>
      <c r="E1063" s="1416"/>
      <c r="F1063" s="1416">
        <f t="shared" si="85"/>
        <v>0</v>
      </c>
      <c r="G1063" s="1417">
        <f t="shared" si="81"/>
        <v>76</v>
      </c>
      <c r="H1063" s="1416">
        <f t="shared" si="78"/>
        <v>0</v>
      </c>
      <c r="I1063" s="1417"/>
      <c r="J1063" s="1419">
        <f t="shared" si="79"/>
        <v>0</v>
      </c>
      <c r="K1063" s="431"/>
    </row>
    <row r="1064" spans="1:11" s="1408" customFormat="1">
      <c r="B1064" s="1408" t="s">
        <v>1716</v>
      </c>
      <c r="C1064" s="497" t="s">
        <v>1391</v>
      </c>
      <c r="D1064" s="1416">
        <v>4</v>
      </c>
      <c r="E1064" s="1416"/>
      <c r="F1064" s="1416">
        <f t="shared" si="85"/>
        <v>0</v>
      </c>
      <c r="G1064" s="1417">
        <f t="shared" si="81"/>
        <v>4</v>
      </c>
      <c r="H1064" s="1416">
        <f t="shared" si="78"/>
        <v>0</v>
      </c>
      <c r="I1064" s="1417"/>
      <c r="J1064" s="1419">
        <f t="shared" si="79"/>
        <v>0</v>
      </c>
      <c r="K1064" s="431"/>
    </row>
    <row r="1065" spans="1:11" s="1408" customFormat="1">
      <c r="B1065" s="1408" t="s">
        <v>1717</v>
      </c>
      <c r="C1065" s="497" t="s">
        <v>1391</v>
      </c>
      <c r="D1065" s="1416">
        <v>1</v>
      </c>
      <c r="E1065" s="1416"/>
      <c r="F1065" s="1416">
        <f t="shared" si="85"/>
        <v>0</v>
      </c>
      <c r="G1065" s="1417">
        <f t="shared" si="81"/>
        <v>1</v>
      </c>
      <c r="H1065" s="1416">
        <f t="shared" si="78"/>
        <v>0</v>
      </c>
      <c r="I1065" s="1417"/>
      <c r="J1065" s="1419">
        <f t="shared" si="79"/>
        <v>0</v>
      </c>
      <c r="K1065" s="431"/>
    </row>
    <row r="1066" spans="1:11" s="1408" customFormat="1">
      <c r="B1066" s="1408" t="s">
        <v>1718</v>
      </c>
      <c r="C1066" s="497" t="s">
        <v>1391</v>
      </c>
      <c r="D1066" s="1416">
        <v>1</v>
      </c>
      <c r="E1066" s="1416"/>
      <c r="F1066" s="1416">
        <f t="shared" si="85"/>
        <v>0</v>
      </c>
      <c r="G1066" s="1417">
        <f t="shared" si="81"/>
        <v>1</v>
      </c>
      <c r="H1066" s="1416">
        <f t="shared" ref="H1066:H1128" si="86">SUM(E1066*G1066)</f>
        <v>0</v>
      </c>
      <c r="I1066" s="1417"/>
      <c r="J1066" s="1419">
        <f t="shared" ref="J1066:J1128" si="87">SUM(E1066*I1066)</f>
        <v>0</v>
      </c>
      <c r="K1066" s="431"/>
    </row>
    <row r="1067" spans="1:11" s="1408" customFormat="1">
      <c r="B1067" s="1408" t="s">
        <v>1719</v>
      </c>
      <c r="C1067" s="497" t="s">
        <v>1391</v>
      </c>
      <c r="D1067" s="1416">
        <v>1</v>
      </c>
      <c r="E1067" s="1416"/>
      <c r="F1067" s="1416">
        <f t="shared" si="85"/>
        <v>0</v>
      </c>
      <c r="G1067" s="1417">
        <f t="shared" si="81"/>
        <v>1</v>
      </c>
      <c r="H1067" s="1416">
        <f t="shared" si="86"/>
        <v>0</v>
      </c>
      <c r="I1067" s="1417"/>
      <c r="J1067" s="1419">
        <f t="shared" si="87"/>
        <v>0</v>
      </c>
      <c r="K1067" s="431"/>
    </row>
    <row r="1068" spans="1:11" s="1408" customFormat="1">
      <c r="B1068" s="1408" t="s">
        <v>1720</v>
      </c>
      <c r="C1068" s="497" t="s">
        <v>1391</v>
      </c>
      <c r="D1068" s="1416">
        <v>1</v>
      </c>
      <c r="E1068" s="1416"/>
      <c r="F1068" s="1416">
        <f t="shared" si="85"/>
        <v>0</v>
      </c>
      <c r="G1068" s="1417">
        <f t="shared" si="81"/>
        <v>1</v>
      </c>
      <c r="H1068" s="1416">
        <f t="shared" si="86"/>
        <v>0</v>
      </c>
      <c r="I1068" s="1417"/>
      <c r="J1068" s="1419">
        <f t="shared" si="87"/>
        <v>0</v>
      </c>
      <c r="K1068" s="431"/>
    </row>
    <row r="1069" spans="1:11" s="1408" customFormat="1" ht="25.5">
      <c r="B1069" s="1408" t="s">
        <v>1721</v>
      </c>
      <c r="C1069" s="497" t="s">
        <v>1391</v>
      </c>
      <c r="D1069" s="1416">
        <v>1</v>
      </c>
      <c r="E1069" s="1416"/>
      <c r="F1069" s="1416">
        <f t="shared" si="85"/>
        <v>0</v>
      </c>
      <c r="G1069" s="1417">
        <f t="shared" si="81"/>
        <v>1</v>
      </c>
      <c r="H1069" s="1416">
        <f t="shared" si="86"/>
        <v>0</v>
      </c>
      <c r="I1069" s="1417"/>
      <c r="J1069" s="1419">
        <f t="shared" si="87"/>
        <v>0</v>
      </c>
      <c r="K1069" s="431"/>
    </row>
    <row r="1070" spans="1:11" s="1408" customFormat="1">
      <c r="B1070" s="1408" t="s">
        <v>1722</v>
      </c>
      <c r="C1070" s="497" t="s">
        <v>1391</v>
      </c>
      <c r="D1070" s="1416">
        <v>40</v>
      </c>
      <c r="E1070" s="1416"/>
      <c r="F1070" s="1416">
        <f t="shared" si="85"/>
        <v>0</v>
      </c>
      <c r="G1070" s="1417">
        <f t="shared" si="81"/>
        <v>40</v>
      </c>
      <c r="H1070" s="1416">
        <f t="shared" si="86"/>
        <v>0</v>
      </c>
      <c r="I1070" s="1417"/>
      <c r="J1070" s="1419">
        <f t="shared" si="87"/>
        <v>0</v>
      </c>
      <c r="K1070" s="431"/>
    </row>
    <row r="1071" spans="1:11" s="1408" customFormat="1">
      <c r="B1071" s="1408" t="s">
        <v>1723</v>
      </c>
      <c r="C1071" s="497" t="s">
        <v>1391</v>
      </c>
      <c r="D1071" s="1416">
        <v>1</v>
      </c>
      <c r="E1071" s="1416"/>
      <c r="F1071" s="1416">
        <f t="shared" si="85"/>
        <v>0</v>
      </c>
      <c r="G1071" s="1417">
        <f t="shared" si="81"/>
        <v>1</v>
      </c>
      <c r="H1071" s="1416">
        <f t="shared" si="86"/>
        <v>0</v>
      </c>
      <c r="I1071" s="1417"/>
      <c r="J1071" s="1419">
        <f t="shared" si="87"/>
        <v>0</v>
      </c>
      <c r="K1071" s="431"/>
    </row>
    <row r="1072" spans="1:11" s="1408" customFormat="1">
      <c r="C1072" s="497"/>
      <c r="D1072" s="1416"/>
      <c r="E1072" s="1416"/>
      <c r="F1072" s="1416"/>
      <c r="G1072" s="1417">
        <f t="shared" si="81"/>
        <v>0</v>
      </c>
      <c r="H1072" s="1416">
        <f t="shared" si="86"/>
        <v>0</v>
      </c>
      <c r="I1072" s="1417"/>
      <c r="J1072" s="1419">
        <f t="shared" si="87"/>
        <v>0</v>
      </c>
      <c r="K1072" s="431"/>
    </row>
    <row r="1073" spans="1:11" s="1408" customFormat="1" ht="114.75">
      <c r="A1073" s="1408" t="s">
        <v>8</v>
      </c>
      <c r="B1073" s="1408" t="s">
        <v>3465</v>
      </c>
      <c r="C1073" s="497" t="s">
        <v>1389</v>
      </c>
      <c r="D1073" s="1416">
        <v>1</v>
      </c>
      <c r="E1073" s="1416"/>
      <c r="F1073" s="1416"/>
      <c r="G1073" s="1417"/>
      <c r="H1073" s="1416"/>
      <c r="I1073" s="1417">
        <v>1</v>
      </c>
      <c r="J1073" s="1419"/>
      <c r="K1073" s="431"/>
    </row>
    <row r="1074" spans="1:11" s="1408" customFormat="1">
      <c r="B1074" s="1408" t="s">
        <v>1726</v>
      </c>
      <c r="C1074" s="497" t="s">
        <v>1391</v>
      </c>
      <c r="D1074" s="1416">
        <v>1</v>
      </c>
      <c r="E1074" s="1416"/>
      <c r="F1074" s="1416">
        <f>D1074*E1074</f>
        <v>0</v>
      </c>
      <c r="G1074" s="1417"/>
      <c r="H1074" s="1416">
        <f t="shared" si="86"/>
        <v>0</v>
      </c>
      <c r="I1074" s="1417">
        <v>1</v>
      </c>
      <c r="J1074" s="1419">
        <f>SUM(E1074*I1074)</f>
        <v>0</v>
      </c>
      <c r="K1074" s="431"/>
    </row>
    <row r="1075" spans="1:11" s="1408" customFormat="1">
      <c r="B1075" s="1408" t="s">
        <v>1713</v>
      </c>
      <c r="C1075" s="497" t="s">
        <v>1391</v>
      </c>
      <c r="D1075" s="1416">
        <v>1</v>
      </c>
      <c r="E1075" s="1416"/>
      <c r="F1075" s="1416">
        <f t="shared" ref="F1075:F1084" si="88">SUM(D1075*E1075)</f>
        <v>0</v>
      </c>
      <c r="G1075" s="1417"/>
      <c r="H1075" s="1416">
        <f t="shared" si="86"/>
        <v>0</v>
      </c>
      <c r="I1075" s="1417">
        <v>1</v>
      </c>
      <c r="J1075" s="1419">
        <f t="shared" si="87"/>
        <v>0</v>
      </c>
      <c r="K1075" s="431"/>
    </row>
    <row r="1076" spans="1:11" s="1408" customFormat="1">
      <c r="B1076" s="1408" t="s">
        <v>1714</v>
      </c>
      <c r="C1076" s="497" t="s">
        <v>1391</v>
      </c>
      <c r="D1076" s="1416">
        <v>2</v>
      </c>
      <c r="E1076" s="1416"/>
      <c r="F1076" s="1416">
        <f t="shared" si="88"/>
        <v>0</v>
      </c>
      <c r="G1076" s="1417"/>
      <c r="H1076" s="1416">
        <f t="shared" si="86"/>
        <v>0</v>
      </c>
      <c r="I1076" s="1417">
        <v>2</v>
      </c>
      <c r="J1076" s="1419">
        <f t="shared" si="87"/>
        <v>0</v>
      </c>
      <c r="K1076" s="431"/>
    </row>
    <row r="1077" spans="1:11" s="1408" customFormat="1">
      <c r="B1077" s="1408" t="s">
        <v>1727</v>
      </c>
      <c r="C1077" s="497" t="s">
        <v>1391</v>
      </c>
      <c r="D1077" s="1416">
        <v>36</v>
      </c>
      <c r="E1077" s="1416"/>
      <c r="F1077" s="1416">
        <f t="shared" si="88"/>
        <v>0</v>
      </c>
      <c r="G1077" s="1417"/>
      <c r="H1077" s="1416">
        <f t="shared" si="86"/>
        <v>0</v>
      </c>
      <c r="I1077" s="1417">
        <v>36</v>
      </c>
      <c r="J1077" s="1419">
        <f t="shared" si="87"/>
        <v>0</v>
      </c>
      <c r="K1077" s="431"/>
    </row>
    <row r="1078" spans="1:11" s="1408" customFormat="1">
      <c r="B1078" s="1408" t="s">
        <v>1716</v>
      </c>
      <c r="C1078" s="497" t="s">
        <v>1391</v>
      </c>
      <c r="D1078" s="1416">
        <v>1</v>
      </c>
      <c r="E1078" s="1416"/>
      <c r="F1078" s="1416">
        <f>SUM(D1078*E1078)</f>
        <v>0</v>
      </c>
      <c r="G1078" s="1417"/>
      <c r="H1078" s="1416">
        <f t="shared" si="86"/>
        <v>0</v>
      </c>
      <c r="I1078" s="1417">
        <v>1</v>
      </c>
      <c r="J1078" s="1419">
        <f t="shared" si="87"/>
        <v>0</v>
      </c>
      <c r="K1078" s="431"/>
    </row>
    <row r="1079" spans="1:11" s="1408" customFormat="1">
      <c r="B1079" s="1408" t="s">
        <v>1717</v>
      </c>
      <c r="C1079" s="497" t="s">
        <v>1391</v>
      </c>
      <c r="D1079" s="1416">
        <v>1</v>
      </c>
      <c r="E1079" s="1416"/>
      <c r="F1079" s="1416">
        <f>SUM(D1079*E1079)</f>
        <v>0</v>
      </c>
      <c r="G1079" s="1417"/>
      <c r="H1079" s="1416">
        <f t="shared" si="86"/>
        <v>0</v>
      </c>
      <c r="I1079" s="1417">
        <v>1</v>
      </c>
      <c r="J1079" s="1419">
        <f t="shared" si="87"/>
        <v>0</v>
      </c>
      <c r="K1079" s="431"/>
    </row>
    <row r="1080" spans="1:11" s="1408" customFormat="1">
      <c r="B1080" s="1408" t="s">
        <v>1718</v>
      </c>
      <c r="C1080" s="497" t="s">
        <v>1391</v>
      </c>
      <c r="D1080" s="1416">
        <v>1</v>
      </c>
      <c r="E1080" s="1416"/>
      <c r="F1080" s="1416">
        <f>SUM(D1080*E1080)</f>
        <v>0</v>
      </c>
      <c r="G1080" s="1417"/>
      <c r="H1080" s="1416">
        <f t="shared" si="86"/>
        <v>0</v>
      </c>
      <c r="I1080" s="1417">
        <v>1</v>
      </c>
      <c r="J1080" s="1419">
        <f t="shared" si="87"/>
        <v>0</v>
      </c>
      <c r="K1080" s="431"/>
    </row>
    <row r="1081" spans="1:11" s="1408" customFormat="1">
      <c r="B1081" s="1408" t="s">
        <v>1719</v>
      </c>
      <c r="C1081" s="497" t="s">
        <v>1391</v>
      </c>
      <c r="D1081" s="1416">
        <v>1</v>
      </c>
      <c r="E1081" s="1416"/>
      <c r="F1081" s="1416">
        <f t="shared" si="88"/>
        <v>0</v>
      </c>
      <c r="G1081" s="1417"/>
      <c r="H1081" s="1416">
        <f t="shared" si="86"/>
        <v>0</v>
      </c>
      <c r="I1081" s="1417">
        <v>1</v>
      </c>
      <c r="J1081" s="1419">
        <f t="shared" si="87"/>
        <v>0</v>
      </c>
      <c r="K1081" s="431"/>
    </row>
    <row r="1082" spans="1:11" s="1408" customFormat="1">
      <c r="B1082" s="1408" t="s">
        <v>1720</v>
      </c>
      <c r="C1082" s="497" t="s">
        <v>1391</v>
      </c>
      <c r="D1082" s="1416">
        <v>1</v>
      </c>
      <c r="E1082" s="1416"/>
      <c r="F1082" s="1416">
        <f t="shared" si="88"/>
        <v>0</v>
      </c>
      <c r="G1082" s="1417"/>
      <c r="H1082" s="1416">
        <f t="shared" si="86"/>
        <v>0</v>
      </c>
      <c r="I1082" s="1417">
        <v>1</v>
      </c>
      <c r="J1082" s="1419">
        <f t="shared" si="87"/>
        <v>0</v>
      </c>
      <c r="K1082" s="431"/>
    </row>
    <row r="1083" spans="1:11" s="1408" customFormat="1" ht="25.5">
      <c r="B1083" s="1408" t="s">
        <v>1721</v>
      </c>
      <c r="C1083" s="497" t="s">
        <v>1391</v>
      </c>
      <c r="D1083" s="1416">
        <v>1</v>
      </c>
      <c r="E1083" s="1416"/>
      <c r="F1083" s="1416">
        <f t="shared" si="88"/>
        <v>0</v>
      </c>
      <c r="G1083" s="1417"/>
      <c r="H1083" s="1416">
        <f t="shared" si="86"/>
        <v>0</v>
      </c>
      <c r="I1083" s="1417">
        <v>1</v>
      </c>
      <c r="J1083" s="1419">
        <f t="shared" si="87"/>
        <v>0</v>
      </c>
      <c r="K1083" s="431"/>
    </row>
    <row r="1084" spans="1:11" s="1408" customFormat="1">
      <c r="B1084" s="1408" t="s">
        <v>1722</v>
      </c>
      <c r="C1084" s="497" t="s">
        <v>1391</v>
      </c>
      <c r="D1084" s="1416">
        <v>20</v>
      </c>
      <c r="E1084" s="1416"/>
      <c r="F1084" s="1416">
        <f t="shared" si="88"/>
        <v>0</v>
      </c>
      <c r="G1084" s="1417"/>
      <c r="H1084" s="1416">
        <f t="shared" si="86"/>
        <v>0</v>
      </c>
      <c r="I1084" s="1417">
        <v>20</v>
      </c>
      <c r="J1084" s="1419">
        <f t="shared" si="87"/>
        <v>0</v>
      </c>
      <c r="K1084" s="431"/>
    </row>
    <row r="1085" spans="1:11" s="1408" customFormat="1">
      <c r="B1085" s="1408" t="s">
        <v>1723</v>
      </c>
      <c r="C1085" s="497" t="s">
        <v>1391</v>
      </c>
      <c r="D1085" s="1416">
        <v>1</v>
      </c>
      <c r="E1085" s="1416"/>
      <c r="F1085" s="1416">
        <f>SUM(D1085*E1085)</f>
        <v>0</v>
      </c>
      <c r="G1085" s="1417"/>
      <c r="H1085" s="1416">
        <f t="shared" si="86"/>
        <v>0</v>
      </c>
      <c r="I1085" s="1417">
        <v>1</v>
      </c>
      <c r="J1085" s="1419">
        <f t="shared" si="87"/>
        <v>0</v>
      </c>
      <c r="K1085" s="431"/>
    </row>
    <row r="1086" spans="1:11" s="1408" customFormat="1">
      <c r="C1086" s="497"/>
      <c r="D1086" s="1416"/>
      <c r="E1086" s="1416"/>
      <c r="F1086" s="1416"/>
      <c r="G1086" s="1417">
        <f t="shared" ref="G1086" si="89">D1086</f>
        <v>0</v>
      </c>
      <c r="H1086" s="1416">
        <f t="shared" si="86"/>
        <v>0</v>
      </c>
      <c r="I1086" s="1417"/>
      <c r="J1086" s="1419">
        <f t="shared" si="87"/>
        <v>0</v>
      </c>
      <c r="K1086" s="431"/>
    </row>
    <row r="1087" spans="1:11" s="1408" customFormat="1" ht="114.75">
      <c r="A1087" s="1408" t="s">
        <v>9</v>
      </c>
      <c r="B1087" s="1408" t="s">
        <v>3466</v>
      </c>
      <c r="C1087" s="497" t="s">
        <v>1389</v>
      </c>
      <c r="D1087" s="1416">
        <v>1</v>
      </c>
      <c r="E1087" s="1416"/>
      <c r="F1087" s="1416"/>
      <c r="G1087" s="1417"/>
      <c r="H1087" s="1416"/>
      <c r="I1087" s="1417">
        <v>1</v>
      </c>
      <c r="J1087" s="1419"/>
      <c r="K1087" s="431"/>
    </row>
    <row r="1088" spans="1:11" s="1408" customFormat="1">
      <c r="B1088" s="1408" t="s">
        <v>1726</v>
      </c>
      <c r="C1088" s="497" t="s">
        <v>1391</v>
      </c>
      <c r="D1088" s="1416">
        <v>1</v>
      </c>
      <c r="E1088" s="1416"/>
      <c r="F1088" s="1416">
        <f>D1088*E1088</f>
        <v>0</v>
      </c>
      <c r="G1088" s="1417"/>
      <c r="H1088" s="1416">
        <f t="shared" si="86"/>
        <v>0</v>
      </c>
      <c r="I1088" s="1417">
        <v>1</v>
      </c>
      <c r="J1088" s="1419">
        <f t="shared" si="87"/>
        <v>0</v>
      </c>
      <c r="K1088" s="431"/>
    </row>
    <row r="1089" spans="1:11" s="1408" customFormat="1">
      <c r="B1089" s="1408" t="s">
        <v>1713</v>
      </c>
      <c r="C1089" s="497" t="s">
        <v>1391</v>
      </c>
      <c r="D1089" s="1416">
        <v>1</v>
      </c>
      <c r="E1089" s="1416"/>
      <c r="F1089" s="1416">
        <f t="shared" ref="F1089:F1099" si="90">SUM(D1089*E1089)</f>
        <v>0</v>
      </c>
      <c r="G1089" s="1417"/>
      <c r="H1089" s="1416">
        <f t="shared" si="86"/>
        <v>0</v>
      </c>
      <c r="I1089" s="1417">
        <v>1</v>
      </c>
      <c r="J1089" s="1419">
        <f t="shared" si="87"/>
        <v>0</v>
      </c>
      <c r="K1089" s="431"/>
    </row>
    <row r="1090" spans="1:11" s="1408" customFormat="1">
      <c r="B1090" s="1408" t="s">
        <v>1714</v>
      </c>
      <c r="C1090" s="497" t="s">
        <v>1391</v>
      </c>
      <c r="D1090" s="1416">
        <v>2</v>
      </c>
      <c r="E1090" s="1416"/>
      <c r="F1090" s="1416">
        <f t="shared" si="90"/>
        <v>0</v>
      </c>
      <c r="G1090" s="1417"/>
      <c r="H1090" s="1416">
        <f t="shared" si="86"/>
        <v>0</v>
      </c>
      <c r="I1090" s="1417">
        <v>2</v>
      </c>
      <c r="J1090" s="1419">
        <f t="shared" si="87"/>
        <v>0</v>
      </c>
      <c r="K1090" s="431"/>
    </row>
    <row r="1091" spans="1:11" s="1408" customFormat="1">
      <c r="B1091" s="1408" t="s">
        <v>1727</v>
      </c>
      <c r="C1091" s="497" t="s">
        <v>1391</v>
      </c>
      <c r="D1091" s="1416">
        <v>36</v>
      </c>
      <c r="E1091" s="1416"/>
      <c r="F1091" s="1416">
        <f t="shared" si="90"/>
        <v>0</v>
      </c>
      <c r="G1091" s="1417"/>
      <c r="H1091" s="1416">
        <f t="shared" si="86"/>
        <v>0</v>
      </c>
      <c r="I1091" s="1417">
        <v>36</v>
      </c>
      <c r="J1091" s="1419">
        <f t="shared" si="87"/>
        <v>0</v>
      </c>
      <c r="K1091" s="431"/>
    </row>
    <row r="1092" spans="1:11" s="1408" customFormat="1">
      <c r="B1092" s="1408" t="s">
        <v>1716</v>
      </c>
      <c r="C1092" s="497" t="s">
        <v>1391</v>
      </c>
      <c r="D1092" s="1416">
        <v>1</v>
      </c>
      <c r="E1092" s="1416"/>
      <c r="F1092" s="1416">
        <f t="shared" si="90"/>
        <v>0</v>
      </c>
      <c r="G1092" s="1417"/>
      <c r="H1092" s="1416">
        <f t="shared" si="86"/>
        <v>0</v>
      </c>
      <c r="I1092" s="1417">
        <v>1</v>
      </c>
      <c r="J1092" s="1419">
        <f t="shared" si="87"/>
        <v>0</v>
      </c>
      <c r="K1092" s="431"/>
    </row>
    <row r="1093" spans="1:11" s="1408" customFormat="1">
      <c r="B1093" s="1408" t="s">
        <v>1717</v>
      </c>
      <c r="C1093" s="497" t="s">
        <v>1391</v>
      </c>
      <c r="D1093" s="1416">
        <v>1</v>
      </c>
      <c r="E1093" s="1416"/>
      <c r="F1093" s="1416">
        <f t="shared" si="90"/>
        <v>0</v>
      </c>
      <c r="G1093" s="1417"/>
      <c r="H1093" s="1416">
        <f t="shared" si="86"/>
        <v>0</v>
      </c>
      <c r="I1093" s="1417">
        <v>1</v>
      </c>
      <c r="J1093" s="1419">
        <f t="shared" si="87"/>
        <v>0</v>
      </c>
      <c r="K1093" s="431"/>
    </row>
    <row r="1094" spans="1:11" s="1408" customFormat="1">
      <c r="B1094" s="1408" t="s">
        <v>1718</v>
      </c>
      <c r="C1094" s="497" t="s">
        <v>1391</v>
      </c>
      <c r="D1094" s="1416">
        <v>1</v>
      </c>
      <c r="E1094" s="1416"/>
      <c r="F1094" s="1416">
        <f t="shared" si="90"/>
        <v>0</v>
      </c>
      <c r="G1094" s="1417"/>
      <c r="H1094" s="1416">
        <f t="shared" si="86"/>
        <v>0</v>
      </c>
      <c r="I1094" s="1417">
        <v>1</v>
      </c>
      <c r="J1094" s="1419">
        <f t="shared" si="87"/>
        <v>0</v>
      </c>
      <c r="K1094" s="431"/>
    </row>
    <row r="1095" spans="1:11" s="1408" customFormat="1">
      <c r="B1095" s="1408" t="s">
        <v>1719</v>
      </c>
      <c r="C1095" s="497" t="s">
        <v>1391</v>
      </c>
      <c r="D1095" s="1416">
        <v>1</v>
      </c>
      <c r="E1095" s="1416"/>
      <c r="F1095" s="1416">
        <f t="shared" si="90"/>
        <v>0</v>
      </c>
      <c r="G1095" s="1417"/>
      <c r="H1095" s="1416">
        <f t="shared" si="86"/>
        <v>0</v>
      </c>
      <c r="I1095" s="1417">
        <v>1</v>
      </c>
      <c r="J1095" s="1419">
        <f t="shared" si="87"/>
        <v>0</v>
      </c>
      <c r="K1095" s="431"/>
    </row>
    <row r="1096" spans="1:11" s="1408" customFormat="1">
      <c r="B1096" s="1408" t="s">
        <v>1720</v>
      </c>
      <c r="C1096" s="497" t="s">
        <v>1391</v>
      </c>
      <c r="D1096" s="1416">
        <v>1</v>
      </c>
      <c r="E1096" s="1416"/>
      <c r="F1096" s="1416">
        <f t="shared" si="90"/>
        <v>0</v>
      </c>
      <c r="G1096" s="1417"/>
      <c r="H1096" s="1416">
        <f t="shared" si="86"/>
        <v>0</v>
      </c>
      <c r="I1096" s="1417">
        <v>1</v>
      </c>
      <c r="J1096" s="1419">
        <f t="shared" si="87"/>
        <v>0</v>
      </c>
      <c r="K1096" s="431"/>
    </row>
    <row r="1097" spans="1:11" s="1408" customFormat="1" ht="25.5">
      <c r="B1097" s="1408" t="s">
        <v>1721</v>
      </c>
      <c r="C1097" s="497" t="s">
        <v>1391</v>
      </c>
      <c r="D1097" s="1416">
        <v>1</v>
      </c>
      <c r="E1097" s="1416"/>
      <c r="F1097" s="1416">
        <f t="shared" si="90"/>
        <v>0</v>
      </c>
      <c r="G1097" s="1417"/>
      <c r="H1097" s="1416">
        <f t="shared" si="86"/>
        <v>0</v>
      </c>
      <c r="I1097" s="1417">
        <v>1</v>
      </c>
      <c r="J1097" s="1419">
        <f t="shared" si="87"/>
        <v>0</v>
      </c>
      <c r="K1097" s="431"/>
    </row>
    <row r="1098" spans="1:11" s="1408" customFormat="1">
      <c r="B1098" s="1408" t="s">
        <v>1722</v>
      </c>
      <c r="C1098" s="497" t="s">
        <v>1391</v>
      </c>
      <c r="D1098" s="1416">
        <v>20</v>
      </c>
      <c r="E1098" s="1416"/>
      <c r="F1098" s="1416">
        <f t="shared" si="90"/>
        <v>0</v>
      </c>
      <c r="G1098" s="1417"/>
      <c r="H1098" s="1416">
        <f t="shared" si="86"/>
        <v>0</v>
      </c>
      <c r="I1098" s="1417">
        <v>20</v>
      </c>
      <c r="J1098" s="1419">
        <f t="shared" si="87"/>
        <v>0</v>
      </c>
      <c r="K1098" s="431"/>
    </row>
    <row r="1099" spans="1:11" s="1408" customFormat="1">
      <c r="B1099" s="1408" t="s">
        <v>1723</v>
      </c>
      <c r="C1099" s="497" t="s">
        <v>1391</v>
      </c>
      <c r="D1099" s="1416">
        <v>1</v>
      </c>
      <c r="E1099" s="1416"/>
      <c r="F1099" s="1416">
        <f t="shared" si="90"/>
        <v>0</v>
      </c>
      <c r="G1099" s="1417"/>
      <c r="H1099" s="1416">
        <f t="shared" si="86"/>
        <v>0</v>
      </c>
      <c r="I1099" s="1417">
        <v>1</v>
      </c>
      <c r="J1099" s="1419">
        <f t="shared" si="87"/>
        <v>0</v>
      </c>
      <c r="K1099" s="431"/>
    </row>
    <row r="1100" spans="1:11" s="1408" customFormat="1">
      <c r="C1100" s="497"/>
      <c r="D1100" s="1416"/>
      <c r="E1100" s="1416"/>
      <c r="F1100" s="1416"/>
      <c r="G1100" s="1417">
        <f t="shared" ref="G1100:G1163" si="91">D1100</f>
        <v>0</v>
      </c>
      <c r="H1100" s="1416">
        <f t="shared" si="86"/>
        <v>0</v>
      </c>
      <c r="I1100" s="1417"/>
      <c r="J1100" s="1419">
        <f t="shared" si="87"/>
        <v>0</v>
      </c>
      <c r="K1100" s="431"/>
    </row>
    <row r="1101" spans="1:11" s="1408" customFormat="1" ht="114.75">
      <c r="A1101" s="1408" t="s">
        <v>10</v>
      </c>
      <c r="B1101" s="1408" t="s">
        <v>3467</v>
      </c>
      <c r="C1101" s="497" t="s">
        <v>1389</v>
      </c>
      <c r="D1101" s="1416">
        <v>1</v>
      </c>
      <c r="E1101" s="1416"/>
      <c r="F1101" s="1416"/>
      <c r="G1101" s="1417">
        <f t="shared" si="91"/>
        <v>1</v>
      </c>
      <c r="H1101" s="1416"/>
      <c r="I1101" s="1417"/>
      <c r="J1101" s="1419"/>
      <c r="K1101" s="431"/>
    </row>
    <row r="1102" spans="1:11" s="1408" customFormat="1">
      <c r="B1102" s="1408" t="s">
        <v>1728</v>
      </c>
      <c r="C1102" s="497" t="s">
        <v>1391</v>
      </c>
      <c r="D1102" s="1416">
        <v>1</v>
      </c>
      <c r="E1102" s="1416"/>
      <c r="F1102" s="1416">
        <f>SUM(D1102*E1102)</f>
        <v>0</v>
      </c>
      <c r="G1102" s="1417">
        <f t="shared" si="91"/>
        <v>1</v>
      </c>
      <c r="H1102" s="1416">
        <f t="shared" si="86"/>
        <v>0</v>
      </c>
      <c r="I1102" s="1417"/>
      <c r="J1102" s="1419">
        <f t="shared" si="87"/>
        <v>0</v>
      </c>
      <c r="K1102" s="431"/>
    </row>
    <row r="1103" spans="1:11" s="1408" customFormat="1">
      <c r="B1103" s="1408" t="s">
        <v>1713</v>
      </c>
      <c r="C1103" s="497" t="s">
        <v>1391</v>
      </c>
      <c r="D1103" s="1416">
        <v>1</v>
      </c>
      <c r="E1103" s="1416"/>
      <c r="F1103" s="1416">
        <f t="shared" ref="F1103:F1112" si="92">SUM(D1103*E1103)</f>
        <v>0</v>
      </c>
      <c r="G1103" s="1417">
        <f t="shared" si="91"/>
        <v>1</v>
      </c>
      <c r="H1103" s="1416">
        <f t="shared" si="86"/>
        <v>0</v>
      </c>
      <c r="I1103" s="1417"/>
      <c r="J1103" s="1419">
        <f t="shared" si="87"/>
        <v>0</v>
      </c>
      <c r="K1103" s="431"/>
    </row>
    <row r="1104" spans="1:11" s="1408" customFormat="1">
      <c r="B1104" s="1408" t="s">
        <v>1714</v>
      </c>
      <c r="C1104" s="497" t="s">
        <v>1391</v>
      </c>
      <c r="D1104" s="1416">
        <v>5</v>
      </c>
      <c r="E1104" s="1416"/>
      <c r="F1104" s="1416">
        <f t="shared" si="92"/>
        <v>0</v>
      </c>
      <c r="G1104" s="1417">
        <f t="shared" si="91"/>
        <v>5</v>
      </c>
      <c r="H1104" s="1416">
        <f t="shared" si="86"/>
        <v>0</v>
      </c>
      <c r="I1104" s="1417"/>
      <c r="J1104" s="1419">
        <f t="shared" si="87"/>
        <v>0</v>
      </c>
      <c r="K1104" s="431"/>
    </row>
    <row r="1105" spans="1:11" s="1408" customFormat="1">
      <c r="B1105" s="1408" t="s">
        <v>1715</v>
      </c>
      <c r="C1105" s="497" t="s">
        <v>1391</v>
      </c>
      <c r="D1105" s="1416">
        <v>90</v>
      </c>
      <c r="E1105" s="1416"/>
      <c r="F1105" s="1416">
        <f t="shared" si="92"/>
        <v>0</v>
      </c>
      <c r="G1105" s="1417">
        <f t="shared" si="91"/>
        <v>90</v>
      </c>
      <c r="H1105" s="1416">
        <f t="shared" si="86"/>
        <v>0</v>
      </c>
      <c r="I1105" s="1417"/>
      <c r="J1105" s="1419">
        <f t="shared" si="87"/>
        <v>0</v>
      </c>
      <c r="K1105" s="431"/>
    </row>
    <row r="1106" spans="1:11" s="1408" customFormat="1">
      <c r="B1106" s="1408" t="s">
        <v>1716</v>
      </c>
      <c r="C1106" s="497" t="s">
        <v>1391</v>
      </c>
      <c r="D1106" s="1416">
        <v>8</v>
      </c>
      <c r="E1106" s="1416"/>
      <c r="F1106" s="1416">
        <f>SUM(D1106*E1106)</f>
        <v>0</v>
      </c>
      <c r="G1106" s="1417">
        <f t="shared" si="91"/>
        <v>8</v>
      </c>
      <c r="H1106" s="1416">
        <f t="shared" si="86"/>
        <v>0</v>
      </c>
      <c r="I1106" s="1417"/>
      <c r="J1106" s="1419">
        <f t="shared" si="87"/>
        <v>0</v>
      </c>
      <c r="K1106" s="431"/>
    </row>
    <row r="1107" spans="1:11" s="1408" customFormat="1">
      <c r="B1107" s="1408" t="s">
        <v>1717</v>
      </c>
      <c r="C1107" s="497" t="s">
        <v>1391</v>
      </c>
      <c r="D1107" s="1416">
        <v>1</v>
      </c>
      <c r="E1107" s="1416"/>
      <c r="F1107" s="1416">
        <f>SUM(D1107*E1107)</f>
        <v>0</v>
      </c>
      <c r="G1107" s="1417">
        <f t="shared" si="91"/>
        <v>1</v>
      </c>
      <c r="H1107" s="1416">
        <f t="shared" si="86"/>
        <v>0</v>
      </c>
      <c r="I1107" s="1417"/>
      <c r="J1107" s="1419">
        <f t="shared" si="87"/>
        <v>0</v>
      </c>
      <c r="K1107" s="431"/>
    </row>
    <row r="1108" spans="1:11" s="1408" customFormat="1">
      <c r="B1108" s="1408" t="s">
        <v>1718</v>
      </c>
      <c r="C1108" s="497" t="s">
        <v>1391</v>
      </c>
      <c r="D1108" s="1416">
        <v>1</v>
      </c>
      <c r="E1108" s="1416"/>
      <c r="F1108" s="1416">
        <f>SUM(D1108*E1108)</f>
        <v>0</v>
      </c>
      <c r="G1108" s="1417">
        <f t="shared" si="91"/>
        <v>1</v>
      </c>
      <c r="H1108" s="1416">
        <f t="shared" si="86"/>
        <v>0</v>
      </c>
      <c r="I1108" s="1417"/>
      <c r="J1108" s="1419">
        <f t="shared" si="87"/>
        <v>0</v>
      </c>
      <c r="K1108" s="431"/>
    </row>
    <row r="1109" spans="1:11" s="1408" customFormat="1">
      <c r="B1109" s="1408" t="s">
        <v>1719</v>
      </c>
      <c r="C1109" s="497" t="s">
        <v>1391</v>
      </c>
      <c r="D1109" s="1416">
        <v>1</v>
      </c>
      <c r="E1109" s="1416"/>
      <c r="F1109" s="1416">
        <f t="shared" si="92"/>
        <v>0</v>
      </c>
      <c r="G1109" s="1417">
        <f t="shared" si="91"/>
        <v>1</v>
      </c>
      <c r="H1109" s="1416">
        <f t="shared" si="86"/>
        <v>0</v>
      </c>
      <c r="I1109" s="1417"/>
      <c r="J1109" s="1419">
        <f t="shared" si="87"/>
        <v>0</v>
      </c>
      <c r="K1109" s="431"/>
    </row>
    <row r="1110" spans="1:11" s="1408" customFormat="1">
      <c r="B1110" s="1408" t="s">
        <v>1720</v>
      </c>
      <c r="C1110" s="497" t="s">
        <v>1391</v>
      </c>
      <c r="D1110" s="1416">
        <v>1</v>
      </c>
      <c r="E1110" s="1416"/>
      <c r="F1110" s="1416">
        <f t="shared" si="92"/>
        <v>0</v>
      </c>
      <c r="G1110" s="1417">
        <f t="shared" si="91"/>
        <v>1</v>
      </c>
      <c r="H1110" s="1416">
        <f t="shared" si="86"/>
        <v>0</v>
      </c>
      <c r="I1110" s="1417"/>
      <c r="J1110" s="1419">
        <f t="shared" si="87"/>
        <v>0</v>
      </c>
      <c r="K1110" s="431"/>
    </row>
    <row r="1111" spans="1:11" s="1408" customFormat="1" ht="25.5">
      <c r="B1111" s="1408" t="s">
        <v>1721</v>
      </c>
      <c r="C1111" s="497" t="s">
        <v>1391</v>
      </c>
      <c r="D1111" s="1416">
        <v>1</v>
      </c>
      <c r="E1111" s="1416"/>
      <c r="F1111" s="1416">
        <f t="shared" si="92"/>
        <v>0</v>
      </c>
      <c r="G1111" s="1417">
        <f t="shared" si="91"/>
        <v>1</v>
      </c>
      <c r="H1111" s="1416">
        <f t="shared" si="86"/>
        <v>0</v>
      </c>
      <c r="I1111" s="1417"/>
      <c r="J1111" s="1419">
        <f t="shared" si="87"/>
        <v>0</v>
      </c>
      <c r="K1111" s="431"/>
    </row>
    <row r="1112" spans="1:11" s="1408" customFormat="1">
      <c r="B1112" s="1408" t="s">
        <v>1722</v>
      </c>
      <c r="C1112" s="497" t="s">
        <v>1391</v>
      </c>
      <c r="D1112" s="1416">
        <v>45</v>
      </c>
      <c r="E1112" s="1416"/>
      <c r="F1112" s="1416">
        <f t="shared" si="92"/>
        <v>0</v>
      </c>
      <c r="G1112" s="1417">
        <f t="shared" si="91"/>
        <v>45</v>
      </c>
      <c r="H1112" s="1416">
        <f t="shared" si="86"/>
        <v>0</v>
      </c>
      <c r="I1112" s="1417"/>
      <c r="J1112" s="1419">
        <f t="shared" si="87"/>
        <v>0</v>
      </c>
      <c r="K1112" s="431"/>
    </row>
    <row r="1113" spans="1:11" s="1408" customFormat="1">
      <c r="B1113" s="1408" t="s">
        <v>1723</v>
      </c>
      <c r="C1113" s="497" t="s">
        <v>1391</v>
      </c>
      <c r="D1113" s="1416">
        <v>1</v>
      </c>
      <c r="E1113" s="1416"/>
      <c r="F1113" s="1416">
        <f>SUM(D1113*E1113)</f>
        <v>0</v>
      </c>
      <c r="G1113" s="1417">
        <f t="shared" si="91"/>
        <v>1</v>
      </c>
      <c r="H1113" s="1416">
        <f t="shared" si="86"/>
        <v>0</v>
      </c>
      <c r="I1113" s="1417"/>
      <c r="J1113" s="1419">
        <f t="shared" si="87"/>
        <v>0</v>
      </c>
      <c r="K1113" s="431"/>
    </row>
    <row r="1114" spans="1:11" s="1408" customFormat="1">
      <c r="C1114" s="497"/>
      <c r="D1114" s="1416"/>
      <c r="E1114" s="1416"/>
      <c r="F1114" s="1416"/>
      <c r="G1114" s="1417">
        <f t="shared" si="91"/>
        <v>0</v>
      </c>
      <c r="H1114" s="1416">
        <f t="shared" si="86"/>
        <v>0</v>
      </c>
      <c r="I1114" s="1417"/>
      <c r="J1114" s="1419">
        <f t="shared" si="87"/>
        <v>0</v>
      </c>
      <c r="K1114" s="431"/>
    </row>
    <row r="1115" spans="1:11" s="1408" customFormat="1" ht="114.75">
      <c r="A1115" s="1408" t="s">
        <v>11</v>
      </c>
      <c r="B1115" s="1408" t="s">
        <v>3468</v>
      </c>
      <c r="C1115" s="497" t="s">
        <v>1389</v>
      </c>
      <c r="D1115" s="1416">
        <v>1</v>
      </c>
      <c r="E1115" s="1416"/>
      <c r="F1115" s="1416"/>
      <c r="G1115" s="1417">
        <f t="shared" si="91"/>
        <v>1</v>
      </c>
      <c r="H1115" s="1416"/>
      <c r="I1115" s="1417"/>
      <c r="J1115" s="1419"/>
      <c r="K1115" s="431"/>
    </row>
    <row r="1116" spans="1:11" s="1408" customFormat="1">
      <c r="B1116" s="1408" t="s">
        <v>1728</v>
      </c>
      <c r="C1116" s="497" t="s">
        <v>1391</v>
      </c>
      <c r="D1116" s="1416">
        <v>1</v>
      </c>
      <c r="E1116" s="1416"/>
      <c r="F1116" s="1416">
        <f t="shared" ref="F1116:F1127" si="93">SUM(D1116*E1116)</f>
        <v>0</v>
      </c>
      <c r="G1116" s="1417">
        <f t="shared" si="91"/>
        <v>1</v>
      </c>
      <c r="H1116" s="1416">
        <f t="shared" si="86"/>
        <v>0</v>
      </c>
      <c r="I1116" s="1417"/>
      <c r="J1116" s="1419">
        <f t="shared" si="87"/>
        <v>0</v>
      </c>
      <c r="K1116" s="431"/>
    </row>
    <row r="1117" spans="1:11" s="1408" customFormat="1">
      <c r="B1117" s="1408" t="s">
        <v>1713</v>
      </c>
      <c r="C1117" s="497" t="s">
        <v>1391</v>
      </c>
      <c r="D1117" s="1416">
        <v>1</v>
      </c>
      <c r="E1117" s="1416"/>
      <c r="F1117" s="1416">
        <f t="shared" si="93"/>
        <v>0</v>
      </c>
      <c r="G1117" s="1417">
        <f t="shared" si="91"/>
        <v>1</v>
      </c>
      <c r="H1117" s="1416">
        <f t="shared" si="86"/>
        <v>0</v>
      </c>
      <c r="I1117" s="1417"/>
      <c r="J1117" s="1419">
        <f t="shared" si="87"/>
        <v>0</v>
      </c>
      <c r="K1117" s="431"/>
    </row>
    <row r="1118" spans="1:11" s="1408" customFormat="1">
      <c r="B1118" s="1408" t="s">
        <v>1714</v>
      </c>
      <c r="C1118" s="497" t="s">
        <v>1391</v>
      </c>
      <c r="D1118" s="1416">
        <v>5</v>
      </c>
      <c r="E1118" s="1416"/>
      <c r="F1118" s="1416">
        <f t="shared" si="93"/>
        <v>0</v>
      </c>
      <c r="G1118" s="1417">
        <f t="shared" si="91"/>
        <v>5</v>
      </c>
      <c r="H1118" s="1416">
        <f t="shared" si="86"/>
        <v>0</v>
      </c>
      <c r="I1118" s="1417"/>
      <c r="J1118" s="1419">
        <f t="shared" si="87"/>
        <v>0</v>
      </c>
      <c r="K1118" s="431"/>
    </row>
    <row r="1119" spans="1:11" s="1408" customFormat="1">
      <c r="B1119" s="1408" t="s">
        <v>1715</v>
      </c>
      <c r="C1119" s="497" t="s">
        <v>1391</v>
      </c>
      <c r="D1119" s="1416">
        <v>100</v>
      </c>
      <c r="E1119" s="1416"/>
      <c r="F1119" s="1416">
        <f t="shared" si="93"/>
        <v>0</v>
      </c>
      <c r="G1119" s="1417">
        <f t="shared" si="91"/>
        <v>100</v>
      </c>
      <c r="H1119" s="1416">
        <f t="shared" si="86"/>
        <v>0</v>
      </c>
      <c r="I1119" s="1417"/>
      <c r="J1119" s="1419">
        <f t="shared" si="87"/>
        <v>0</v>
      </c>
      <c r="K1119" s="431"/>
    </row>
    <row r="1120" spans="1:11" s="1408" customFormat="1">
      <c r="B1120" s="1408" t="s">
        <v>1716</v>
      </c>
      <c r="C1120" s="497" t="s">
        <v>1391</v>
      </c>
      <c r="D1120" s="1416">
        <v>8</v>
      </c>
      <c r="E1120" s="1416"/>
      <c r="F1120" s="1416">
        <f t="shared" si="93"/>
        <v>0</v>
      </c>
      <c r="G1120" s="1417">
        <f t="shared" si="91"/>
        <v>8</v>
      </c>
      <c r="H1120" s="1416">
        <f t="shared" si="86"/>
        <v>0</v>
      </c>
      <c r="I1120" s="1417"/>
      <c r="J1120" s="1419">
        <f t="shared" si="87"/>
        <v>0</v>
      </c>
      <c r="K1120" s="431"/>
    </row>
    <row r="1121" spans="1:11" s="1408" customFormat="1">
      <c r="B1121" s="1408" t="s">
        <v>1717</v>
      </c>
      <c r="C1121" s="497" t="s">
        <v>1391</v>
      </c>
      <c r="D1121" s="1416">
        <v>1</v>
      </c>
      <c r="E1121" s="1416"/>
      <c r="F1121" s="1416">
        <f t="shared" si="93"/>
        <v>0</v>
      </c>
      <c r="G1121" s="1417">
        <f t="shared" si="91"/>
        <v>1</v>
      </c>
      <c r="H1121" s="1416">
        <f t="shared" si="86"/>
        <v>0</v>
      </c>
      <c r="I1121" s="1417"/>
      <c r="J1121" s="1419">
        <f t="shared" si="87"/>
        <v>0</v>
      </c>
      <c r="K1121" s="431"/>
    </row>
    <row r="1122" spans="1:11" s="1408" customFormat="1">
      <c r="B1122" s="1408" t="s">
        <v>1718</v>
      </c>
      <c r="C1122" s="497" t="s">
        <v>1391</v>
      </c>
      <c r="D1122" s="1416">
        <v>1</v>
      </c>
      <c r="E1122" s="1416"/>
      <c r="F1122" s="1416">
        <f t="shared" si="93"/>
        <v>0</v>
      </c>
      <c r="G1122" s="1417">
        <f t="shared" si="91"/>
        <v>1</v>
      </c>
      <c r="H1122" s="1416">
        <f t="shared" si="86"/>
        <v>0</v>
      </c>
      <c r="I1122" s="1417"/>
      <c r="J1122" s="1419">
        <f t="shared" si="87"/>
        <v>0</v>
      </c>
      <c r="K1122" s="431"/>
    </row>
    <row r="1123" spans="1:11" s="1408" customFormat="1">
      <c r="B1123" s="1408" t="s">
        <v>1719</v>
      </c>
      <c r="C1123" s="497" t="s">
        <v>1391</v>
      </c>
      <c r="D1123" s="1416">
        <v>1</v>
      </c>
      <c r="E1123" s="1416"/>
      <c r="F1123" s="1416">
        <f t="shared" si="93"/>
        <v>0</v>
      </c>
      <c r="G1123" s="1417">
        <f t="shared" si="91"/>
        <v>1</v>
      </c>
      <c r="H1123" s="1416">
        <f t="shared" si="86"/>
        <v>0</v>
      </c>
      <c r="I1123" s="1417"/>
      <c r="J1123" s="1419">
        <f t="shared" si="87"/>
        <v>0</v>
      </c>
      <c r="K1123" s="431"/>
    </row>
    <row r="1124" spans="1:11" s="1408" customFormat="1">
      <c r="B1124" s="1408" t="s">
        <v>1720</v>
      </c>
      <c r="C1124" s="497" t="s">
        <v>1391</v>
      </c>
      <c r="D1124" s="1416">
        <v>1</v>
      </c>
      <c r="E1124" s="1416"/>
      <c r="F1124" s="1416">
        <f t="shared" si="93"/>
        <v>0</v>
      </c>
      <c r="G1124" s="1417">
        <f t="shared" si="91"/>
        <v>1</v>
      </c>
      <c r="H1124" s="1416">
        <f t="shared" si="86"/>
        <v>0</v>
      </c>
      <c r="I1124" s="1417"/>
      <c r="J1124" s="1419">
        <f t="shared" si="87"/>
        <v>0</v>
      </c>
      <c r="K1124" s="431"/>
    </row>
    <row r="1125" spans="1:11" s="1408" customFormat="1" ht="25.5">
      <c r="B1125" s="1408" t="s">
        <v>1721</v>
      </c>
      <c r="C1125" s="497" t="s">
        <v>1391</v>
      </c>
      <c r="D1125" s="1416">
        <v>1</v>
      </c>
      <c r="E1125" s="1416"/>
      <c r="F1125" s="1416">
        <f t="shared" si="93"/>
        <v>0</v>
      </c>
      <c r="G1125" s="1417">
        <f t="shared" si="91"/>
        <v>1</v>
      </c>
      <c r="H1125" s="1416">
        <f t="shared" si="86"/>
        <v>0</v>
      </c>
      <c r="I1125" s="1417"/>
      <c r="J1125" s="1419">
        <f t="shared" si="87"/>
        <v>0</v>
      </c>
      <c r="K1125" s="431"/>
    </row>
    <row r="1126" spans="1:11" s="1408" customFormat="1">
      <c r="B1126" s="1408" t="s">
        <v>1722</v>
      </c>
      <c r="C1126" s="497" t="s">
        <v>1391</v>
      </c>
      <c r="D1126" s="1416">
        <v>50</v>
      </c>
      <c r="E1126" s="1416"/>
      <c r="F1126" s="1416">
        <f t="shared" si="93"/>
        <v>0</v>
      </c>
      <c r="G1126" s="1417">
        <f t="shared" si="91"/>
        <v>50</v>
      </c>
      <c r="H1126" s="1416">
        <f t="shared" si="86"/>
        <v>0</v>
      </c>
      <c r="I1126" s="1417"/>
      <c r="J1126" s="1419">
        <f t="shared" si="87"/>
        <v>0</v>
      </c>
      <c r="K1126" s="431"/>
    </row>
    <row r="1127" spans="1:11" s="1408" customFormat="1">
      <c r="B1127" s="1408" t="s">
        <v>1723</v>
      </c>
      <c r="C1127" s="497" t="s">
        <v>1391</v>
      </c>
      <c r="D1127" s="1416">
        <v>1</v>
      </c>
      <c r="E1127" s="1416"/>
      <c r="F1127" s="1416">
        <f t="shared" si="93"/>
        <v>0</v>
      </c>
      <c r="G1127" s="1417">
        <f t="shared" si="91"/>
        <v>1</v>
      </c>
      <c r="H1127" s="1416">
        <f t="shared" si="86"/>
        <v>0</v>
      </c>
      <c r="I1127" s="1417"/>
      <c r="J1127" s="1419">
        <f t="shared" si="87"/>
        <v>0</v>
      </c>
      <c r="K1127" s="431"/>
    </row>
    <row r="1128" spans="1:11" s="1408" customFormat="1">
      <c r="C1128" s="497"/>
      <c r="D1128" s="1416"/>
      <c r="E1128" s="1416"/>
      <c r="F1128" s="1416"/>
      <c r="G1128" s="1417">
        <f t="shared" si="91"/>
        <v>0</v>
      </c>
      <c r="H1128" s="1416">
        <f t="shared" si="86"/>
        <v>0</v>
      </c>
      <c r="I1128" s="1417"/>
      <c r="J1128" s="1419">
        <f t="shared" si="87"/>
        <v>0</v>
      </c>
      <c r="K1128" s="431"/>
    </row>
    <row r="1129" spans="1:11" s="1408" customFormat="1" ht="114.75">
      <c r="A1129" s="1408" t="s">
        <v>12</v>
      </c>
      <c r="B1129" s="1408" t="s">
        <v>3469</v>
      </c>
      <c r="C1129" s="497" t="s">
        <v>187</v>
      </c>
      <c r="D1129" s="1416">
        <v>1</v>
      </c>
      <c r="E1129" s="1416"/>
      <c r="F1129" s="1416"/>
      <c r="G1129" s="1417">
        <f t="shared" si="91"/>
        <v>1</v>
      </c>
      <c r="H1129" s="1416"/>
      <c r="I1129" s="1417"/>
      <c r="J1129" s="1419"/>
      <c r="K1129" s="431"/>
    </row>
    <row r="1130" spans="1:11" s="1408" customFormat="1">
      <c r="B1130" s="1408" t="s">
        <v>1725</v>
      </c>
      <c r="C1130" s="497" t="s">
        <v>1391</v>
      </c>
      <c r="D1130" s="1416">
        <v>1</v>
      </c>
      <c r="E1130" s="1416"/>
      <c r="F1130" s="1416">
        <f t="shared" ref="F1130:F1142" si="94">SUM(D1130*E1130)</f>
        <v>0</v>
      </c>
      <c r="G1130" s="1417">
        <f t="shared" si="91"/>
        <v>1</v>
      </c>
      <c r="H1130" s="1416">
        <f t="shared" ref="H1130:H1193" si="95">SUM(E1130*G1130)</f>
        <v>0</v>
      </c>
      <c r="I1130" s="1417"/>
      <c r="J1130" s="1419">
        <f t="shared" ref="J1130:J1193" si="96">SUM(E1130*I1130)</f>
        <v>0</v>
      </c>
      <c r="K1130" s="431"/>
    </row>
    <row r="1131" spans="1:11" s="1408" customFormat="1">
      <c r="B1131" s="1408" t="s">
        <v>1713</v>
      </c>
      <c r="C1131" s="497" t="s">
        <v>1391</v>
      </c>
      <c r="D1131" s="1416">
        <v>1</v>
      </c>
      <c r="E1131" s="1416"/>
      <c r="F1131" s="1416">
        <f t="shared" si="94"/>
        <v>0</v>
      </c>
      <c r="G1131" s="1417">
        <f t="shared" si="91"/>
        <v>1</v>
      </c>
      <c r="H1131" s="1416">
        <f t="shared" si="95"/>
        <v>0</v>
      </c>
      <c r="I1131" s="1417"/>
      <c r="J1131" s="1419">
        <f t="shared" si="96"/>
        <v>0</v>
      </c>
      <c r="K1131" s="431"/>
    </row>
    <row r="1132" spans="1:11" s="1408" customFormat="1">
      <c r="B1132" s="1408" t="s">
        <v>1714</v>
      </c>
      <c r="C1132" s="497" t="s">
        <v>1391</v>
      </c>
      <c r="D1132" s="1416">
        <v>2</v>
      </c>
      <c r="E1132" s="1416"/>
      <c r="F1132" s="1416">
        <f t="shared" si="94"/>
        <v>0</v>
      </c>
      <c r="G1132" s="1417">
        <f t="shared" si="91"/>
        <v>2</v>
      </c>
      <c r="H1132" s="1416">
        <f t="shared" si="95"/>
        <v>0</v>
      </c>
      <c r="I1132" s="1417"/>
      <c r="J1132" s="1419">
        <f t="shared" si="96"/>
        <v>0</v>
      </c>
      <c r="K1132" s="431"/>
    </row>
    <row r="1133" spans="1:11" s="1408" customFormat="1">
      <c r="B1133" s="1408" t="s">
        <v>1715</v>
      </c>
      <c r="C1133" s="497" t="s">
        <v>1391</v>
      </c>
      <c r="D1133" s="1416">
        <v>40</v>
      </c>
      <c r="E1133" s="1416"/>
      <c r="F1133" s="1416">
        <f t="shared" si="94"/>
        <v>0</v>
      </c>
      <c r="G1133" s="1417">
        <f t="shared" si="91"/>
        <v>40</v>
      </c>
      <c r="H1133" s="1416">
        <f t="shared" si="95"/>
        <v>0</v>
      </c>
      <c r="I1133" s="1417"/>
      <c r="J1133" s="1419">
        <f t="shared" si="96"/>
        <v>0</v>
      </c>
      <c r="K1133" s="431"/>
    </row>
    <row r="1134" spans="1:11" s="1408" customFormat="1">
      <c r="B1134" s="1408" t="s">
        <v>1716</v>
      </c>
      <c r="C1134" s="497" t="s">
        <v>1391</v>
      </c>
      <c r="D1134" s="1416">
        <v>2</v>
      </c>
      <c r="E1134" s="1416"/>
      <c r="F1134" s="1416">
        <f t="shared" si="94"/>
        <v>0</v>
      </c>
      <c r="G1134" s="1417">
        <f t="shared" si="91"/>
        <v>2</v>
      </c>
      <c r="H1134" s="1416">
        <f t="shared" si="95"/>
        <v>0</v>
      </c>
      <c r="I1134" s="1417"/>
      <c r="J1134" s="1419">
        <f t="shared" si="96"/>
        <v>0</v>
      </c>
      <c r="K1134" s="431"/>
    </row>
    <row r="1135" spans="1:11" s="1408" customFormat="1">
      <c r="B1135" s="1408" t="s">
        <v>1717</v>
      </c>
      <c r="C1135" s="497" t="s">
        <v>1391</v>
      </c>
      <c r="D1135" s="1416">
        <v>1</v>
      </c>
      <c r="E1135" s="1416"/>
      <c r="F1135" s="1416">
        <f t="shared" si="94"/>
        <v>0</v>
      </c>
      <c r="G1135" s="1417">
        <f t="shared" si="91"/>
        <v>1</v>
      </c>
      <c r="H1135" s="1416">
        <f t="shared" si="95"/>
        <v>0</v>
      </c>
      <c r="I1135" s="1417"/>
      <c r="J1135" s="1419">
        <f t="shared" si="96"/>
        <v>0</v>
      </c>
      <c r="K1135" s="431"/>
    </row>
    <row r="1136" spans="1:11" s="1408" customFormat="1">
      <c r="B1136" s="1408" t="s">
        <v>1718</v>
      </c>
      <c r="C1136" s="497" t="s">
        <v>1391</v>
      </c>
      <c r="D1136" s="1416">
        <v>1</v>
      </c>
      <c r="E1136" s="1416"/>
      <c r="F1136" s="1416">
        <f t="shared" si="94"/>
        <v>0</v>
      </c>
      <c r="G1136" s="1417">
        <f t="shared" si="91"/>
        <v>1</v>
      </c>
      <c r="H1136" s="1416">
        <f t="shared" si="95"/>
        <v>0</v>
      </c>
      <c r="I1136" s="1417"/>
      <c r="J1136" s="1419">
        <f t="shared" si="96"/>
        <v>0</v>
      </c>
      <c r="K1136" s="431"/>
    </row>
    <row r="1137" spans="1:11" s="1408" customFormat="1">
      <c r="B1137" s="1408" t="s">
        <v>1719</v>
      </c>
      <c r="C1137" s="497" t="s">
        <v>1391</v>
      </c>
      <c r="D1137" s="1416">
        <v>1</v>
      </c>
      <c r="E1137" s="1416"/>
      <c r="F1137" s="1416">
        <f t="shared" si="94"/>
        <v>0</v>
      </c>
      <c r="G1137" s="1417">
        <f t="shared" si="91"/>
        <v>1</v>
      </c>
      <c r="H1137" s="1416">
        <f t="shared" si="95"/>
        <v>0</v>
      </c>
      <c r="I1137" s="1417"/>
      <c r="J1137" s="1419">
        <f t="shared" si="96"/>
        <v>0</v>
      </c>
      <c r="K1137" s="431"/>
    </row>
    <row r="1138" spans="1:11" s="1408" customFormat="1">
      <c r="B1138" s="1408" t="s">
        <v>1720</v>
      </c>
      <c r="C1138" s="497" t="s">
        <v>1391</v>
      </c>
      <c r="D1138" s="1416">
        <v>1</v>
      </c>
      <c r="E1138" s="1416"/>
      <c r="F1138" s="1416">
        <f t="shared" si="94"/>
        <v>0</v>
      </c>
      <c r="G1138" s="1417">
        <f t="shared" si="91"/>
        <v>1</v>
      </c>
      <c r="H1138" s="1416">
        <f t="shared" si="95"/>
        <v>0</v>
      </c>
      <c r="I1138" s="1417"/>
      <c r="J1138" s="1419">
        <f t="shared" si="96"/>
        <v>0</v>
      </c>
      <c r="K1138" s="431"/>
    </row>
    <row r="1139" spans="1:11" s="1408" customFormat="1" ht="25.5">
      <c r="B1139" s="1408" t="s">
        <v>1721</v>
      </c>
      <c r="C1139" s="497" t="s">
        <v>1391</v>
      </c>
      <c r="D1139" s="1416">
        <v>1</v>
      </c>
      <c r="E1139" s="1416"/>
      <c r="F1139" s="1416">
        <f t="shared" si="94"/>
        <v>0</v>
      </c>
      <c r="G1139" s="1417">
        <f t="shared" si="91"/>
        <v>1</v>
      </c>
      <c r="H1139" s="1416">
        <f t="shared" si="95"/>
        <v>0</v>
      </c>
      <c r="I1139" s="1417"/>
      <c r="J1139" s="1419">
        <f t="shared" si="96"/>
        <v>0</v>
      </c>
      <c r="K1139" s="431"/>
    </row>
    <row r="1140" spans="1:11" s="1408" customFormat="1">
      <c r="B1140" s="1408" t="s">
        <v>1722</v>
      </c>
      <c r="C1140" s="497" t="s">
        <v>1391</v>
      </c>
      <c r="D1140" s="1416">
        <v>20</v>
      </c>
      <c r="E1140" s="1416"/>
      <c r="F1140" s="1416">
        <f t="shared" si="94"/>
        <v>0</v>
      </c>
      <c r="G1140" s="1417">
        <f t="shared" si="91"/>
        <v>20</v>
      </c>
      <c r="H1140" s="1416">
        <f t="shared" si="95"/>
        <v>0</v>
      </c>
      <c r="I1140" s="1417"/>
      <c r="J1140" s="1419">
        <f t="shared" si="96"/>
        <v>0</v>
      </c>
      <c r="K1140" s="431"/>
    </row>
    <row r="1141" spans="1:11" s="1408" customFormat="1">
      <c r="B1141" s="1408" t="s">
        <v>1723</v>
      </c>
      <c r="C1141" s="497" t="s">
        <v>1391</v>
      </c>
      <c r="D1141" s="1416">
        <v>1</v>
      </c>
      <c r="E1141" s="1416"/>
      <c r="F1141" s="1416">
        <f t="shared" si="94"/>
        <v>0</v>
      </c>
      <c r="G1141" s="1417">
        <f t="shared" si="91"/>
        <v>1</v>
      </c>
      <c r="H1141" s="1416">
        <f t="shared" si="95"/>
        <v>0</v>
      </c>
      <c r="I1141" s="1417"/>
      <c r="J1141" s="1419">
        <f t="shared" si="96"/>
        <v>0</v>
      </c>
      <c r="K1141" s="431"/>
    </row>
    <row r="1142" spans="1:11" s="1408" customFormat="1">
      <c r="B1142" s="1408" t="s">
        <v>1729</v>
      </c>
      <c r="C1142" s="497" t="s">
        <v>1391</v>
      </c>
      <c r="D1142" s="1416">
        <v>1</v>
      </c>
      <c r="E1142" s="1416"/>
      <c r="F1142" s="1416">
        <f t="shared" si="94"/>
        <v>0</v>
      </c>
      <c r="G1142" s="1417">
        <f t="shared" si="91"/>
        <v>1</v>
      </c>
      <c r="H1142" s="1416">
        <f t="shared" si="95"/>
        <v>0</v>
      </c>
      <c r="I1142" s="1417"/>
      <c r="J1142" s="1419">
        <f t="shared" si="96"/>
        <v>0</v>
      </c>
      <c r="K1142" s="431"/>
    </row>
    <row r="1143" spans="1:11" s="1408" customFormat="1">
      <c r="C1143" s="497"/>
      <c r="D1143" s="1416"/>
      <c r="E1143" s="1416"/>
      <c r="F1143" s="1416"/>
      <c r="G1143" s="1417">
        <f t="shared" si="91"/>
        <v>0</v>
      </c>
      <c r="H1143" s="1416">
        <f t="shared" si="95"/>
        <v>0</v>
      </c>
      <c r="I1143" s="1417"/>
      <c r="J1143" s="1419">
        <f t="shared" si="96"/>
        <v>0</v>
      </c>
      <c r="K1143" s="431"/>
    </row>
    <row r="1144" spans="1:11" s="1408" customFormat="1" ht="114.75">
      <c r="A1144" s="1408" t="s">
        <v>13</v>
      </c>
      <c r="B1144" s="1408" t="s">
        <v>3470</v>
      </c>
      <c r="C1144" s="497" t="s">
        <v>187</v>
      </c>
      <c r="D1144" s="1416">
        <v>1</v>
      </c>
      <c r="E1144" s="1416"/>
      <c r="F1144" s="1416"/>
      <c r="G1144" s="1417">
        <f t="shared" si="91"/>
        <v>1</v>
      </c>
      <c r="H1144" s="1416"/>
      <c r="I1144" s="1417"/>
      <c r="J1144" s="1419"/>
      <c r="K1144" s="431"/>
    </row>
    <row r="1145" spans="1:11" s="1408" customFormat="1">
      <c r="B1145" s="1408" t="s">
        <v>1725</v>
      </c>
      <c r="C1145" s="497" t="s">
        <v>1391</v>
      </c>
      <c r="D1145" s="1416">
        <v>1</v>
      </c>
      <c r="E1145" s="1416"/>
      <c r="F1145" s="1416">
        <f t="shared" ref="F1145:F1157" si="97">SUM(D1145*E1145)</f>
        <v>0</v>
      </c>
      <c r="G1145" s="1417">
        <f t="shared" si="91"/>
        <v>1</v>
      </c>
      <c r="H1145" s="1416">
        <f t="shared" si="95"/>
        <v>0</v>
      </c>
      <c r="I1145" s="1417"/>
      <c r="J1145" s="1419">
        <f t="shared" si="96"/>
        <v>0</v>
      </c>
      <c r="K1145" s="431"/>
    </row>
    <row r="1146" spans="1:11" s="1408" customFormat="1">
      <c r="B1146" s="1408" t="s">
        <v>1713</v>
      </c>
      <c r="C1146" s="497" t="s">
        <v>1391</v>
      </c>
      <c r="D1146" s="1416">
        <v>1</v>
      </c>
      <c r="E1146" s="1416"/>
      <c r="F1146" s="1416">
        <f t="shared" si="97"/>
        <v>0</v>
      </c>
      <c r="G1146" s="1417">
        <f t="shared" si="91"/>
        <v>1</v>
      </c>
      <c r="H1146" s="1416">
        <f t="shared" si="95"/>
        <v>0</v>
      </c>
      <c r="I1146" s="1417"/>
      <c r="J1146" s="1419">
        <f t="shared" si="96"/>
        <v>0</v>
      </c>
      <c r="K1146" s="431"/>
    </row>
    <row r="1147" spans="1:11" s="1408" customFormat="1">
      <c r="B1147" s="1408" t="s">
        <v>1714</v>
      </c>
      <c r="C1147" s="497" t="s">
        <v>1391</v>
      </c>
      <c r="D1147" s="1416">
        <v>2</v>
      </c>
      <c r="E1147" s="1416"/>
      <c r="F1147" s="1416">
        <f t="shared" si="97"/>
        <v>0</v>
      </c>
      <c r="G1147" s="1417">
        <f t="shared" si="91"/>
        <v>2</v>
      </c>
      <c r="H1147" s="1416">
        <f t="shared" si="95"/>
        <v>0</v>
      </c>
      <c r="I1147" s="1417"/>
      <c r="J1147" s="1419">
        <f t="shared" si="96"/>
        <v>0</v>
      </c>
      <c r="K1147" s="431"/>
    </row>
    <row r="1148" spans="1:11" s="1408" customFormat="1">
      <c r="B1148" s="1408" t="s">
        <v>1715</v>
      </c>
      <c r="C1148" s="497" t="s">
        <v>1391</v>
      </c>
      <c r="D1148" s="1416">
        <v>40</v>
      </c>
      <c r="E1148" s="1416"/>
      <c r="F1148" s="1416">
        <f t="shared" si="97"/>
        <v>0</v>
      </c>
      <c r="G1148" s="1417">
        <f t="shared" si="91"/>
        <v>40</v>
      </c>
      <c r="H1148" s="1416">
        <f t="shared" si="95"/>
        <v>0</v>
      </c>
      <c r="I1148" s="1417"/>
      <c r="J1148" s="1419">
        <f t="shared" si="96"/>
        <v>0</v>
      </c>
      <c r="K1148" s="431"/>
    </row>
    <row r="1149" spans="1:11" s="1408" customFormat="1">
      <c r="B1149" s="1408" t="s">
        <v>1716</v>
      </c>
      <c r="C1149" s="497" t="s">
        <v>1391</v>
      </c>
      <c r="D1149" s="1416">
        <v>2</v>
      </c>
      <c r="E1149" s="1416"/>
      <c r="F1149" s="1416">
        <f t="shared" si="97"/>
        <v>0</v>
      </c>
      <c r="G1149" s="1417">
        <f t="shared" si="91"/>
        <v>2</v>
      </c>
      <c r="H1149" s="1416">
        <f t="shared" si="95"/>
        <v>0</v>
      </c>
      <c r="I1149" s="1417"/>
      <c r="J1149" s="1419">
        <f t="shared" si="96"/>
        <v>0</v>
      </c>
      <c r="K1149" s="431"/>
    </row>
    <row r="1150" spans="1:11" s="1408" customFormat="1">
      <c r="B1150" s="1408" t="s">
        <v>1717</v>
      </c>
      <c r="C1150" s="497" t="s">
        <v>1391</v>
      </c>
      <c r="D1150" s="1416">
        <v>1</v>
      </c>
      <c r="E1150" s="1416"/>
      <c r="F1150" s="1416">
        <f t="shared" si="97"/>
        <v>0</v>
      </c>
      <c r="G1150" s="1417">
        <f t="shared" si="91"/>
        <v>1</v>
      </c>
      <c r="H1150" s="1416">
        <f t="shared" si="95"/>
        <v>0</v>
      </c>
      <c r="I1150" s="1417"/>
      <c r="J1150" s="1419">
        <f t="shared" si="96"/>
        <v>0</v>
      </c>
      <c r="K1150" s="431"/>
    </row>
    <row r="1151" spans="1:11" s="1408" customFormat="1">
      <c r="B1151" s="1408" t="s">
        <v>1718</v>
      </c>
      <c r="C1151" s="497" t="s">
        <v>1391</v>
      </c>
      <c r="D1151" s="1416">
        <v>1</v>
      </c>
      <c r="E1151" s="1416"/>
      <c r="F1151" s="1416">
        <f t="shared" si="97"/>
        <v>0</v>
      </c>
      <c r="G1151" s="1417">
        <f t="shared" si="91"/>
        <v>1</v>
      </c>
      <c r="H1151" s="1416">
        <f t="shared" si="95"/>
        <v>0</v>
      </c>
      <c r="I1151" s="1417"/>
      <c r="J1151" s="1419">
        <f t="shared" si="96"/>
        <v>0</v>
      </c>
      <c r="K1151" s="431"/>
    </row>
    <row r="1152" spans="1:11" s="1408" customFormat="1">
      <c r="B1152" s="1408" t="s">
        <v>1719</v>
      </c>
      <c r="C1152" s="497" t="s">
        <v>1391</v>
      </c>
      <c r="D1152" s="1416">
        <v>1</v>
      </c>
      <c r="E1152" s="1416"/>
      <c r="F1152" s="1416">
        <f t="shared" si="97"/>
        <v>0</v>
      </c>
      <c r="G1152" s="1417">
        <f t="shared" si="91"/>
        <v>1</v>
      </c>
      <c r="H1152" s="1416">
        <f t="shared" si="95"/>
        <v>0</v>
      </c>
      <c r="I1152" s="1417"/>
      <c r="J1152" s="1419">
        <f t="shared" si="96"/>
        <v>0</v>
      </c>
      <c r="K1152" s="431"/>
    </row>
    <row r="1153" spans="1:11" s="1408" customFormat="1">
      <c r="B1153" s="1408" t="s">
        <v>1720</v>
      </c>
      <c r="C1153" s="497" t="s">
        <v>1391</v>
      </c>
      <c r="D1153" s="1416">
        <v>1</v>
      </c>
      <c r="E1153" s="1416"/>
      <c r="F1153" s="1416">
        <f t="shared" si="97"/>
        <v>0</v>
      </c>
      <c r="G1153" s="1417">
        <f t="shared" si="91"/>
        <v>1</v>
      </c>
      <c r="H1153" s="1416">
        <f t="shared" si="95"/>
        <v>0</v>
      </c>
      <c r="I1153" s="1417"/>
      <c r="J1153" s="1419">
        <f t="shared" si="96"/>
        <v>0</v>
      </c>
      <c r="K1153" s="431"/>
    </row>
    <row r="1154" spans="1:11" s="1408" customFormat="1" ht="25.5">
      <c r="B1154" s="1408" t="s">
        <v>1721</v>
      </c>
      <c r="C1154" s="497" t="s">
        <v>1391</v>
      </c>
      <c r="D1154" s="1416">
        <v>1</v>
      </c>
      <c r="E1154" s="1416"/>
      <c r="F1154" s="1416">
        <f t="shared" si="97"/>
        <v>0</v>
      </c>
      <c r="G1154" s="1417">
        <f t="shared" si="91"/>
        <v>1</v>
      </c>
      <c r="H1154" s="1416">
        <f t="shared" si="95"/>
        <v>0</v>
      </c>
      <c r="I1154" s="1417"/>
      <c r="J1154" s="1419">
        <f t="shared" si="96"/>
        <v>0</v>
      </c>
      <c r="K1154" s="431"/>
    </row>
    <row r="1155" spans="1:11" s="1408" customFormat="1">
      <c r="B1155" s="1408" t="s">
        <v>1722</v>
      </c>
      <c r="C1155" s="497" t="s">
        <v>1391</v>
      </c>
      <c r="D1155" s="1416">
        <v>20</v>
      </c>
      <c r="E1155" s="1416"/>
      <c r="F1155" s="1416">
        <f t="shared" si="97"/>
        <v>0</v>
      </c>
      <c r="G1155" s="1417">
        <f t="shared" si="91"/>
        <v>20</v>
      </c>
      <c r="H1155" s="1416">
        <f t="shared" si="95"/>
        <v>0</v>
      </c>
      <c r="I1155" s="1417"/>
      <c r="J1155" s="1419">
        <f t="shared" si="96"/>
        <v>0</v>
      </c>
      <c r="K1155" s="431"/>
    </row>
    <row r="1156" spans="1:11" s="1408" customFormat="1">
      <c r="B1156" s="1408" t="s">
        <v>1723</v>
      </c>
      <c r="C1156" s="497" t="s">
        <v>1391</v>
      </c>
      <c r="D1156" s="1416">
        <v>1</v>
      </c>
      <c r="E1156" s="1416"/>
      <c r="F1156" s="1416">
        <f t="shared" si="97"/>
        <v>0</v>
      </c>
      <c r="G1156" s="1417">
        <f t="shared" si="91"/>
        <v>1</v>
      </c>
      <c r="H1156" s="1416">
        <f t="shared" si="95"/>
        <v>0</v>
      </c>
      <c r="I1156" s="1417"/>
      <c r="J1156" s="1419">
        <f t="shared" si="96"/>
        <v>0</v>
      </c>
      <c r="K1156" s="431"/>
    </row>
    <row r="1157" spans="1:11" s="1408" customFormat="1">
      <c r="B1157" s="1408" t="s">
        <v>1729</v>
      </c>
      <c r="C1157" s="497" t="s">
        <v>1391</v>
      </c>
      <c r="D1157" s="1416">
        <v>1</v>
      </c>
      <c r="E1157" s="1416"/>
      <c r="F1157" s="1416">
        <f t="shared" si="97"/>
        <v>0</v>
      </c>
      <c r="G1157" s="1417">
        <f t="shared" si="91"/>
        <v>1</v>
      </c>
      <c r="H1157" s="1416">
        <f t="shared" si="95"/>
        <v>0</v>
      </c>
      <c r="I1157" s="1417"/>
      <c r="J1157" s="1419">
        <f t="shared" si="96"/>
        <v>0</v>
      </c>
      <c r="K1157" s="431"/>
    </row>
    <row r="1158" spans="1:11" s="1408" customFormat="1">
      <c r="C1158" s="497"/>
      <c r="D1158" s="1416"/>
      <c r="E1158" s="1416"/>
      <c r="F1158" s="1416"/>
      <c r="G1158" s="1417">
        <f t="shared" si="91"/>
        <v>0</v>
      </c>
      <c r="H1158" s="1416">
        <f t="shared" si="95"/>
        <v>0</v>
      </c>
      <c r="I1158" s="1417"/>
      <c r="J1158" s="1419">
        <f t="shared" si="96"/>
        <v>0</v>
      </c>
      <c r="K1158" s="431"/>
    </row>
    <row r="1159" spans="1:11" s="1408" customFormat="1" ht="121.5" customHeight="1">
      <c r="A1159" s="1408" t="s">
        <v>14</v>
      </c>
      <c r="B1159" s="1408" t="s">
        <v>3471</v>
      </c>
      <c r="C1159" s="497" t="s">
        <v>187</v>
      </c>
      <c r="D1159" s="1416">
        <v>1</v>
      </c>
      <c r="E1159" s="1416"/>
      <c r="F1159" s="1416"/>
      <c r="G1159" s="1417">
        <f t="shared" si="91"/>
        <v>1</v>
      </c>
      <c r="H1159" s="1416"/>
      <c r="I1159" s="1417"/>
      <c r="J1159" s="1419"/>
      <c r="K1159" s="431"/>
    </row>
    <row r="1160" spans="1:11" s="1408" customFormat="1">
      <c r="B1160" s="1408" t="s">
        <v>1725</v>
      </c>
      <c r="C1160" s="497" t="s">
        <v>1391</v>
      </c>
      <c r="D1160" s="1416">
        <v>1</v>
      </c>
      <c r="E1160" s="1416"/>
      <c r="F1160" s="1416">
        <f t="shared" ref="F1160:F1172" si="98">SUM(D1160*E1160)</f>
        <v>0</v>
      </c>
      <c r="G1160" s="1417">
        <f t="shared" si="91"/>
        <v>1</v>
      </c>
      <c r="H1160" s="1416">
        <f t="shared" si="95"/>
        <v>0</v>
      </c>
      <c r="I1160" s="1417"/>
      <c r="J1160" s="1419">
        <f t="shared" si="96"/>
        <v>0</v>
      </c>
      <c r="K1160" s="431"/>
    </row>
    <row r="1161" spans="1:11" s="1408" customFormat="1">
      <c r="B1161" s="1408" t="s">
        <v>1713</v>
      </c>
      <c r="C1161" s="497" t="s">
        <v>1391</v>
      </c>
      <c r="D1161" s="1416">
        <v>1</v>
      </c>
      <c r="E1161" s="1416"/>
      <c r="F1161" s="1416">
        <f t="shared" si="98"/>
        <v>0</v>
      </c>
      <c r="G1161" s="1417">
        <f t="shared" si="91"/>
        <v>1</v>
      </c>
      <c r="H1161" s="1416">
        <f t="shared" si="95"/>
        <v>0</v>
      </c>
      <c r="I1161" s="1417"/>
      <c r="J1161" s="1419">
        <f t="shared" si="96"/>
        <v>0</v>
      </c>
      <c r="K1161" s="431"/>
    </row>
    <row r="1162" spans="1:11" s="1408" customFormat="1">
      <c r="B1162" s="1408" t="s">
        <v>1714</v>
      </c>
      <c r="C1162" s="497" t="s">
        <v>1391</v>
      </c>
      <c r="D1162" s="1416">
        <v>2</v>
      </c>
      <c r="E1162" s="1416"/>
      <c r="F1162" s="1416">
        <f t="shared" si="98"/>
        <v>0</v>
      </c>
      <c r="G1162" s="1417">
        <f t="shared" si="91"/>
        <v>2</v>
      </c>
      <c r="H1162" s="1416">
        <f t="shared" si="95"/>
        <v>0</v>
      </c>
      <c r="I1162" s="1417"/>
      <c r="J1162" s="1419">
        <f t="shared" si="96"/>
        <v>0</v>
      </c>
      <c r="K1162" s="431"/>
    </row>
    <row r="1163" spans="1:11" s="1408" customFormat="1">
      <c r="B1163" s="1408" t="s">
        <v>1715</v>
      </c>
      <c r="C1163" s="497" t="s">
        <v>1391</v>
      </c>
      <c r="D1163" s="1416">
        <v>40</v>
      </c>
      <c r="E1163" s="1416"/>
      <c r="F1163" s="1416">
        <f t="shared" si="98"/>
        <v>0</v>
      </c>
      <c r="G1163" s="1417">
        <f t="shared" si="91"/>
        <v>40</v>
      </c>
      <c r="H1163" s="1416">
        <f t="shared" si="95"/>
        <v>0</v>
      </c>
      <c r="I1163" s="1417"/>
      <c r="J1163" s="1419">
        <f t="shared" si="96"/>
        <v>0</v>
      </c>
      <c r="K1163" s="431"/>
    </row>
    <row r="1164" spans="1:11" s="1408" customFormat="1">
      <c r="B1164" s="1408" t="s">
        <v>1716</v>
      </c>
      <c r="C1164" s="497" t="s">
        <v>1391</v>
      </c>
      <c r="D1164" s="1416">
        <v>2</v>
      </c>
      <c r="E1164" s="1416"/>
      <c r="F1164" s="1416">
        <f t="shared" si="98"/>
        <v>0</v>
      </c>
      <c r="G1164" s="1417">
        <f t="shared" ref="G1164:G1203" si="99">D1164</f>
        <v>2</v>
      </c>
      <c r="H1164" s="1416">
        <f t="shared" si="95"/>
        <v>0</v>
      </c>
      <c r="I1164" s="1417"/>
      <c r="J1164" s="1419">
        <f t="shared" si="96"/>
        <v>0</v>
      </c>
      <c r="K1164" s="431"/>
    </row>
    <row r="1165" spans="1:11" s="1408" customFormat="1">
      <c r="B1165" s="1408" t="s">
        <v>1717</v>
      </c>
      <c r="C1165" s="497" t="s">
        <v>1391</v>
      </c>
      <c r="D1165" s="1416">
        <v>1</v>
      </c>
      <c r="E1165" s="1416"/>
      <c r="F1165" s="1416">
        <f t="shared" si="98"/>
        <v>0</v>
      </c>
      <c r="G1165" s="1417">
        <f t="shared" si="99"/>
        <v>1</v>
      </c>
      <c r="H1165" s="1416">
        <f t="shared" si="95"/>
        <v>0</v>
      </c>
      <c r="I1165" s="1417"/>
      <c r="J1165" s="1419">
        <f t="shared" si="96"/>
        <v>0</v>
      </c>
      <c r="K1165" s="431"/>
    </row>
    <row r="1166" spans="1:11" s="1408" customFormat="1">
      <c r="B1166" s="1408" t="s">
        <v>1718</v>
      </c>
      <c r="C1166" s="497" t="s">
        <v>1391</v>
      </c>
      <c r="D1166" s="1416">
        <v>1</v>
      </c>
      <c r="E1166" s="1416"/>
      <c r="F1166" s="1416">
        <f t="shared" si="98"/>
        <v>0</v>
      </c>
      <c r="G1166" s="1417">
        <f t="shared" si="99"/>
        <v>1</v>
      </c>
      <c r="H1166" s="1416">
        <f t="shared" si="95"/>
        <v>0</v>
      </c>
      <c r="I1166" s="1417"/>
      <c r="J1166" s="1419">
        <f t="shared" si="96"/>
        <v>0</v>
      </c>
      <c r="K1166" s="431"/>
    </row>
    <row r="1167" spans="1:11" s="1408" customFormat="1">
      <c r="B1167" s="1408" t="s">
        <v>1719</v>
      </c>
      <c r="C1167" s="497" t="s">
        <v>1391</v>
      </c>
      <c r="D1167" s="1416">
        <v>1</v>
      </c>
      <c r="E1167" s="1416"/>
      <c r="F1167" s="1416">
        <f t="shared" si="98"/>
        <v>0</v>
      </c>
      <c r="G1167" s="1417">
        <f t="shared" si="99"/>
        <v>1</v>
      </c>
      <c r="H1167" s="1416">
        <f t="shared" si="95"/>
        <v>0</v>
      </c>
      <c r="I1167" s="1417"/>
      <c r="J1167" s="1419">
        <f t="shared" si="96"/>
        <v>0</v>
      </c>
      <c r="K1167" s="431"/>
    </row>
    <row r="1168" spans="1:11" s="1408" customFormat="1">
      <c r="B1168" s="1408" t="s">
        <v>1720</v>
      </c>
      <c r="C1168" s="497" t="s">
        <v>1391</v>
      </c>
      <c r="D1168" s="1416">
        <v>1</v>
      </c>
      <c r="E1168" s="1416"/>
      <c r="F1168" s="1416">
        <f t="shared" si="98"/>
        <v>0</v>
      </c>
      <c r="G1168" s="1417">
        <f t="shared" si="99"/>
        <v>1</v>
      </c>
      <c r="H1168" s="1416">
        <f t="shared" si="95"/>
        <v>0</v>
      </c>
      <c r="I1168" s="1417"/>
      <c r="J1168" s="1419">
        <f t="shared" si="96"/>
        <v>0</v>
      </c>
      <c r="K1168" s="431"/>
    </row>
    <row r="1169" spans="1:11" s="1408" customFormat="1" ht="25.5">
      <c r="B1169" s="1408" t="s">
        <v>1721</v>
      </c>
      <c r="C1169" s="497" t="s">
        <v>1391</v>
      </c>
      <c r="D1169" s="1416">
        <v>1</v>
      </c>
      <c r="E1169" s="1416"/>
      <c r="F1169" s="1416">
        <f t="shared" si="98"/>
        <v>0</v>
      </c>
      <c r="G1169" s="1417">
        <f t="shared" si="99"/>
        <v>1</v>
      </c>
      <c r="H1169" s="1416">
        <f t="shared" si="95"/>
        <v>0</v>
      </c>
      <c r="I1169" s="1417"/>
      <c r="J1169" s="1419">
        <f t="shared" si="96"/>
        <v>0</v>
      </c>
      <c r="K1169" s="431"/>
    </row>
    <row r="1170" spans="1:11" s="1408" customFormat="1">
      <c r="B1170" s="1408" t="s">
        <v>1722</v>
      </c>
      <c r="C1170" s="497" t="s">
        <v>1391</v>
      </c>
      <c r="D1170" s="1416">
        <v>20</v>
      </c>
      <c r="E1170" s="1416"/>
      <c r="F1170" s="1416">
        <f t="shared" si="98"/>
        <v>0</v>
      </c>
      <c r="G1170" s="1417">
        <f t="shared" si="99"/>
        <v>20</v>
      </c>
      <c r="H1170" s="1416">
        <f t="shared" si="95"/>
        <v>0</v>
      </c>
      <c r="I1170" s="1417"/>
      <c r="J1170" s="1419">
        <f t="shared" si="96"/>
        <v>0</v>
      </c>
      <c r="K1170" s="431"/>
    </row>
    <row r="1171" spans="1:11" s="1408" customFormat="1">
      <c r="B1171" s="1408" t="s">
        <v>1723</v>
      </c>
      <c r="C1171" s="497" t="s">
        <v>1391</v>
      </c>
      <c r="D1171" s="1416">
        <v>1</v>
      </c>
      <c r="E1171" s="1416"/>
      <c r="F1171" s="1416">
        <f t="shared" si="98"/>
        <v>0</v>
      </c>
      <c r="G1171" s="1417">
        <f t="shared" si="99"/>
        <v>1</v>
      </c>
      <c r="H1171" s="1416">
        <f t="shared" si="95"/>
        <v>0</v>
      </c>
      <c r="I1171" s="1417"/>
      <c r="J1171" s="1419">
        <f t="shared" si="96"/>
        <v>0</v>
      </c>
      <c r="K1171" s="431"/>
    </row>
    <row r="1172" spans="1:11" s="1408" customFormat="1">
      <c r="B1172" s="1408" t="s">
        <v>1729</v>
      </c>
      <c r="C1172" s="497" t="s">
        <v>1391</v>
      </c>
      <c r="D1172" s="1416">
        <v>1</v>
      </c>
      <c r="E1172" s="1416"/>
      <c r="F1172" s="1416">
        <f t="shared" si="98"/>
        <v>0</v>
      </c>
      <c r="G1172" s="1417">
        <f t="shared" si="99"/>
        <v>1</v>
      </c>
      <c r="H1172" s="1416">
        <f t="shared" si="95"/>
        <v>0</v>
      </c>
      <c r="I1172" s="1417"/>
      <c r="J1172" s="1419">
        <f t="shared" si="96"/>
        <v>0</v>
      </c>
      <c r="K1172" s="431"/>
    </row>
    <row r="1173" spans="1:11" s="1408" customFormat="1">
      <c r="C1173" s="497"/>
      <c r="D1173" s="1416"/>
      <c r="E1173" s="1416"/>
      <c r="F1173" s="1416"/>
      <c r="G1173" s="1417">
        <f t="shared" si="99"/>
        <v>0</v>
      </c>
      <c r="H1173" s="1416">
        <f t="shared" si="95"/>
        <v>0</v>
      </c>
      <c r="I1173" s="1417"/>
      <c r="J1173" s="1419">
        <f t="shared" si="96"/>
        <v>0</v>
      </c>
      <c r="K1173" s="431"/>
    </row>
    <row r="1174" spans="1:11" s="1408" customFormat="1" ht="38.25">
      <c r="A1174" s="1408" t="s">
        <v>15</v>
      </c>
      <c r="B1174" s="1408" t="s">
        <v>1730</v>
      </c>
      <c r="C1174" s="497" t="s">
        <v>187</v>
      </c>
      <c r="D1174" s="1416">
        <v>1</v>
      </c>
      <c r="E1174" s="1416"/>
      <c r="F1174" s="1416"/>
      <c r="G1174" s="1417">
        <f t="shared" si="99"/>
        <v>1</v>
      </c>
      <c r="H1174" s="1416"/>
      <c r="I1174" s="1417"/>
      <c r="J1174" s="1419"/>
      <c r="K1174" s="431"/>
    </row>
    <row r="1175" spans="1:11" s="1408" customFormat="1">
      <c r="B1175" s="1408" t="s">
        <v>1731</v>
      </c>
      <c r="C1175" s="497" t="s">
        <v>1</v>
      </c>
      <c r="D1175" s="1416">
        <v>250</v>
      </c>
      <c r="E1175" s="1416"/>
      <c r="F1175" s="1416">
        <f>SUM(D1175*E1175)</f>
        <v>0</v>
      </c>
      <c r="G1175" s="1417">
        <f>D1175-I1175</f>
        <v>210</v>
      </c>
      <c r="H1175" s="1416">
        <f t="shared" si="95"/>
        <v>0</v>
      </c>
      <c r="I1175" s="1417">
        <v>40</v>
      </c>
      <c r="J1175" s="1419">
        <f t="shared" si="96"/>
        <v>0</v>
      </c>
      <c r="K1175" s="431"/>
    </row>
    <row r="1176" spans="1:11" s="1408" customFormat="1">
      <c r="B1176" s="1408" t="s">
        <v>1727</v>
      </c>
      <c r="C1176" s="497" t="s">
        <v>1</v>
      </c>
      <c r="D1176" s="1416">
        <f>D1175*2</f>
        <v>500</v>
      </c>
      <c r="E1176" s="1416"/>
      <c r="F1176" s="1419">
        <f>SUM(D1176*E1176)</f>
        <v>0</v>
      </c>
      <c r="G1176" s="1438">
        <f>G1175*2</f>
        <v>420</v>
      </c>
      <c r="H1176" s="1416">
        <f t="shared" si="95"/>
        <v>0</v>
      </c>
      <c r="I1176" s="1417">
        <f>I1175*2</f>
        <v>80</v>
      </c>
      <c r="J1176" s="1419">
        <f t="shared" si="96"/>
        <v>0</v>
      </c>
      <c r="K1176" s="431"/>
    </row>
    <row r="1177" spans="1:11" s="1408" customFormat="1" ht="25.5">
      <c r="B1177" s="1408" t="s">
        <v>1732</v>
      </c>
      <c r="C1177" s="497" t="s">
        <v>1</v>
      </c>
      <c r="D1177" s="1416">
        <v>60</v>
      </c>
      <c r="E1177" s="1416"/>
      <c r="F1177" s="1419">
        <f>SUM(D1177*E1177)</f>
        <v>0</v>
      </c>
      <c r="G1177" s="1438">
        <f>60-I1177</f>
        <v>44</v>
      </c>
      <c r="H1177" s="1416">
        <f t="shared" si="95"/>
        <v>0</v>
      </c>
      <c r="I1177" s="1417">
        <v>16</v>
      </c>
      <c r="J1177" s="1419">
        <f t="shared" si="96"/>
        <v>0</v>
      </c>
      <c r="K1177" s="431"/>
    </row>
    <row r="1178" spans="1:11" s="1408" customFormat="1">
      <c r="B1178" s="1408" t="s">
        <v>1733</v>
      </c>
      <c r="C1178" s="497" t="s">
        <v>1391</v>
      </c>
      <c r="D1178" s="1416">
        <f>D1175+D1177</f>
        <v>310</v>
      </c>
      <c r="E1178" s="1416"/>
      <c r="F1178" s="1419">
        <f>SUM(D1178*E1178)</f>
        <v>0</v>
      </c>
      <c r="G1178" s="1438">
        <f>G1175+G1177</f>
        <v>254</v>
      </c>
      <c r="H1178" s="1416">
        <f t="shared" si="95"/>
        <v>0</v>
      </c>
      <c r="I1178" s="1417">
        <f>I1175+I1177</f>
        <v>56</v>
      </c>
      <c r="J1178" s="1419">
        <f t="shared" si="96"/>
        <v>0</v>
      </c>
      <c r="K1178" s="431"/>
    </row>
    <row r="1179" spans="1:11" s="1408" customFormat="1">
      <c r="C1179" s="497"/>
      <c r="D1179" s="1416"/>
      <c r="E1179" s="1416"/>
      <c r="F1179" s="1419"/>
      <c r="G1179" s="1438">
        <f t="shared" si="99"/>
        <v>0</v>
      </c>
      <c r="H1179" s="1416">
        <f t="shared" si="95"/>
        <v>0</v>
      </c>
      <c r="I1179" s="1417"/>
      <c r="J1179" s="1419">
        <f t="shared" si="96"/>
        <v>0</v>
      </c>
      <c r="K1179" s="431"/>
    </row>
    <row r="1180" spans="1:11" s="1408" customFormat="1" ht="25.5">
      <c r="A1180" s="1408" t="s">
        <v>16</v>
      </c>
      <c r="B1180" s="1408" t="s">
        <v>1734</v>
      </c>
      <c r="C1180" s="497" t="s">
        <v>1391</v>
      </c>
      <c r="D1180" s="1416">
        <v>30</v>
      </c>
      <c r="E1180" s="1416"/>
      <c r="F1180" s="1419">
        <f>SUM(D1180*E1180)</f>
        <v>0</v>
      </c>
      <c r="G1180" s="1417">
        <f>D1180-I1180</f>
        <v>22</v>
      </c>
      <c r="H1180" s="1416">
        <f t="shared" si="95"/>
        <v>0</v>
      </c>
      <c r="I1180" s="1417">
        <v>8</v>
      </c>
      <c r="J1180" s="1419">
        <f t="shared" si="96"/>
        <v>0</v>
      </c>
      <c r="K1180" s="431"/>
    </row>
    <row r="1181" spans="1:11" s="1408" customFormat="1">
      <c r="C1181" s="497"/>
      <c r="D1181" s="1416"/>
      <c r="E1181" s="1416"/>
      <c r="F1181" s="1416"/>
      <c r="G1181" s="1417">
        <f t="shared" si="99"/>
        <v>0</v>
      </c>
      <c r="H1181" s="1416">
        <f t="shared" si="95"/>
        <v>0</v>
      </c>
      <c r="I1181" s="1417"/>
      <c r="J1181" s="1419">
        <f t="shared" si="96"/>
        <v>0</v>
      </c>
      <c r="K1181" s="431"/>
    </row>
    <row r="1182" spans="1:11" s="1408" customFormat="1" ht="38.25">
      <c r="A1182" s="1408" t="s">
        <v>17</v>
      </c>
      <c r="B1182" s="1408" t="s">
        <v>1735</v>
      </c>
      <c r="C1182" s="497" t="s">
        <v>230</v>
      </c>
      <c r="D1182" s="1416">
        <v>21500</v>
      </c>
      <c r="E1182" s="1416"/>
      <c r="F1182" s="1416">
        <f>D1182*E1182</f>
        <v>0</v>
      </c>
      <c r="G1182" s="1417">
        <f>D1182-I1182</f>
        <v>18000</v>
      </c>
      <c r="H1182" s="1416">
        <f t="shared" si="95"/>
        <v>0</v>
      </c>
      <c r="I1182" s="1417">
        <v>3500</v>
      </c>
      <c r="J1182" s="1419">
        <f t="shared" si="96"/>
        <v>0</v>
      </c>
      <c r="K1182" s="431"/>
    </row>
    <row r="1183" spans="1:11" s="1408" customFormat="1">
      <c r="C1183" s="497"/>
      <c r="D1183" s="1416"/>
      <c r="E1183" s="1416"/>
      <c r="F1183" s="1416"/>
      <c r="G1183" s="1417">
        <f t="shared" si="99"/>
        <v>0</v>
      </c>
      <c r="H1183" s="1416">
        <f t="shared" si="95"/>
        <v>0</v>
      </c>
      <c r="I1183" s="1417"/>
      <c r="J1183" s="1419">
        <f t="shared" si="96"/>
        <v>0</v>
      </c>
      <c r="K1183" s="431"/>
    </row>
    <row r="1184" spans="1:11" s="1408" customFormat="1" ht="38.25">
      <c r="A1184" s="1408" t="s">
        <v>18</v>
      </c>
      <c r="B1184" s="1408" t="s">
        <v>1736</v>
      </c>
      <c r="C1184" s="497" t="s">
        <v>1636</v>
      </c>
      <c r="D1184" s="1416">
        <v>1000</v>
      </c>
      <c r="E1184" s="1416"/>
      <c r="F1184" s="1416">
        <f>D1184*E1184</f>
        <v>0</v>
      </c>
      <c r="G1184" s="1417">
        <f>D1184-I1184</f>
        <v>880</v>
      </c>
      <c r="H1184" s="1416">
        <f t="shared" si="95"/>
        <v>0</v>
      </c>
      <c r="I1184" s="1417">
        <v>120</v>
      </c>
      <c r="J1184" s="1419">
        <f t="shared" si="96"/>
        <v>0</v>
      </c>
      <c r="K1184" s="431"/>
    </row>
    <row r="1185" spans="1:11" s="1408" customFormat="1">
      <c r="C1185" s="497"/>
      <c r="D1185" s="1416"/>
      <c r="E1185" s="1416"/>
      <c r="F1185" s="1416"/>
      <c r="G1185" s="1417">
        <f t="shared" si="99"/>
        <v>0</v>
      </c>
      <c r="H1185" s="1416">
        <f t="shared" si="95"/>
        <v>0</v>
      </c>
      <c r="I1185" s="1417"/>
      <c r="J1185" s="1419">
        <f t="shared" si="96"/>
        <v>0</v>
      </c>
      <c r="K1185" s="431"/>
    </row>
    <row r="1186" spans="1:11" s="1408" customFormat="1">
      <c r="A1186" s="1408" t="s">
        <v>19</v>
      </c>
      <c r="B1186" s="1408" t="s">
        <v>1690</v>
      </c>
      <c r="C1186" s="497"/>
      <c r="D1186" s="1416"/>
      <c r="E1186" s="1416"/>
      <c r="F1186" s="1416"/>
      <c r="G1186" s="1417">
        <f t="shared" si="99"/>
        <v>0</v>
      </c>
      <c r="H1186" s="1416">
        <f t="shared" si="95"/>
        <v>0</v>
      </c>
      <c r="I1186" s="1417"/>
      <c r="J1186" s="1419">
        <f t="shared" si="96"/>
        <v>0</v>
      </c>
      <c r="K1186" s="431"/>
    </row>
    <row r="1187" spans="1:11" s="1408" customFormat="1">
      <c r="B1187" s="1408" t="s">
        <v>1691</v>
      </c>
      <c r="C1187" s="497" t="s">
        <v>1636</v>
      </c>
      <c r="D1187" s="1416">
        <v>400</v>
      </c>
      <c r="E1187" s="1416"/>
      <c r="F1187" s="1416">
        <f>D1187*E1187</f>
        <v>0</v>
      </c>
      <c r="G1187" s="1417">
        <f>D1187-I1187</f>
        <v>225</v>
      </c>
      <c r="H1187" s="1416">
        <f t="shared" si="95"/>
        <v>0</v>
      </c>
      <c r="I1187" s="1417">
        <v>175</v>
      </c>
      <c r="J1187" s="1419">
        <f t="shared" si="96"/>
        <v>0</v>
      </c>
      <c r="K1187" s="431"/>
    </row>
    <row r="1188" spans="1:11" s="1408" customFormat="1">
      <c r="B1188" s="1408" t="s">
        <v>1692</v>
      </c>
      <c r="C1188" s="497" t="s">
        <v>1636</v>
      </c>
      <c r="D1188" s="1416">
        <v>200</v>
      </c>
      <c r="E1188" s="1416"/>
      <c r="F1188" s="1416">
        <f>D1188*E1188</f>
        <v>0</v>
      </c>
      <c r="G1188" s="1417">
        <f>D1188-I1188</f>
        <v>100</v>
      </c>
      <c r="H1188" s="1416">
        <f t="shared" si="95"/>
        <v>0</v>
      </c>
      <c r="I1188" s="1417">
        <v>100</v>
      </c>
      <c r="J1188" s="1419">
        <f t="shared" si="96"/>
        <v>0</v>
      </c>
      <c r="K1188" s="431"/>
    </row>
    <row r="1189" spans="1:11" s="1408" customFormat="1">
      <c r="B1189" s="1408" t="s">
        <v>1693</v>
      </c>
      <c r="C1189" s="497" t="s">
        <v>1636</v>
      </c>
      <c r="D1189" s="1416">
        <v>200</v>
      </c>
      <c r="E1189" s="1416"/>
      <c r="F1189" s="1416">
        <f>D1189*E1189</f>
        <v>0</v>
      </c>
      <c r="G1189" s="1417">
        <f>D1189-I1189</f>
        <v>100</v>
      </c>
      <c r="H1189" s="1416">
        <f t="shared" si="95"/>
        <v>0</v>
      </c>
      <c r="I1189" s="1417">
        <v>100</v>
      </c>
      <c r="J1189" s="1419">
        <f t="shared" si="96"/>
        <v>0</v>
      </c>
      <c r="K1189" s="431"/>
    </row>
    <row r="1190" spans="1:11" s="1408" customFormat="1">
      <c r="C1190" s="497"/>
      <c r="D1190" s="1416"/>
      <c r="E1190" s="1416"/>
      <c r="F1190" s="1416"/>
      <c r="G1190" s="1417">
        <f t="shared" si="99"/>
        <v>0</v>
      </c>
      <c r="H1190" s="1416">
        <f t="shared" si="95"/>
        <v>0</v>
      </c>
      <c r="I1190" s="1417"/>
      <c r="J1190" s="1419">
        <f t="shared" si="96"/>
        <v>0</v>
      </c>
      <c r="K1190" s="431"/>
    </row>
    <row r="1191" spans="1:11" s="1408" customFormat="1">
      <c r="A1191" s="1408" t="s">
        <v>20</v>
      </c>
      <c r="B1191" s="1408" t="s">
        <v>1679</v>
      </c>
      <c r="C1191" s="497"/>
      <c r="D1191" s="1416"/>
      <c r="E1191" s="1416"/>
      <c r="F1191" s="1416"/>
      <c r="G1191" s="1417">
        <f t="shared" si="99"/>
        <v>0</v>
      </c>
      <c r="H1191" s="1416">
        <f t="shared" si="95"/>
        <v>0</v>
      </c>
      <c r="I1191" s="1417"/>
      <c r="J1191" s="1419">
        <f t="shared" si="96"/>
        <v>0</v>
      </c>
      <c r="K1191" s="431"/>
    </row>
    <row r="1192" spans="1:11" s="1408" customFormat="1">
      <c r="B1192" s="1408" t="s">
        <v>1680</v>
      </c>
      <c r="C1192" s="497" t="s">
        <v>1636</v>
      </c>
      <c r="D1192" s="1416">
        <f>D1182*0.25</f>
        <v>5375</v>
      </c>
      <c r="E1192" s="1416"/>
      <c r="F1192" s="1416">
        <f>SUM(D1192*E1192)</f>
        <v>0</v>
      </c>
      <c r="G1192" s="1438">
        <f>G1182*0.25</f>
        <v>4500</v>
      </c>
      <c r="H1192" s="1416">
        <f t="shared" si="95"/>
        <v>0</v>
      </c>
      <c r="I1192" s="1417">
        <f>I1182*0.25</f>
        <v>875</v>
      </c>
      <c r="J1192" s="1419">
        <f t="shared" si="96"/>
        <v>0</v>
      </c>
      <c r="K1192" s="431"/>
    </row>
    <row r="1193" spans="1:11" s="1408" customFormat="1">
      <c r="B1193" s="1408" t="s">
        <v>1682</v>
      </c>
      <c r="C1193" s="497" t="s">
        <v>1636</v>
      </c>
      <c r="D1193" s="1416">
        <f>D1184*0.25</f>
        <v>250</v>
      </c>
      <c r="E1193" s="1416"/>
      <c r="F1193" s="1416">
        <f>SUM(D1193*E1193)</f>
        <v>0</v>
      </c>
      <c r="G1193" s="1417">
        <f>D1193-I1193</f>
        <v>175</v>
      </c>
      <c r="H1193" s="1416">
        <f t="shared" si="95"/>
        <v>0</v>
      </c>
      <c r="I1193" s="1417">
        <v>75</v>
      </c>
      <c r="J1193" s="1419">
        <f t="shared" si="96"/>
        <v>0</v>
      </c>
      <c r="K1193" s="431"/>
    </row>
    <row r="1194" spans="1:11" s="1408" customFormat="1">
      <c r="C1194" s="497"/>
      <c r="D1194" s="1416"/>
      <c r="E1194" s="1416"/>
      <c r="F1194" s="1416"/>
      <c r="G1194" s="1417">
        <f t="shared" si="99"/>
        <v>0</v>
      </c>
      <c r="H1194" s="1416">
        <f t="shared" ref="H1194:H1202" si="100">SUM(E1194*G1194)</f>
        <v>0</v>
      </c>
      <c r="I1194" s="1417"/>
      <c r="J1194" s="1419">
        <f t="shared" ref="J1194:J1201" si="101">SUM(E1194*I1194)</f>
        <v>0</v>
      </c>
      <c r="K1194" s="431"/>
    </row>
    <row r="1195" spans="1:11" s="1408" customFormat="1" ht="38.25">
      <c r="A1195" s="1408" t="s">
        <v>21</v>
      </c>
      <c r="B1195" s="1408" t="s">
        <v>1694</v>
      </c>
      <c r="C1195" s="497"/>
      <c r="D1195" s="1416"/>
      <c r="E1195" s="1416"/>
      <c r="F1195" s="1416"/>
      <c r="G1195" s="1417">
        <f t="shared" si="99"/>
        <v>0</v>
      </c>
      <c r="H1195" s="1416">
        <f t="shared" si="100"/>
        <v>0</v>
      </c>
      <c r="I1195" s="1417"/>
      <c r="J1195" s="1419">
        <f t="shared" si="101"/>
        <v>0</v>
      </c>
      <c r="K1195" s="431"/>
    </row>
    <row r="1196" spans="1:11" s="1408" customFormat="1">
      <c r="B1196" s="1408" t="s">
        <v>1698</v>
      </c>
      <c r="C1196" s="497" t="s">
        <v>1636</v>
      </c>
      <c r="D1196" s="1416">
        <v>930</v>
      </c>
      <c r="E1196" s="1416"/>
      <c r="F1196" s="1416">
        <f>E1196*D1196</f>
        <v>0</v>
      </c>
      <c r="G1196" s="1417">
        <f>D1196-I1196</f>
        <v>720</v>
      </c>
      <c r="H1196" s="1416">
        <f t="shared" si="100"/>
        <v>0</v>
      </c>
      <c r="I1196" s="1417">
        <v>210</v>
      </c>
      <c r="J1196" s="1419">
        <f t="shared" si="101"/>
        <v>0</v>
      </c>
      <c r="K1196" s="431"/>
    </row>
    <row r="1197" spans="1:11" s="1408" customFormat="1">
      <c r="B1197" s="1408" t="s">
        <v>1697</v>
      </c>
      <c r="C1197" s="497" t="s">
        <v>1636</v>
      </c>
      <c r="D1197" s="1416">
        <v>30</v>
      </c>
      <c r="E1197" s="1416"/>
      <c r="F1197" s="1416">
        <f>E1197*D1197</f>
        <v>0</v>
      </c>
      <c r="G1197" s="1417">
        <f t="shared" si="99"/>
        <v>30</v>
      </c>
      <c r="H1197" s="1416">
        <f t="shared" si="100"/>
        <v>0</v>
      </c>
      <c r="I1197" s="1417"/>
      <c r="J1197" s="1419">
        <f t="shared" si="101"/>
        <v>0</v>
      </c>
      <c r="K1197" s="431"/>
    </row>
    <row r="1198" spans="1:11" s="1408" customFormat="1">
      <c r="C1198" s="497"/>
      <c r="D1198" s="1416"/>
      <c r="E1198" s="1416"/>
      <c r="F1198" s="1416"/>
      <c r="G1198" s="1417">
        <f t="shared" si="99"/>
        <v>0</v>
      </c>
      <c r="H1198" s="1416">
        <f t="shared" si="100"/>
        <v>0</v>
      </c>
      <c r="I1198" s="1417"/>
      <c r="J1198" s="1419">
        <f t="shared" si="101"/>
        <v>0</v>
      </c>
      <c r="K1198" s="431"/>
    </row>
    <row r="1199" spans="1:11" s="1408" customFormat="1" ht="51">
      <c r="A1199" s="1408" t="s">
        <v>22</v>
      </c>
      <c r="B1199" s="1408" t="s">
        <v>1737</v>
      </c>
      <c r="C1199" s="497" t="s">
        <v>1636</v>
      </c>
      <c r="D1199" s="1416">
        <v>75</v>
      </c>
      <c r="E1199" s="1416"/>
      <c r="F1199" s="1416">
        <f>D1199*E1199</f>
        <v>0</v>
      </c>
      <c r="G1199" s="1417">
        <f t="shared" si="99"/>
        <v>75</v>
      </c>
      <c r="H1199" s="1416">
        <f t="shared" si="100"/>
        <v>0</v>
      </c>
      <c r="I1199" s="1417"/>
      <c r="J1199" s="1419">
        <f t="shared" si="101"/>
        <v>0</v>
      </c>
      <c r="K1199" s="431"/>
    </row>
    <row r="1200" spans="1:11" s="1408" customFormat="1">
      <c r="C1200" s="497"/>
      <c r="D1200" s="1416"/>
      <c r="E1200" s="1416"/>
      <c r="F1200" s="1416"/>
      <c r="G1200" s="1417">
        <f t="shared" si="99"/>
        <v>0</v>
      </c>
      <c r="H1200" s="1416">
        <f t="shared" si="100"/>
        <v>0</v>
      </c>
      <c r="I1200" s="1417"/>
      <c r="J1200" s="1419">
        <f t="shared" si="101"/>
        <v>0</v>
      </c>
      <c r="K1200" s="431"/>
    </row>
    <row r="1201" spans="1:11" s="1408" customFormat="1">
      <c r="C1201" s="497"/>
      <c r="D1201" s="1416"/>
      <c r="E1201" s="1416"/>
      <c r="F1201" s="1416"/>
      <c r="G1201" s="1417">
        <f t="shared" si="99"/>
        <v>0</v>
      </c>
      <c r="H1201" s="1416">
        <f t="shared" si="100"/>
        <v>0</v>
      </c>
      <c r="I1201" s="1417"/>
      <c r="J1201" s="1419">
        <f t="shared" si="101"/>
        <v>0</v>
      </c>
      <c r="K1201" s="431"/>
    </row>
    <row r="1202" spans="1:11" s="1408" customFormat="1">
      <c r="C1202" s="497"/>
      <c r="D1202" s="1416"/>
      <c r="E1202" s="1416"/>
      <c r="F1202" s="1416"/>
      <c r="G1202" s="1417">
        <f t="shared" si="99"/>
        <v>0</v>
      </c>
      <c r="H1202" s="1416">
        <f t="shared" si="100"/>
        <v>0</v>
      </c>
      <c r="I1202" s="1417"/>
      <c r="J1202" s="1419"/>
      <c r="K1202" s="431"/>
    </row>
    <row r="1203" spans="1:11" s="1409" customFormat="1">
      <c r="A1203" s="894"/>
      <c r="B1203" s="894" t="s">
        <v>1738</v>
      </c>
      <c r="C1203" s="1421"/>
      <c r="D1203" s="1422"/>
      <c r="E1203" s="1422"/>
      <c r="F1203" s="1422">
        <f>SUM(F1000:F1202)</f>
        <v>0</v>
      </c>
      <c r="G1203" s="1423">
        <f t="shared" si="99"/>
        <v>0</v>
      </c>
      <c r="H1203" s="1422">
        <f>SUM(H1000:H1202)</f>
        <v>0</v>
      </c>
      <c r="I1203" s="1439"/>
      <c r="J1203" s="1422">
        <f>SUM(J1000:J1202)</f>
        <v>0</v>
      </c>
      <c r="K1203" s="431"/>
    </row>
    <row r="1204" spans="1:11" s="1408" customFormat="1">
      <c r="C1204" s="497"/>
      <c r="D1204" s="1416"/>
      <c r="E1204" s="1416"/>
      <c r="F1204" s="1416"/>
      <c r="G1204" s="1417">
        <f t="shared" ref="G1204:G1227" si="102">D1204</f>
        <v>0</v>
      </c>
      <c r="H1204" s="1418"/>
      <c r="I1204" s="1417"/>
      <c r="J1204" s="1419"/>
      <c r="K1204" s="431"/>
    </row>
    <row r="1205" spans="1:11" s="1408" customFormat="1" ht="15">
      <c r="C1205" s="497"/>
      <c r="D1205" s="1416"/>
      <c r="E1205" s="1416"/>
      <c r="F1205" s="1416"/>
      <c r="G1205" s="1440"/>
      <c r="H1205" s="1441"/>
      <c r="I1205" s="1440"/>
      <c r="J1205" s="1046"/>
      <c r="K1205" s="431"/>
    </row>
    <row r="1206" spans="1:11" s="1409" customFormat="1">
      <c r="A1206" s="894" t="s">
        <v>1384</v>
      </c>
      <c r="B1206" s="894" t="s">
        <v>1385</v>
      </c>
      <c r="C1206" s="1421" t="s">
        <v>244</v>
      </c>
      <c r="D1206" s="1422" t="s">
        <v>245</v>
      </c>
      <c r="E1206" s="1422" t="s">
        <v>3146</v>
      </c>
      <c r="F1206" s="1425" t="s">
        <v>247</v>
      </c>
      <c r="G1206" s="1442" t="s">
        <v>245</v>
      </c>
      <c r="H1206" s="1443"/>
      <c r="I1206" s="1442" t="s">
        <v>245</v>
      </c>
      <c r="J1206" s="1427" t="s">
        <v>247</v>
      </c>
      <c r="K1206" s="431"/>
    </row>
    <row r="1207" spans="1:11" s="1409" customFormat="1">
      <c r="A1207" s="897"/>
      <c r="B1207" s="897"/>
      <c r="C1207" s="1444"/>
      <c r="D1207" s="1445"/>
      <c r="E1207" s="1445"/>
      <c r="F1207" s="1445"/>
      <c r="G1207" s="1417">
        <f t="shared" si="102"/>
        <v>0</v>
      </c>
      <c r="H1207" s="1418"/>
      <c r="I1207" s="1446"/>
      <c r="J1207" s="1447"/>
      <c r="K1207" s="431"/>
    </row>
    <row r="1208" spans="1:11" s="436" customFormat="1">
      <c r="A1208" s="436" t="s">
        <v>1739</v>
      </c>
      <c r="B1208" s="436" t="s">
        <v>1740</v>
      </c>
      <c r="C1208" s="1428"/>
      <c r="D1208" s="1429"/>
      <c r="E1208" s="1429"/>
      <c r="F1208" s="1429"/>
      <c r="G1208" s="1430">
        <f t="shared" si="102"/>
        <v>0</v>
      </c>
      <c r="H1208" s="1431"/>
      <c r="I1208" s="1430"/>
      <c r="J1208" s="1431"/>
      <c r="K1208" s="431"/>
    </row>
    <row r="1209" spans="1:11" s="1408" customFormat="1">
      <c r="C1209" s="497"/>
      <c r="D1209" s="1416"/>
      <c r="E1209" s="1416"/>
      <c r="F1209" s="1416"/>
      <c r="G1209" s="1417">
        <f t="shared" si="102"/>
        <v>0</v>
      </c>
      <c r="H1209" s="1418"/>
      <c r="I1209" s="1417"/>
      <c r="J1209" s="1419"/>
      <c r="K1209" s="431"/>
    </row>
    <row r="1210" spans="1:11" s="1408" customFormat="1">
      <c r="C1210" s="497"/>
      <c r="D1210" s="1416"/>
      <c r="E1210" s="1416"/>
      <c r="F1210" s="1416"/>
      <c r="G1210" s="1417">
        <f t="shared" si="102"/>
        <v>0</v>
      </c>
      <c r="H1210" s="1418"/>
      <c r="I1210" s="1417"/>
      <c r="J1210" s="1419"/>
      <c r="K1210" s="431"/>
    </row>
    <row r="1211" spans="1:11" s="1408" customFormat="1" ht="63.75">
      <c r="A1211" s="1408" t="s">
        <v>0</v>
      </c>
      <c r="B1211" s="1408" t="s">
        <v>1741</v>
      </c>
      <c r="C1211" s="497" t="s">
        <v>187</v>
      </c>
      <c r="D1211" s="1416">
        <v>1</v>
      </c>
      <c r="E1211" s="1416"/>
      <c r="F1211" s="1416"/>
      <c r="G1211" s="1417">
        <f t="shared" si="102"/>
        <v>1</v>
      </c>
      <c r="H1211" s="1416"/>
      <c r="I1211" s="1417"/>
      <c r="J1211" s="1419"/>
      <c r="K1211" s="431"/>
    </row>
    <row r="1212" spans="1:11" s="1408" customFormat="1">
      <c r="B1212" s="1408" t="s">
        <v>1742</v>
      </c>
      <c r="C1212" s="497" t="s">
        <v>1</v>
      </c>
      <c r="D1212" s="1416">
        <v>1</v>
      </c>
      <c r="E1212" s="1416"/>
      <c r="F1212" s="1416">
        <f t="shared" ref="F1212:F1217" si="103">SUM(D1212*E1212)</f>
        <v>0</v>
      </c>
      <c r="G1212" s="1417">
        <f t="shared" si="102"/>
        <v>1</v>
      </c>
      <c r="H1212" s="1416">
        <f t="shared" ref="H1212:H1275" si="104">SUM(E1212*G1212)</f>
        <v>0</v>
      </c>
      <c r="I1212" s="1417"/>
      <c r="J1212" s="1419">
        <f t="shared" ref="J1212:J1275" si="105">SUM(E1212*I1212)</f>
        <v>0</v>
      </c>
      <c r="K1212" s="431"/>
    </row>
    <row r="1213" spans="1:11" s="1408" customFormat="1">
      <c r="B1213" s="1408" t="s">
        <v>1743</v>
      </c>
      <c r="C1213" s="497" t="s">
        <v>1</v>
      </c>
      <c r="D1213" s="1416">
        <v>1</v>
      </c>
      <c r="E1213" s="1416"/>
      <c r="F1213" s="1416">
        <f t="shared" si="103"/>
        <v>0</v>
      </c>
      <c r="G1213" s="1417">
        <f t="shared" si="102"/>
        <v>1</v>
      </c>
      <c r="H1213" s="1416">
        <f t="shared" si="104"/>
        <v>0</v>
      </c>
      <c r="I1213" s="1417"/>
      <c r="J1213" s="1419">
        <f t="shared" si="105"/>
        <v>0</v>
      </c>
      <c r="K1213" s="431"/>
    </row>
    <row r="1214" spans="1:11" s="1408" customFormat="1" ht="25.5">
      <c r="B1214" s="1408" t="s">
        <v>1744</v>
      </c>
      <c r="C1214" s="497" t="s">
        <v>1</v>
      </c>
      <c r="D1214" s="1416">
        <v>1</v>
      </c>
      <c r="E1214" s="1416"/>
      <c r="F1214" s="1416">
        <f t="shared" si="103"/>
        <v>0</v>
      </c>
      <c r="G1214" s="1417">
        <f t="shared" si="102"/>
        <v>1</v>
      </c>
      <c r="H1214" s="1416">
        <f t="shared" si="104"/>
        <v>0</v>
      </c>
      <c r="I1214" s="1417"/>
      <c r="J1214" s="1419">
        <f t="shared" si="105"/>
        <v>0</v>
      </c>
      <c r="K1214" s="431"/>
    </row>
    <row r="1215" spans="1:11" s="1408" customFormat="1">
      <c r="B1215" s="1408" t="s">
        <v>1745</v>
      </c>
      <c r="C1215" s="497" t="s">
        <v>1</v>
      </c>
      <c r="D1215" s="1416">
        <v>4</v>
      </c>
      <c r="E1215" s="1416"/>
      <c r="F1215" s="1416">
        <f t="shared" si="103"/>
        <v>0</v>
      </c>
      <c r="G1215" s="1417">
        <f t="shared" si="102"/>
        <v>4</v>
      </c>
      <c r="H1215" s="1416">
        <f t="shared" si="104"/>
        <v>0</v>
      </c>
      <c r="I1215" s="1417"/>
      <c r="J1215" s="1419">
        <f t="shared" si="105"/>
        <v>0</v>
      </c>
      <c r="K1215" s="431"/>
    </row>
    <row r="1216" spans="1:11" s="1408" customFormat="1" ht="25.5">
      <c r="B1216" s="1408" t="s">
        <v>1746</v>
      </c>
      <c r="C1216" s="497" t="s">
        <v>1</v>
      </c>
      <c r="D1216" s="1416">
        <v>1</v>
      </c>
      <c r="E1216" s="1416"/>
      <c r="F1216" s="1416">
        <f t="shared" si="103"/>
        <v>0</v>
      </c>
      <c r="G1216" s="1417">
        <f t="shared" si="102"/>
        <v>1</v>
      </c>
      <c r="H1216" s="1416">
        <f t="shared" si="104"/>
        <v>0</v>
      </c>
      <c r="I1216" s="1417"/>
      <c r="J1216" s="1419">
        <f t="shared" si="105"/>
        <v>0</v>
      </c>
      <c r="K1216" s="431"/>
    </row>
    <row r="1217" spans="1:11" s="1408" customFormat="1">
      <c r="B1217" s="1408" t="s">
        <v>1747</v>
      </c>
      <c r="C1217" s="497" t="s">
        <v>1</v>
      </c>
      <c r="D1217" s="1416">
        <v>21</v>
      </c>
      <c r="E1217" s="1416"/>
      <c r="F1217" s="1416">
        <f t="shared" si="103"/>
        <v>0</v>
      </c>
      <c r="G1217" s="1417">
        <f t="shared" si="102"/>
        <v>21</v>
      </c>
      <c r="H1217" s="1416">
        <f t="shared" si="104"/>
        <v>0</v>
      </c>
      <c r="I1217" s="1417"/>
      <c r="J1217" s="1419">
        <f t="shared" si="105"/>
        <v>0</v>
      </c>
      <c r="K1217" s="431"/>
    </row>
    <row r="1218" spans="1:11" s="1408" customFormat="1">
      <c r="C1218" s="497"/>
      <c r="D1218" s="1416"/>
      <c r="E1218" s="1416"/>
      <c r="F1218" s="1416"/>
      <c r="G1218" s="1417">
        <f t="shared" si="102"/>
        <v>0</v>
      </c>
      <c r="H1218" s="1416">
        <f t="shared" si="104"/>
        <v>0</v>
      </c>
      <c r="I1218" s="1417"/>
      <c r="J1218" s="1419">
        <f t="shared" si="105"/>
        <v>0</v>
      </c>
      <c r="K1218" s="431"/>
    </row>
    <row r="1219" spans="1:11" s="1408" customFormat="1">
      <c r="C1219" s="497"/>
      <c r="D1219" s="1416"/>
      <c r="E1219" s="1416"/>
      <c r="F1219" s="1416"/>
      <c r="G1219" s="1417">
        <f t="shared" si="102"/>
        <v>0</v>
      </c>
      <c r="H1219" s="1416">
        <f t="shared" si="104"/>
        <v>0</v>
      </c>
      <c r="I1219" s="1417"/>
      <c r="J1219" s="1419">
        <f t="shared" si="105"/>
        <v>0</v>
      </c>
      <c r="K1219" s="431"/>
    </row>
    <row r="1220" spans="1:11" s="1408" customFormat="1" ht="63.75">
      <c r="A1220" s="1408" t="s">
        <v>2</v>
      </c>
      <c r="B1220" s="1408" t="s">
        <v>1748</v>
      </c>
      <c r="C1220" s="497" t="s">
        <v>187</v>
      </c>
      <c r="D1220" s="1416">
        <v>1</v>
      </c>
      <c r="E1220" s="1416"/>
      <c r="F1220" s="1416"/>
      <c r="G1220" s="1417">
        <f t="shared" si="102"/>
        <v>1</v>
      </c>
      <c r="H1220" s="1416"/>
      <c r="I1220" s="1417"/>
      <c r="J1220" s="1419"/>
      <c r="K1220" s="431"/>
    </row>
    <row r="1221" spans="1:11" s="1408" customFormat="1">
      <c r="B1221" s="1408" t="s">
        <v>1742</v>
      </c>
      <c r="C1221" s="497" t="s">
        <v>1</v>
      </c>
      <c r="D1221" s="1416">
        <v>1</v>
      </c>
      <c r="E1221" s="1416"/>
      <c r="F1221" s="1416">
        <f t="shared" ref="F1221:F1226" si="106">SUM(D1221*E1221)</f>
        <v>0</v>
      </c>
      <c r="G1221" s="1417">
        <f t="shared" si="102"/>
        <v>1</v>
      </c>
      <c r="H1221" s="1416">
        <f t="shared" si="104"/>
        <v>0</v>
      </c>
      <c r="I1221" s="1417"/>
      <c r="J1221" s="1419">
        <f t="shared" si="105"/>
        <v>0</v>
      </c>
      <c r="K1221" s="431"/>
    </row>
    <row r="1222" spans="1:11" s="1408" customFormat="1">
      <c r="B1222" s="1408" t="s">
        <v>1749</v>
      </c>
      <c r="C1222" s="497" t="s">
        <v>1</v>
      </c>
      <c r="D1222" s="1416">
        <v>1</v>
      </c>
      <c r="E1222" s="1416"/>
      <c r="F1222" s="1416">
        <f t="shared" si="106"/>
        <v>0</v>
      </c>
      <c r="G1222" s="1417">
        <f t="shared" si="102"/>
        <v>1</v>
      </c>
      <c r="H1222" s="1416">
        <f t="shared" si="104"/>
        <v>0</v>
      </c>
      <c r="I1222" s="1417"/>
      <c r="J1222" s="1419">
        <f t="shared" si="105"/>
        <v>0</v>
      </c>
      <c r="K1222" s="431"/>
    </row>
    <row r="1223" spans="1:11" s="1408" customFormat="1">
      <c r="B1223" s="1408" t="s">
        <v>1750</v>
      </c>
      <c r="C1223" s="497" t="s">
        <v>1</v>
      </c>
      <c r="D1223" s="1416">
        <v>1</v>
      </c>
      <c r="E1223" s="1416"/>
      <c r="F1223" s="1416">
        <f t="shared" si="106"/>
        <v>0</v>
      </c>
      <c r="G1223" s="1417">
        <f t="shared" si="102"/>
        <v>1</v>
      </c>
      <c r="H1223" s="1416">
        <f t="shared" si="104"/>
        <v>0</v>
      </c>
      <c r="I1223" s="1417"/>
      <c r="J1223" s="1419">
        <f t="shared" si="105"/>
        <v>0</v>
      </c>
      <c r="K1223" s="431"/>
    </row>
    <row r="1224" spans="1:11" s="1408" customFormat="1" ht="25.5">
      <c r="B1224" s="1408" t="s">
        <v>1751</v>
      </c>
      <c r="C1224" s="497" t="s">
        <v>1</v>
      </c>
      <c r="D1224" s="1416">
        <v>12</v>
      </c>
      <c r="E1224" s="1416"/>
      <c r="F1224" s="1416">
        <f>SUM(D1224*E1224)</f>
        <v>0</v>
      </c>
      <c r="G1224" s="1417">
        <f t="shared" si="102"/>
        <v>12</v>
      </c>
      <c r="H1224" s="1416">
        <f t="shared" si="104"/>
        <v>0</v>
      </c>
      <c r="I1224" s="1417"/>
      <c r="J1224" s="1419">
        <f t="shared" si="105"/>
        <v>0</v>
      </c>
      <c r="K1224" s="431"/>
    </row>
    <row r="1225" spans="1:11" s="1408" customFormat="1">
      <c r="B1225" s="1408" t="s">
        <v>1752</v>
      </c>
      <c r="C1225" s="497" t="s">
        <v>1</v>
      </c>
      <c r="D1225" s="1416">
        <v>4</v>
      </c>
      <c r="E1225" s="1416"/>
      <c r="F1225" s="1416">
        <f t="shared" si="106"/>
        <v>0</v>
      </c>
      <c r="G1225" s="1417">
        <f t="shared" si="102"/>
        <v>4</v>
      </c>
      <c r="H1225" s="1416">
        <f t="shared" si="104"/>
        <v>0</v>
      </c>
      <c r="I1225" s="1417"/>
      <c r="J1225" s="1419">
        <f t="shared" si="105"/>
        <v>0</v>
      </c>
      <c r="K1225" s="431"/>
    </row>
    <row r="1226" spans="1:11" s="1408" customFormat="1">
      <c r="B1226" s="1408" t="s">
        <v>1747</v>
      </c>
      <c r="C1226" s="497" t="s">
        <v>1</v>
      </c>
      <c r="D1226" s="1416">
        <v>18</v>
      </c>
      <c r="E1226" s="1416"/>
      <c r="F1226" s="1416">
        <f t="shared" si="106"/>
        <v>0</v>
      </c>
      <c r="G1226" s="1417">
        <f t="shared" si="102"/>
        <v>18</v>
      </c>
      <c r="H1226" s="1416">
        <f t="shared" si="104"/>
        <v>0</v>
      </c>
      <c r="I1226" s="1417"/>
      <c r="J1226" s="1419">
        <f t="shared" si="105"/>
        <v>0</v>
      </c>
      <c r="K1226" s="431"/>
    </row>
    <row r="1227" spans="1:11" s="1408" customFormat="1">
      <c r="C1227" s="497"/>
      <c r="D1227" s="1416"/>
      <c r="E1227" s="1416"/>
      <c r="F1227" s="1416"/>
      <c r="G1227" s="1417">
        <f t="shared" si="102"/>
        <v>0</v>
      </c>
      <c r="H1227" s="1416">
        <f t="shared" si="104"/>
        <v>0</v>
      </c>
      <c r="I1227" s="1417"/>
      <c r="J1227" s="1419">
        <f t="shared" si="105"/>
        <v>0</v>
      </c>
      <c r="K1227" s="431"/>
    </row>
    <row r="1228" spans="1:11" s="1408" customFormat="1">
      <c r="C1228" s="497"/>
      <c r="D1228" s="1416"/>
      <c r="E1228" s="1416"/>
      <c r="F1228" s="1416"/>
      <c r="G1228" s="1417">
        <f t="shared" ref="G1228:G1291" si="107">D1228</f>
        <v>0</v>
      </c>
      <c r="H1228" s="1416">
        <f t="shared" si="104"/>
        <v>0</v>
      </c>
      <c r="I1228" s="1417"/>
      <c r="J1228" s="1419">
        <f t="shared" si="105"/>
        <v>0</v>
      </c>
      <c r="K1228" s="431"/>
    </row>
    <row r="1229" spans="1:11" s="1408" customFormat="1" ht="63.75">
      <c r="A1229" s="1408" t="s">
        <v>3</v>
      </c>
      <c r="B1229" s="1408" t="s">
        <v>1753</v>
      </c>
      <c r="C1229" s="497" t="s">
        <v>187</v>
      </c>
      <c r="D1229" s="1416">
        <v>1</v>
      </c>
      <c r="E1229" s="1416"/>
      <c r="F1229" s="1416"/>
      <c r="G1229" s="1417">
        <f t="shared" si="107"/>
        <v>1</v>
      </c>
      <c r="H1229" s="1416"/>
      <c r="I1229" s="1417"/>
      <c r="J1229" s="1419"/>
      <c r="K1229" s="431"/>
    </row>
    <row r="1230" spans="1:11" s="1408" customFormat="1">
      <c r="B1230" s="1408" t="s">
        <v>1742</v>
      </c>
      <c r="C1230" s="497" t="s">
        <v>1</v>
      </c>
      <c r="D1230" s="1416">
        <v>1</v>
      </c>
      <c r="E1230" s="1416"/>
      <c r="F1230" s="1416">
        <f t="shared" ref="F1230:F1235" si="108">SUM(D1230*E1230)</f>
        <v>0</v>
      </c>
      <c r="G1230" s="1417">
        <f t="shared" si="107"/>
        <v>1</v>
      </c>
      <c r="H1230" s="1416">
        <f t="shared" si="104"/>
        <v>0</v>
      </c>
      <c r="I1230" s="1417"/>
      <c r="J1230" s="1419">
        <f t="shared" si="105"/>
        <v>0</v>
      </c>
      <c r="K1230" s="431"/>
    </row>
    <row r="1231" spans="1:11" s="1408" customFormat="1">
      <c r="B1231" s="1408" t="s">
        <v>1749</v>
      </c>
      <c r="C1231" s="497" t="s">
        <v>1</v>
      </c>
      <c r="D1231" s="1416">
        <v>1</v>
      </c>
      <c r="E1231" s="1416"/>
      <c r="F1231" s="1416">
        <f t="shared" si="108"/>
        <v>0</v>
      </c>
      <c r="G1231" s="1417">
        <f t="shared" si="107"/>
        <v>1</v>
      </c>
      <c r="H1231" s="1416">
        <f t="shared" si="104"/>
        <v>0</v>
      </c>
      <c r="I1231" s="1417"/>
      <c r="J1231" s="1419">
        <f t="shared" si="105"/>
        <v>0</v>
      </c>
      <c r="K1231" s="431"/>
    </row>
    <row r="1232" spans="1:11" s="1408" customFormat="1">
      <c r="B1232" s="1408" t="s">
        <v>1750</v>
      </c>
      <c r="C1232" s="497" t="s">
        <v>1</v>
      </c>
      <c r="D1232" s="1416">
        <v>1</v>
      </c>
      <c r="E1232" s="1416"/>
      <c r="F1232" s="1416">
        <f t="shared" si="108"/>
        <v>0</v>
      </c>
      <c r="G1232" s="1417">
        <f t="shared" si="107"/>
        <v>1</v>
      </c>
      <c r="H1232" s="1416">
        <f t="shared" si="104"/>
        <v>0</v>
      </c>
      <c r="I1232" s="1417"/>
      <c r="J1232" s="1419">
        <f t="shared" si="105"/>
        <v>0</v>
      </c>
      <c r="K1232" s="431"/>
    </row>
    <row r="1233" spans="1:11" s="1408" customFormat="1" ht="25.5">
      <c r="B1233" s="1408" t="s">
        <v>1751</v>
      </c>
      <c r="C1233" s="497" t="s">
        <v>1</v>
      </c>
      <c r="D1233" s="1416">
        <v>12</v>
      </c>
      <c r="E1233" s="1416"/>
      <c r="F1233" s="1416">
        <f t="shared" si="108"/>
        <v>0</v>
      </c>
      <c r="G1233" s="1417">
        <f t="shared" si="107"/>
        <v>12</v>
      </c>
      <c r="H1233" s="1416">
        <f t="shared" si="104"/>
        <v>0</v>
      </c>
      <c r="I1233" s="1417"/>
      <c r="J1233" s="1419">
        <f t="shared" si="105"/>
        <v>0</v>
      </c>
      <c r="K1233" s="431"/>
    </row>
    <row r="1234" spans="1:11" s="1408" customFormat="1">
      <c r="B1234" s="1408" t="s">
        <v>1752</v>
      </c>
      <c r="C1234" s="497" t="s">
        <v>1</v>
      </c>
      <c r="D1234" s="1416">
        <v>4</v>
      </c>
      <c r="E1234" s="1416"/>
      <c r="F1234" s="1416">
        <f t="shared" si="108"/>
        <v>0</v>
      </c>
      <c r="G1234" s="1417">
        <f t="shared" si="107"/>
        <v>4</v>
      </c>
      <c r="H1234" s="1416">
        <f t="shared" si="104"/>
        <v>0</v>
      </c>
      <c r="I1234" s="1417"/>
      <c r="J1234" s="1419">
        <f t="shared" si="105"/>
        <v>0</v>
      </c>
      <c r="K1234" s="431"/>
    </row>
    <row r="1235" spans="1:11" s="1408" customFormat="1">
      <c r="B1235" s="1408" t="s">
        <v>1747</v>
      </c>
      <c r="C1235" s="497" t="s">
        <v>1</v>
      </c>
      <c r="D1235" s="1416">
        <v>18</v>
      </c>
      <c r="E1235" s="1416"/>
      <c r="F1235" s="1416">
        <f t="shared" si="108"/>
        <v>0</v>
      </c>
      <c r="G1235" s="1417">
        <f t="shared" si="107"/>
        <v>18</v>
      </c>
      <c r="H1235" s="1416">
        <f t="shared" si="104"/>
        <v>0</v>
      </c>
      <c r="I1235" s="1417"/>
      <c r="J1235" s="1419">
        <f t="shared" si="105"/>
        <v>0</v>
      </c>
      <c r="K1235" s="431"/>
    </row>
    <row r="1236" spans="1:11" s="1408" customFormat="1">
      <c r="C1236" s="497"/>
      <c r="D1236" s="1416"/>
      <c r="E1236" s="1416"/>
      <c r="F1236" s="1416"/>
      <c r="G1236" s="1417">
        <f t="shared" si="107"/>
        <v>0</v>
      </c>
      <c r="H1236" s="1416">
        <f t="shared" si="104"/>
        <v>0</v>
      </c>
      <c r="I1236" s="1417"/>
      <c r="J1236" s="1419">
        <f t="shared" si="105"/>
        <v>0</v>
      </c>
      <c r="K1236" s="431"/>
    </row>
    <row r="1237" spans="1:11" s="1408" customFormat="1" ht="63.75">
      <c r="A1237" s="1408" t="s">
        <v>4</v>
      </c>
      <c r="B1237" s="1408" t="s">
        <v>1754</v>
      </c>
      <c r="C1237" s="497" t="s">
        <v>187</v>
      </c>
      <c r="D1237" s="1416">
        <v>1</v>
      </c>
      <c r="E1237" s="1416"/>
      <c r="F1237" s="1416"/>
      <c r="G1237" s="1417">
        <f t="shared" si="107"/>
        <v>1</v>
      </c>
      <c r="H1237" s="1416"/>
      <c r="I1237" s="1417"/>
      <c r="J1237" s="1419"/>
      <c r="K1237" s="431"/>
    </row>
    <row r="1238" spans="1:11" s="1408" customFormat="1">
      <c r="B1238" s="1408" t="s">
        <v>1742</v>
      </c>
      <c r="C1238" s="497" t="s">
        <v>1</v>
      </c>
      <c r="D1238" s="1416">
        <v>1</v>
      </c>
      <c r="E1238" s="1416"/>
      <c r="F1238" s="1416">
        <f>SUM(D1238*E1238)</f>
        <v>0</v>
      </c>
      <c r="G1238" s="1417">
        <f t="shared" si="107"/>
        <v>1</v>
      </c>
      <c r="H1238" s="1416">
        <f t="shared" si="104"/>
        <v>0</v>
      </c>
      <c r="I1238" s="1417"/>
      <c r="J1238" s="1419">
        <f t="shared" si="105"/>
        <v>0</v>
      </c>
      <c r="K1238" s="431"/>
    </row>
    <row r="1239" spans="1:11" s="1408" customFormat="1">
      <c r="B1239" s="1408" t="s">
        <v>1749</v>
      </c>
      <c r="C1239" s="497" t="s">
        <v>1</v>
      </c>
      <c r="D1239" s="1416">
        <v>1</v>
      </c>
      <c r="E1239" s="1416"/>
      <c r="F1239" s="1416">
        <f>SUM(D1239*E1239)</f>
        <v>0</v>
      </c>
      <c r="G1239" s="1417">
        <f t="shared" si="107"/>
        <v>1</v>
      </c>
      <c r="H1239" s="1416">
        <f t="shared" si="104"/>
        <v>0</v>
      </c>
      <c r="I1239" s="1417"/>
      <c r="J1239" s="1419">
        <f t="shared" si="105"/>
        <v>0</v>
      </c>
      <c r="K1239" s="431"/>
    </row>
    <row r="1240" spans="1:11" s="1408" customFormat="1">
      <c r="B1240" s="1408" t="s">
        <v>1755</v>
      </c>
      <c r="C1240" s="497" t="s">
        <v>1</v>
      </c>
      <c r="D1240" s="1416">
        <v>2</v>
      </c>
      <c r="E1240" s="1416"/>
      <c r="F1240" s="1416">
        <f>SUM(D1240*E1240)</f>
        <v>0</v>
      </c>
      <c r="G1240" s="1417">
        <f t="shared" si="107"/>
        <v>2</v>
      </c>
      <c r="H1240" s="1416">
        <f t="shared" si="104"/>
        <v>0</v>
      </c>
      <c r="I1240" s="1417"/>
      <c r="J1240" s="1419">
        <f t="shared" si="105"/>
        <v>0</v>
      </c>
      <c r="K1240" s="431"/>
    </row>
    <row r="1241" spans="1:11" s="1408" customFormat="1" ht="25.5">
      <c r="B1241" s="1408" t="s">
        <v>1751</v>
      </c>
      <c r="C1241" s="497" t="s">
        <v>1</v>
      </c>
      <c r="D1241" s="1416">
        <v>9</v>
      </c>
      <c r="E1241" s="1416"/>
      <c r="F1241" s="1416">
        <f>SUM(D1241*E1241)</f>
        <v>0</v>
      </c>
      <c r="G1241" s="1417">
        <f t="shared" si="107"/>
        <v>9</v>
      </c>
      <c r="H1241" s="1416">
        <f t="shared" si="104"/>
        <v>0</v>
      </c>
      <c r="I1241" s="1417"/>
      <c r="J1241" s="1419">
        <f t="shared" si="105"/>
        <v>0</v>
      </c>
      <c r="K1241" s="431"/>
    </row>
    <row r="1242" spans="1:11" s="1408" customFormat="1">
      <c r="B1242" s="1408" t="s">
        <v>1747</v>
      </c>
      <c r="C1242" s="497" t="s">
        <v>1</v>
      </c>
      <c r="D1242" s="1416">
        <v>46</v>
      </c>
      <c r="E1242" s="1416"/>
      <c r="F1242" s="1416">
        <f>SUM(D1242*E1242)</f>
        <v>0</v>
      </c>
      <c r="G1242" s="1417">
        <f t="shared" si="107"/>
        <v>46</v>
      </c>
      <c r="H1242" s="1416">
        <f t="shared" si="104"/>
        <v>0</v>
      </c>
      <c r="I1242" s="1417"/>
      <c r="J1242" s="1419">
        <f t="shared" si="105"/>
        <v>0</v>
      </c>
      <c r="K1242" s="431"/>
    </row>
    <row r="1243" spans="1:11" s="1408" customFormat="1">
      <c r="C1243" s="497"/>
      <c r="D1243" s="1416"/>
      <c r="E1243" s="1416"/>
      <c r="F1243" s="1416"/>
      <c r="G1243" s="1417">
        <f t="shared" si="107"/>
        <v>0</v>
      </c>
      <c r="H1243" s="1416">
        <f t="shared" si="104"/>
        <v>0</v>
      </c>
      <c r="I1243" s="1417"/>
      <c r="J1243" s="1419">
        <f t="shared" si="105"/>
        <v>0</v>
      </c>
      <c r="K1243" s="431"/>
    </row>
    <row r="1244" spans="1:11" s="1408" customFormat="1" ht="63.75">
      <c r="A1244" s="1408" t="s">
        <v>5</v>
      </c>
      <c r="B1244" s="1408" t="s">
        <v>1756</v>
      </c>
      <c r="C1244" s="497" t="s">
        <v>187</v>
      </c>
      <c r="D1244" s="1416">
        <v>1</v>
      </c>
      <c r="E1244" s="1416"/>
      <c r="F1244" s="1416"/>
      <c r="G1244" s="1417">
        <f t="shared" si="107"/>
        <v>1</v>
      </c>
      <c r="H1244" s="1416"/>
      <c r="I1244" s="1417"/>
      <c r="J1244" s="1419"/>
      <c r="K1244" s="431"/>
    </row>
    <row r="1245" spans="1:11" s="1408" customFormat="1">
      <c r="B1245" s="1408" t="s">
        <v>1757</v>
      </c>
      <c r="C1245" s="497" t="s">
        <v>1391</v>
      </c>
      <c r="D1245" s="1416">
        <v>1</v>
      </c>
      <c r="E1245" s="1416"/>
      <c r="F1245" s="1416">
        <f t="shared" ref="F1245:F1250" si="109">SUM(D1245*E1245)</f>
        <v>0</v>
      </c>
      <c r="G1245" s="1417">
        <f t="shared" si="107"/>
        <v>1</v>
      </c>
      <c r="H1245" s="1416">
        <f t="shared" si="104"/>
        <v>0</v>
      </c>
      <c r="I1245" s="1417"/>
      <c r="J1245" s="1419">
        <f t="shared" si="105"/>
        <v>0</v>
      </c>
      <c r="K1245" s="431"/>
    </row>
    <row r="1246" spans="1:11" s="1408" customFormat="1">
      <c r="B1246" s="1408" t="s">
        <v>1749</v>
      </c>
      <c r="C1246" s="497" t="s">
        <v>1</v>
      </c>
      <c r="D1246" s="1416">
        <v>1</v>
      </c>
      <c r="E1246" s="1416"/>
      <c r="F1246" s="1416">
        <f t="shared" si="109"/>
        <v>0</v>
      </c>
      <c r="G1246" s="1417">
        <f t="shared" si="107"/>
        <v>1</v>
      </c>
      <c r="H1246" s="1416">
        <f t="shared" si="104"/>
        <v>0</v>
      </c>
      <c r="I1246" s="1417"/>
      <c r="J1246" s="1419">
        <f t="shared" si="105"/>
        <v>0</v>
      </c>
      <c r="K1246" s="431"/>
    </row>
    <row r="1247" spans="1:11" s="1408" customFormat="1">
      <c r="B1247" s="1408" t="s">
        <v>1758</v>
      </c>
      <c r="C1247" s="497" t="s">
        <v>1</v>
      </c>
      <c r="D1247" s="1416">
        <v>2</v>
      </c>
      <c r="E1247" s="1416"/>
      <c r="F1247" s="1416">
        <f t="shared" si="109"/>
        <v>0</v>
      </c>
      <c r="G1247" s="1417">
        <f t="shared" si="107"/>
        <v>2</v>
      </c>
      <c r="H1247" s="1416">
        <f t="shared" si="104"/>
        <v>0</v>
      </c>
      <c r="I1247" s="1417"/>
      <c r="J1247" s="1419">
        <f t="shared" si="105"/>
        <v>0</v>
      </c>
      <c r="K1247" s="431"/>
    </row>
    <row r="1248" spans="1:11" s="1408" customFormat="1" ht="25.5">
      <c r="B1248" s="1408" t="s">
        <v>1751</v>
      </c>
      <c r="C1248" s="497" t="s">
        <v>1</v>
      </c>
      <c r="D1248" s="1416">
        <v>9</v>
      </c>
      <c r="E1248" s="1416"/>
      <c r="F1248" s="1416">
        <f t="shared" si="109"/>
        <v>0</v>
      </c>
      <c r="G1248" s="1417">
        <f t="shared" si="107"/>
        <v>9</v>
      </c>
      <c r="H1248" s="1416">
        <f t="shared" si="104"/>
        <v>0</v>
      </c>
      <c r="I1248" s="1417"/>
      <c r="J1248" s="1419">
        <f t="shared" si="105"/>
        <v>0</v>
      </c>
      <c r="K1248" s="431"/>
    </row>
    <row r="1249" spans="1:11" s="1408" customFormat="1">
      <c r="B1249" s="1408" t="s">
        <v>1752</v>
      </c>
      <c r="C1249" s="497" t="s">
        <v>1</v>
      </c>
      <c r="D1249" s="1416">
        <v>1</v>
      </c>
      <c r="E1249" s="1416"/>
      <c r="F1249" s="1416">
        <f t="shared" si="109"/>
        <v>0</v>
      </c>
      <c r="G1249" s="1417">
        <f t="shared" si="107"/>
        <v>1</v>
      </c>
      <c r="H1249" s="1416">
        <f t="shared" si="104"/>
        <v>0</v>
      </c>
      <c r="I1249" s="1417"/>
      <c r="J1249" s="1419">
        <f t="shared" si="105"/>
        <v>0</v>
      </c>
      <c r="K1249" s="431"/>
    </row>
    <row r="1250" spans="1:11" s="1408" customFormat="1">
      <c r="B1250" s="1408" t="s">
        <v>1747</v>
      </c>
      <c r="C1250" s="497" t="s">
        <v>1</v>
      </c>
      <c r="D1250" s="1416">
        <v>36</v>
      </c>
      <c r="E1250" s="1416"/>
      <c r="F1250" s="1416">
        <f t="shared" si="109"/>
        <v>0</v>
      </c>
      <c r="G1250" s="1417">
        <f t="shared" si="107"/>
        <v>36</v>
      </c>
      <c r="H1250" s="1416">
        <f t="shared" si="104"/>
        <v>0</v>
      </c>
      <c r="I1250" s="1417"/>
      <c r="J1250" s="1419">
        <f t="shared" si="105"/>
        <v>0</v>
      </c>
      <c r="K1250" s="431"/>
    </row>
    <row r="1251" spans="1:11" s="1408" customFormat="1">
      <c r="C1251" s="497"/>
      <c r="D1251" s="1416"/>
      <c r="E1251" s="1416"/>
      <c r="F1251" s="1416"/>
      <c r="G1251" s="1417">
        <f t="shared" si="107"/>
        <v>0</v>
      </c>
      <c r="H1251" s="1416">
        <f t="shared" si="104"/>
        <v>0</v>
      </c>
      <c r="I1251" s="1417"/>
      <c r="J1251" s="1419">
        <f t="shared" si="105"/>
        <v>0</v>
      </c>
      <c r="K1251" s="431"/>
    </row>
    <row r="1252" spans="1:11" s="1408" customFormat="1" ht="63.75">
      <c r="A1252" s="1408" t="s">
        <v>8</v>
      </c>
      <c r="B1252" s="1408" t="s">
        <v>1759</v>
      </c>
      <c r="C1252" s="497" t="s">
        <v>187</v>
      </c>
      <c r="D1252" s="1416">
        <v>1</v>
      </c>
      <c r="E1252" s="1416"/>
      <c r="F1252" s="1416"/>
      <c r="G1252" s="1417">
        <f t="shared" si="107"/>
        <v>1</v>
      </c>
      <c r="H1252" s="1416"/>
      <c r="I1252" s="1417"/>
      <c r="J1252" s="1419"/>
      <c r="K1252" s="431"/>
    </row>
    <row r="1253" spans="1:11" s="1408" customFormat="1">
      <c r="B1253" s="1408" t="s">
        <v>1757</v>
      </c>
      <c r="C1253" s="497" t="s">
        <v>1391</v>
      </c>
      <c r="D1253" s="1416">
        <v>1</v>
      </c>
      <c r="E1253" s="1416"/>
      <c r="F1253" s="1416">
        <f t="shared" ref="F1253:F1258" si="110">SUM(D1253*E1253)</f>
        <v>0</v>
      </c>
      <c r="G1253" s="1417">
        <f t="shared" si="107"/>
        <v>1</v>
      </c>
      <c r="H1253" s="1416">
        <f t="shared" si="104"/>
        <v>0</v>
      </c>
      <c r="I1253" s="1417"/>
      <c r="J1253" s="1419">
        <f t="shared" si="105"/>
        <v>0</v>
      </c>
      <c r="K1253" s="431"/>
    </row>
    <row r="1254" spans="1:11" s="1408" customFormat="1">
      <c r="B1254" s="1408" t="s">
        <v>1749</v>
      </c>
      <c r="C1254" s="497" t="s">
        <v>1</v>
      </c>
      <c r="D1254" s="1416">
        <v>1</v>
      </c>
      <c r="E1254" s="1416"/>
      <c r="F1254" s="1416">
        <f t="shared" si="110"/>
        <v>0</v>
      </c>
      <c r="G1254" s="1417">
        <f t="shared" si="107"/>
        <v>1</v>
      </c>
      <c r="H1254" s="1416">
        <f t="shared" si="104"/>
        <v>0</v>
      </c>
      <c r="I1254" s="1417"/>
      <c r="J1254" s="1419">
        <f t="shared" si="105"/>
        <v>0</v>
      </c>
      <c r="K1254" s="431"/>
    </row>
    <row r="1255" spans="1:11" s="1408" customFormat="1">
      <c r="B1255" s="1408" t="s">
        <v>1758</v>
      </c>
      <c r="C1255" s="497" t="s">
        <v>1</v>
      </c>
      <c r="D1255" s="1416">
        <v>1</v>
      </c>
      <c r="E1255" s="1416"/>
      <c r="F1255" s="1416">
        <f t="shared" si="110"/>
        <v>0</v>
      </c>
      <c r="G1255" s="1417">
        <f t="shared" si="107"/>
        <v>1</v>
      </c>
      <c r="H1255" s="1416">
        <f t="shared" si="104"/>
        <v>0</v>
      </c>
      <c r="I1255" s="1417"/>
      <c r="J1255" s="1419">
        <f t="shared" si="105"/>
        <v>0</v>
      </c>
      <c r="K1255" s="431"/>
    </row>
    <row r="1256" spans="1:11" s="1408" customFormat="1" ht="25.5">
      <c r="B1256" s="1408" t="s">
        <v>1751</v>
      </c>
      <c r="C1256" s="497" t="s">
        <v>1</v>
      </c>
      <c r="D1256" s="1416">
        <v>9</v>
      </c>
      <c r="E1256" s="1416"/>
      <c r="F1256" s="1416">
        <f t="shared" si="110"/>
        <v>0</v>
      </c>
      <c r="G1256" s="1417">
        <f t="shared" si="107"/>
        <v>9</v>
      </c>
      <c r="H1256" s="1416">
        <f t="shared" si="104"/>
        <v>0</v>
      </c>
      <c r="I1256" s="1417"/>
      <c r="J1256" s="1419">
        <f t="shared" si="105"/>
        <v>0</v>
      </c>
      <c r="K1256" s="431"/>
    </row>
    <row r="1257" spans="1:11" s="1408" customFormat="1">
      <c r="B1257" s="1408" t="s">
        <v>1752</v>
      </c>
      <c r="C1257" s="497" t="s">
        <v>1</v>
      </c>
      <c r="D1257" s="1416">
        <v>1</v>
      </c>
      <c r="E1257" s="1416"/>
      <c r="F1257" s="1416">
        <f t="shared" si="110"/>
        <v>0</v>
      </c>
      <c r="G1257" s="1417">
        <f t="shared" si="107"/>
        <v>1</v>
      </c>
      <c r="H1257" s="1416">
        <f t="shared" si="104"/>
        <v>0</v>
      </c>
      <c r="I1257" s="1417"/>
      <c r="J1257" s="1419">
        <f t="shared" si="105"/>
        <v>0</v>
      </c>
      <c r="K1257" s="431"/>
    </row>
    <row r="1258" spans="1:11" s="1408" customFormat="1">
      <c r="B1258" s="1408" t="s">
        <v>1747</v>
      </c>
      <c r="C1258" s="497" t="s">
        <v>1</v>
      </c>
      <c r="D1258" s="1416">
        <v>20</v>
      </c>
      <c r="E1258" s="1416"/>
      <c r="F1258" s="1416">
        <f t="shared" si="110"/>
        <v>0</v>
      </c>
      <c r="G1258" s="1417">
        <f t="shared" si="107"/>
        <v>20</v>
      </c>
      <c r="H1258" s="1416">
        <f t="shared" si="104"/>
        <v>0</v>
      </c>
      <c r="I1258" s="1417"/>
      <c r="J1258" s="1419">
        <f t="shared" si="105"/>
        <v>0</v>
      </c>
      <c r="K1258" s="431"/>
    </row>
    <row r="1259" spans="1:11" s="1408" customFormat="1">
      <c r="C1259" s="497"/>
      <c r="D1259" s="1416"/>
      <c r="E1259" s="1416"/>
      <c r="F1259" s="1416"/>
      <c r="G1259" s="1417">
        <f t="shared" si="107"/>
        <v>0</v>
      </c>
      <c r="H1259" s="1416">
        <f t="shared" si="104"/>
        <v>0</v>
      </c>
      <c r="I1259" s="1417"/>
      <c r="J1259" s="1419">
        <f t="shared" si="105"/>
        <v>0</v>
      </c>
      <c r="K1259" s="431"/>
    </row>
    <row r="1260" spans="1:11" s="1408" customFormat="1" ht="63.75">
      <c r="A1260" s="1408" t="s">
        <v>9</v>
      </c>
      <c r="B1260" s="1408" t="s">
        <v>1760</v>
      </c>
      <c r="C1260" s="497" t="s">
        <v>187</v>
      </c>
      <c r="D1260" s="1416">
        <v>1</v>
      </c>
      <c r="E1260" s="1416"/>
      <c r="F1260" s="1416"/>
      <c r="G1260" s="1417">
        <f t="shared" si="107"/>
        <v>1</v>
      </c>
      <c r="H1260" s="1416"/>
      <c r="I1260" s="1417"/>
      <c r="J1260" s="1419"/>
      <c r="K1260" s="431"/>
    </row>
    <row r="1261" spans="1:11" s="1408" customFormat="1">
      <c r="B1261" s="1408" t="s">
        <v>1742</v>
      </c>
      <c r="C1261" s="497" t="s">
        <v>1</v>
      </c>
      <c r="D1261" s="1416">
        <v>1</v>
      </c>
      <c r="E1261" s="1416"/>
      <c r="F1261" s="1416">
        <f>SUM(D1261*E1261)</f>
        <v>0</v>
      </c>
      <c r="G1261" s="1417">
        <f t="shared" si="107"/>
        <v>1</v>
      </c>
      <c r="H1261" s="1416">
        <f t="shared" si="104"/>
        <v>0</v>
      </c>
      <c r="I1261" s="1417"/>
      <c r="J1261" s="1419">
        <f t="shared" si="105"/>
        <v>0</v>
      </c>
      <c r="K1261" s="431"/>
    </row>
    <row r="1262" spans="1:11" s="1408" customFormat="1">
      <c r="B1262" s="1408" t="s">
        <v>1749</v>
      </c>
      <c r="C1262" s="497" t="s">
        <v>1</v>
      </c>
      <c r="D1262" s="1416">
        <v>1</v>
      </c>
      <c r="E1262" s="1416"/>
      <c r="F1262" s="1416">
        <f>SUM(D1262*E1262)</f>
        <v>0</v>
      </c>
      <c r="G1262" s="1417">
        <f t="shared" si="107"/>
        <v>1</v>
      </c>
      <c r="H1262" s="1416">
        <f t="shared" si="104"/>
        <v>0</v>
      </c>
      <c r="I1262" s="1417"/>
      <c r="J1262" s="1419">
        <f t="shared" si="105"/>
        <v>0</v>
      </c>
      <c r="K1262" s="431"/>
    </row>
    <row r="1263" spans="1:11" s="1408" customFormat="1">
      <c r="B1263" s="1408" t="s">
        <v>1755</v>
      </c>
      <c r="C1263" s="497" t="s">
        <v>1</v>
      </c>
      <c r="D1263" s="1416">
        <v>2</v>
      </c>
      <c r="E1263" s="1416"/>
      <c r="F1263" s="1416">
        <f>SUM(D1263*E1263)</f>
        <v>0</v>
      </c>
      <c r="G1263" s="1417">
        <f t="shared" si="107"/>
        <v>2</v>
      </c>
      <c r="H1263" s="1416">
        <f t="shared" si="104"/>
        <v>0</v>
      </c>
      <c r="I1263" s="1417"/>
      <c r="J1263" s="1419">
        <f t="shared" si="105"/>
        <v>0</v>
      </c>
      <c r="K1263" s="431"/>
    </row>
    <row r="1264" spans="1:11" s="1408" customFormat="1" ht="25.5">
      <c r="B1264" s="1408" t="s">
        <v>1751</v>
      </c>
      <c r="C1264" s="497" t="s">
        <v>1</v>
      </c>
      <c r="D1264" s="1416">
        <v>9</v>
      </c>
      <c r="E1264" s="1416"/>
      <c r="F1264" s="1416">
        <f>SUM(D1264*E1264)</f>
        <v>0</v>
      </c>
      <c r="G1264" s="1417">
        <f t="shared" si="107"/>
        <v>9</v>
      </c>
      <c r="H1264" s="1416">
        <f t="shared" si="104"/>
        <v>0</v>
      </c>
      <c r="I1264" s="1417"/>
      <c r="J1264" s="1419">
        <f t="shared" si="105"/>
        <v>0</v>
      </c>
      <c r="K1264" s="431"/>
    </row>
    <row r="1265" spans="1:11" s="1408" customFormat="1">
      <c r="B1265" s="1408" t="s">
        <v>1747</v>
      </c>
      <c r="C1265" s="497" t="s">
        <v>1</v>
      </c>
      <c r="D1265" s="1416">
        <v>46</v>
      </c>
      <c r="E1265" s="1416"/>
      <c r="F1265" s="1416">
        <f>SUM(D1265*E1265)</f>
        <v>0</v>
      </c>
      <c r="G1265" s="1417">
        <f t="shared" si="107"/>
        <v>46</v>
      </c>
      <c r="H1265" s="1416">
        <f t="shared" si="104"/>
        <v>0</v>
      </c>
      <c r="I1265" s="1417"/>
      <c r="J1265" s="1419">
        <f t="shared" si="105"/>
        <v>0</v>
      </c>
      <c r="K1265" s="431"/>
    </row>
    <row r="1266" spans="1:11" s="1408" customFormat="1">
      <c r="C1266" s="497"/>
      <c r="D1266" s="1416"/>
      <c r="E1266" s="1416"/>
      <c r="F1266" s="1416"/>
      <c r="G1266" s="1417">
        <f t="shared" si="107"/>
        <v>0</v>
      </c>
      <c r="H1266" s="1416">
        <f t="shared" si="104"/>
        <v>0</v>
      </c>
      <c r="I1266" s="1417"/>
      <c r="J1266" s="1419">
        <f t="shared" si="105"/>
        <v>0</v>
      </c>
      <c r="K1266" s="431"/>
    </row>
    <row r="1267" spans="1:11" s="1408" customFormat="1">
      <c r="C1267" s="497"/>
      <c r="D1267" s="1416"/>
      <c r="E1267" s="1416"/>
      <c r="F1267" s="1416"/>
      <c r="G1267" s="1417">
        <f t="shared" si="107"/>
        <v>0</v>
      </c>
      <c r="H1267" s="1416">
        <f t="shared" si="104"/>
        <v>0</v>
      </c>
      <c r="I1267" s="1417"/>
      <c r="J1267" s="1419">
        <f t="shared" si="105"/>
        <v>0</v>
      </c>
      <c r="K1267" s="431"/>
    </row>
    <row r="1268" spans="1:11" s="1408" customFormat="1">
      <c r="B1268" s="1408" t="s">
        <v>1761</v>
      </c>
      <c r="C1268" s="497"/>
      <c r="D1268" s="1416"/>
      <c r="E1268" s="1416"/>
      <c r="F1268" s="1416"/>
      <c r="G1268" s="1417">
        <f t="shared" si="107"/>
        <v>0</v>
      </c>
      <c r="H1268" s="1416">
        <f t="shared" si="104"/>
        <v>0</v>
      </c>
      <c r="I1268" s="1417"/>
      <c r="J1268" s="1419">
        <f t="shared" si="105"/>
        <v>0</v>
      </c>
      <c r="K1268" s="431"/>
    </row>
    <row r="1269" spans="1:11" s="1408" customFormat="1">
      <c r="C1269" s="497"/>
      <c r="D1269" s="1416"/>
      <c r="E1269" s="1416"/>
      <c r="F1269" s="1416"/>
      <c r="G1269" s="1417">
        <f t="shared" si="107"/>
        <v>0</v>
      </c>
      <c r="H1269" s="1416">
        <f t="shared" si="104"/>
        <v>0</v>
      </c>
      <c r="I1269" s="1417"/>
      <c r="J1269" s="1419">
        <f t="shared" si="105"/>
        <v>0</v>
      </c>
      <c r="K1269" s="431"/>
    </row>
    <row r="1270" spans="1:11" s="1408" customFormat="1" ht="38.25">
      <c r="A1270" s="1408" t="s">
        <v>10</v>
      </c>
      <c r="B1270" s="1408" t="s">
        <v>1762</v>
      </c>
      <c r="C1270" s="497" t="s">
        <v>1636</v>
      </c>
      <c r="D1270" s="1416">
        <v>3000</v>
      </c>
      <c r="E1270" s="1416"/>
      <c r="F1270" s="1416">
        <f>SUM(D1270*E1270)</f>
        <v>0</v>
      </c>
      <c r="G1270" s="1417">
        <f>D1270-I1270</f>
        <v>2750</v>
      </c>
      <c r="H1270" s="1416">
        <f t="shared" si="104"/>
        <v>0</v>
      </c>
      <c r="I1270" s="1417">
        <v>250</v>
      </c>
      <c r="J1270" s="1419">
        <f t="shared" si="105"/>
        <v>0</v>
      </c>
      <c r="K1270" s="431"/>
    </row>
    <row r="1271" spans="1:11" s="1408" customFormat="1">
      <c r="C1271" s="497"/>
      <c r="D1271" s="1416"/>
      <c r="E1271" s="1416"/>
      <c r="F1271" s="1416"/>
      <c r="G1271" s="1417">
        <f t="shared" si="107"/>
        <v>0</v>
      </c>
      <c r="H1271" s="1416">
        <f t="shared" si="104"/>
        <v>0</v>
      </c>
      <c r="I1271" s="1417"/>
      <c r="J1271" s="1419">
        <f t="shared" si="105"/>
        <v>0</v>
      </c>
      <c r="K1271" s="431"/>
    </row>
    <row r="1272" spans="1:11" s="1408" customFormat="1" ht="25.5">
      <c r="A1272" s="1408" t="s">
        <v>11</v>
      </c>
      <c r="B1272" s="1408" t="s">
        <v>1763</v>
      </c>
      <c r="C1272" s="497" t="s">
        <v>1391</v>
      </c>
      <c r="D1272" s="1416">
        <v>100</v>
      </c>
      <c r="E1272" s="1416"/>
      <c r="F1272" s="1416">
        <f>SUM(D1272*E1272)</f>
        <v>0</v>
      </c>
      <c r="G1272" s="1417">
        <f>D1272-I1272</f>
        <v>93</v>
      </c>
      <c r="H1272" s="1416">
        <f t="shared" si="104"/>
        <v>0</v>
      </c>
      <c r="I1272" s="1417">
        <v>7</v>
      </c>
      <c r="J1272" s="1419">
        <f t="shared" si="105"/>
        <v>0</v>
      </c>
      <c r="K1272" s="431"/>
    </row>
    <row r="1273" spans="1:11" s="1408" customFormat="1">
      <c r="C1273" s="497"/>
      <c r="D1273" s="1416"/>
      <c r="E1273" s="1416"/>
      <c r="F1273" s="1416"/>
      <c r="G1273" s="1417">
        <f t="shared" si="107"/>
        <v>0</v>
      </c>
      <c r="H1273" s="1416">
        <f t="shared" si="104"/>
        <v>0</v>
      </c>
      <c r="I1273" s="1417"/>
      <c r="J1273" s="1419">
        <f t="shared" si="105"/>
        <v>0</v>
      </c>
      <c r="K1273" s="431"/>
    </row>
    <row r="1274" spans="1:11" s="1408" customFormat="1">
      <c r="B1274" s="1408" t="s">
        <v>1764</v>
      </c>
      <c r="C1274" s="497"/>
      <c r="D1274" s="1416"/>
      <c r="E1274" s="1416"/>
      <c r="F1274" s="1416"/>
      <c r="G1274" s="1417">
        <f t="shared" si="107"/>
        <v>0</v>
      </c>
      <c r="H1274" s="1416">
        <f t="shared" si="104"/>
        <v>0</v>
      </c>
      <c r="I1274" s="1417"/>
      <c r="J1274" s="1419">
        <f t="shared" si="105"/>
        <v>0</v>
      </c>
      <c r="K1274" s="431"/>
    </row>
    <row r="1275" spans="1:11" s="1408" customFormat="1">
      <c r="C1275" s="497"/>
      <c r="D1275" s="1416"/>
      <c r="E1275" s="1416"/>
      <c r="F1275" s="1416"/>
      <c r="G1275" s="1417">
        <f t="shared" si="107"/>
        <v>0</v>
      </c>
      <c r="H1275" s="1416">
        <f t="shared" si="104"/>
        <v>0</v>
      </c>
      <c r="I1275" s="1417"/>
      <c r="J1275" s="1419">
        <f t="shared" si="105"/>
        <v>0</v>
      </c>
      <c r="K1275" s="431"/>
    </row>
    <row r="1276" spans="1:11" s="1408" customFormat="1" ht="25.5">
      <c r="A1276" s="1408" t="s">
        <v>12</v>
      </c>
      <c r="B1276" s="1408" t="s">
        <v>1765</v>
      </c>
      <c r="C1276" s="497" t="s">
        <v>1391</v>
      </c>
      <c r="D1276" s="1416">
        <v>1</v>
      </c>
      <c r="E1276" s="1416"/>
      <c r="F1276" s="1416">
        <f>SUM(D1276*E1276)</f>
        <v>0</v>
      </c>
      <c r="G1276" s="1417">
        <f t="shared" si="107"/>
        <v>1</v>
      </c>
      <c r="H1276" s="1416">
        <f t="shared" ref="H1276:H1309" si="111">SUM(E1276*G1276)</f>
        <v>0</v>
      </c>
      <c r="I1276" s="1417"/>
      <c r="J1276" s="1419">
        <f t="shared" ref="J1276:J1310" si="112">SUM(E1276*I1276)</f>
        <v>0</v>
      </c>
      <c r="K1276" s="431"/>
    </row>
    <row r="1277" spans="1:11" s="1408" customFormat="1">
      <c r="C1277" s="497"/>
      <c r="D1277" s="1416"/>
      <c r="E1277" s="1416"/>
      <c r="F1277" s="1416"/>
      <c r="G1277" s="1417">
        <f t="shared" si="107"/>
        <v>0</v>
      </c>
      <c r="H1277" s="1416">
        <f t="shared" si="111"/>
        <v>0</v>
      </c>
      <c r="I1277" s="1417"/>
      <c r="J1277" s="1419">
        <f t="shared" si="112"/>
        <v>0</v>
      </c>
      <c r="K1277" s="431"/>
    </row>
    <row r="1278" spans="1:11" s="1408" customFormat="1" ht="25.5">
      <c r="A1278" s="1408" t="s">
        <v>13</v>
      </c>
      <c r="B1278" s="1408" t="s">
        <v>1766</v>
      </c>
      <c r="C1278" s="497" t="s">
        <v>1391</v>
      </c>
      <c r="D1278" s="1416">
        <v>2</v>
      </c>
      <c r="E1278" s="1416"/>
      <c r="F1278" s="1416">
        <f>SUM(D1278*E1278)</f>
        <v>0</v>
      </c>
      <c r="G1278" s="1417">
        <f t="shared" si="107"/>
        <v>2</v>
      </c>
      <c r="H1278" s="1416">
        <f t="shared" si="111"/>
        <v>0</v>
      </c>
      <c r="I1278" s="1417"/>
      <c r="J1278" s="1419">
        <f t="shared" si="112"/>
        <v>0</v>
      </c>
      <c r="K1278" s="431"/>
    </row>
    <row r="1279" spans="1:11" s="1408" customFormat="1">
      <c r="C1279" s="497"/>
      <c r="D1279" s="1416"/>
      <c r="E1279" s="1416"/>
      <c r="F1279" s="1416"/>
      <c r="G1279" s="1417">
        <f t="shared" si="107"/>
        <v>0</v>
      </c>
      <c r="H1279" s="1416">
        <f t="shared" si="111"/>
        <v>0</v>
      </c>
      <c r="I1279" s="1417"/>
      <c r="J1279" s="1419">
        <f t="shared" si="112"/>
        <v>0</v>
      </c>
      <c r="K1279" s="431"/>
    </row>
    <row r="1280" spans="1:11" s="1408" customFormat="1" ht="25.5">
      <c r="A1280" s="1408" t="s">
        <v>14</v>
      </c>
      <c r="B1280" s="1408" t="s">
        <v>1767</v>
      </c>
      <c r="C1280" s="497" t="s">
        <v>1391</v>
      </c>
      <c r="D1280" s="1416">
        <v>1</v>
      </c>
      <c r="E1280" s="1416"/>
      <c r="F1280" s="1416">
        <f>SUM(D1280*E1280)</f>
        <v>0</v>
      </c>
      <c r="G1280" s="1417">
        <f t="shared" si="107"/>
        <v>1</v>
      </c>
      <c r="H1280" s="1416">
        <f t="shared" si="111"/>
        <v>0</v>
      </c>
      <c r="I1280" s="1417"/>
      <c r="J1280" s="1419">
        <f t="shared" si="112"/>
        <v>0</v>
      </c>
      <c r="K1280" s="431"/>
    </row>
    <row r="1281" spans="1:11" s="1408" customFormat="1">
      <c r="C1281" s="497"/>
      <c r="D1281" s="1416"/>
      <c r="E1281" s="1416"/>
      <c r="F1281" s="1416"/>
      <c r="G1281" s="1417">
        <f t="shared" si="107"/>
        <v>0</v>
      </c>
      <c r="H1281" s="1416">
        <f t="shared" si="111"/>
        <v>0</v>
      </c>
      <c r="I1281" s="1417"/>
      <c r="J1281" s="1419">
        <f t="shared" si="112"/>
        <v>0</v>
      </c>
      <c r="K1281" s="431"/>
    </row>
    <row r="1282" spans="1:11" s="1408" customFormat="1" ht="38.25">
      <c r="A1282" s="1408" t="s">
        <v>15</v>
      </c>
      <c r="B1282" s="1408" t="s">
        <v>1768</v>
      </c>
      <c r="C1282" s="497" t="s">
        <v>1391</v>
      </c>
      <c r="D1282" s="1416">
        <v>1</v>
      </c>
      <c r="E1282" s="1416"/>
      <c r="F1282" s="1416">
        <f>SUM(D1282*E1282)</f>
        <v>0</v>
      </c>
      <c r="G1282" s="1417">
        <f t="shared" si="107"/>
        <v>1</v>
      </c>
      <c r="H1282" s="1416">
        <f t="shared" si="111"/>
        <v>0</v>
      </c>
      <c r="I1282" s="1417"/>
      <c r="J1282" s="1419">
        <f t="shared" si="112"/>
        <v>0</v>
      </c>
      <c r="K1282" s="431"/>
    </row>
    <row r="1283" spans="1:11" s="1408" customFormat="1">
      <c r="C1283" s="497"/>
      <c r="D1283" s="1416"/>
      <c r="E1283" s="1416"/>
      <c r="F1283" s="1416"/>
      <c r="G1283" s="1417">
        <f t="shared" si="107"/>
        <v>0</v>
      </c>
      <c r="H1283" s="1416">
        <f t="shared" si="111"/>
        <v>0</v>
      </c>
      <c r="I1283" s="1417"/>
      <c r="J1283" s="1419">
        <f t="shared" si="112"/>
        <v>0</v>
      </c>
      <c r="K1283" s="431"/>
    </row>
    <row r="1284" spans="1:11" s="1408" customFormat="1" ht="38.25">
      <c r="A1284" s="1408" t="s">
        <v>16</v>
      </c>
      <c r="B1284" s="1408" t="s">
        <v>3472</v>
      </c>
      <c r="C1284" s="497" t="s">
        <v>1391</v>
      </c>
      <c r="D1284" s="1416">
        <v>1</v>
      </c>
      <c r="E1284" s="1416"/>
      <c r="F1284" s="1416">
        <f>SUM(D1284*E1284)</f>
        <v>0</v>
      </c>
      <c r="G1284" s="1417">
        <f t="shared" si="107"/>
        <v>1</v>
      </c>
      <c r="H1284" s="1416">
        <f t="shared" si="111"/>
        <v>0</v>
      </c>
      <c r="I1284" s="1417"/>
      <c r="J1284" s="1419">
        <f t="shared" si="112"/>
        <v>0</v>
      </c>
      <c r="K1284" s="431"/>
    </row>
    <row r="1285" spans="1:11" s="1408" customFormat="1">
      <c r="C1285" s="497"/>
      <c r="D1285" s="1416"/>
      <c r="E1285" s="1416"/>
      <c r="F1285" s="1416"/>
      <c r="G1285" s="1417">
        <f t="shared" si="107"/>
        <v>0</v>
      </c>
      <c r="H1285" s="1416">
        <f t="shared" si="111"/>
        <v>0</v>
      </c>
      <c r="I1285" s="1417"/>
      <c r="J1285" s="1419">
        <f t="shared" si="112"/>
        <v>0</v>
      </c>
      <c r="K1285" s="431"/>
    </row>
    <row r="1286" spans="1:11" s="1408" customFormat="1" ht="25.5">
      <c r="A1286" s="1408" t="s">
        <v>17</v>
      </c>
      <c r="B1286" s="1408" t="s">
        <v>1769</v>
      </c>
      <c r="C1286" s="497" t="s">
        <v>1391</v>
      </c>
      <c r="D1286" s="1416">
        <v>2</v>
      </c>
      <c r="E1286" s="1416"/>
      <c r="F1286" s="1416">
        <f>SUM(D1286*E1286)</f>
        <v>0</v>
      </c>
      <c r="G1286" s="1417">
        <f t="shared" si="107"/>
        <v>2</v>
      </c>
      <c r="H1286" s="1416">
        <f t="shared" si="111"/>
        <v>0</v>
      </c>
      <c r="I1286" s="1417"/>
      <c r="J1286" s="1419">
        <f t="shared" si="112"/>
        <v>0</v>
      </c>
      <c r="K1286" s="431"/>
    </row>
    <row r="1287" spans="1:11" s="1408" customFormat="1">
      <c r="C1287" s="497"/>
      <c r="D1287" s="1416"/>
      <c r="E1287" s="1416"/>
      <c r="F1287" s="1416"/>
      <c r="G1287" s="1417">
        <f t="shared" si="107"/>
        <v>0</v>
      </c>
      <c r="H1287" s="1416">
        <f t="shared" si="111"/>
        <v>0</v>
      </c>
      <c r="I1287" s="1417"/>
      <c r="J1287" s="1419">
        <f t="shared" si="112"/>
        <v>0</v>
      </c>
      <c r="K1287" s="431"/>
    </row>
    <row r="1288" spans="1:11" s="1408" customFormat="1" ht="38.25">
      <c r="A1288" s="1408" t="s">
        <v>18</v>
      </c>
      <c r="B1288" s="1408" t="s">
        <v>1770</v>
      </c>
      <c r="C1288" s="497" t="s">
        <v>1391</v>
      </c>
      <c r="D1288" s="1416">
        <v>1</v>
      </c>
      <c r="E1288" s="1416"/>
      <c r="F1288" s="1416">
        <f>SUM(D1288*E1288)</f>
        <v>0</v>
      </c>
      <c r="G1288" s="1417">
        <f t="shared" si="107"/>
        <v>1</v>
      </c>
      <c r="H1288" s="1416">
        <f t="shared" si="111"/>
        <v>0</v>
      </c>
      <c r="I1288" s="1417"/>
      <c r="J1288" s="1419">
        <f t="shared" si="112"/>
        <v>0</v>
      </c>
      <c r="K1288" s="431"/>
    </row>
    <row r="1289" spans="1:11" s="1408" customFormat="1">
      <c r="C1289" s="497"/>
      <c r="D1289" s="1416"/>
      <c r="E1289" s="1416"/>
      <c r="F1289" s="1416"/>
      <c r="G1289" s="1417">
        <f t="shared" si="107"/>
        <v>0</v>
      </c>
      <c r="H1289" s="1416">
        <f t="shared" si="111"/>
        <v>0</v>
      </c>
      <c r="I1289" s="1417"/>
      <c r="J1289" s="1419">
        <f t="shared" si="112"/>
        <v>0</v>
      </c>
      <c r="K1289" s="431"/>
    </row>
    <row r="1290" spans="1:11" s="1408" customFormat="1" ht="38.25">
      <c r="A1290" s="1408" t="s">
        <v>19</v>
      </c>
      <c r="B1290" s="1408" t="s">
        <v>1771</v>
      </c>
      <c r="C1290" s="497" t="s">
        <v>1391</v>
      </c>
      <c r="D1290" s="1416">
        <v>3</v>
      </c>
      <c r="E1290" s="1416"/>
      <c r="F1290" s="1416">
        <f>SUM(D1290*E1290)</f>
        <v>0</v>
      </c>
      <c r="G1290" s="1417">
        <f t="shared" si="107"/>
        <v>3</v>
      </c>
      <c r="H1290" s="1416">
        <f t="shared" si="111"/>
        <v>0</v>
      </c>
      <c r="I1290" s="1417"/>
      <c r="J1290" s="1419">
        <f t="shared" si="112"/>
        <v>0</v>
      </c>
      <c r="K1290" s="431"/>
    </row>
    <row r="1291" spans="1:11" s="1408" customFormat="1">
      <c r="C1291" s="497"/>
      <c r="D1291" s="1416"/>
      <c r="E1291" s="1416"/>
      <c r="F1291" s="1416"/>
      <c r="G1291" s="1417">
        <f t="shared" si="107"/>
        <v>0</v>
      </c>
      <c r="H1291" s="1416">
        <f t="shared" si="111"/>
        <v>0</v>
      </c>
      <c r="I1291" s="1417"/>
      <c r="J1291" s="1419">
        <f t="shared" si="112"/>
        <v>0</v>
      </c>
      <c r="K1291" s="431"/>
    </row>
    <row r="1292" spans="1:11" s="1408" customFormat="1" ht="25.5">
      <c r="A1292" s="1408" t="s">
        <v>20</v>
      </c>
      <c r="B1292" s="1408" t="s">
        <v>1772</v>
      </c>
      <c r="C1292" s="497" t="s">
        <v>1391</v>
      </c>
      <c r="D1292" s="1416">
        <v>12</v>
      </c>
      <c r="E1292" s="1416"/>
      <c r="F1292" s="1416">
        <f>SUM(D1292*E1292)</f>
        <v>0</v>
      </c>
      <c r="G1292" s="1417">
        <f t="shared" ref="G1292:G1307" si="113">D1292</f>
        <v>12</v>
      </c>
      <c r="H1292" s="1416">
        <f t="shared" si="111"/>
        <v>0</v>
      </c>
      <c r="I1292" s="1417"/>
      <c r="J1292" s="1419">
        <f t="shared" si="112"/>
        <v>0</v>
      </c>
      <c r="K1292" s="431"/>
    </row>
    <row r="1293" spans="1:11" s="1408" customFormat="1">
      <c r="C1293" s="497"/>
      <c r="D1293" s="1416"/>
      <c r="E1293" s="1416"/>
      <c r="F1293" s="1416"/>
      <c r="G1293" s="1417">
        <f t="shared" si="113"/>
        <v>0</v>
      </c>
      <c r="H1293" s="1416">
        <f t="shared" si="111"/>
        <v>0</v>
      </c>
      <c r="I1293" s="1417"/>
      <c r="J1293" s="1419">
        <f t="shared" si="112"/>
        <v>0</v>
      </c>
      <c r="K1293" s="431"/>
    </row>
    <row r="1294" spans="1:11" s="1408" customFormat="1" ht="25.5">
      <c r="A1294" s="1408" t="s">
        <v>21</v>
      </c>
      <c r="B1294" s="1408" t="s">
        <v>1773</v>
      </c>
      <c r="C1294" s="497" t="s">
        <v>1391</v>
      </c>
      <c r="D1294" s="1416">
        <v>12</v>
      </c>
      <c r="E1294" s="1416"/>
      <c r="F1294" s="1416">
        <f>SUM(D1294*E1294)</f>
        <v>0</v>
      </c>
      <c r="G1294" s="1417">
        <f t="shared" si="113"/>
        <v>12</v>
      </c>
      <c r="H1294" s="1416">
        <f t="shared" si="111"/>
        <v>0</v>
      </c>
      <c r="I1294" s="1417"/>
      <c r="J1294" s="1419">
        <f t="shared" si="112"/>
        <v>0</v>
      </c>
      <c r="K1294" s="431"/>
    </row>
    <row r="1295" spans="1:11" s="1408" customFormat="1">
      <c r="C1295" s="497"/>
      <c r="D1295" s="1416"/>
      <c r="E1295" s="1416"/>
      <c r="F1295" s="1416"/>
      <c r="G1295" s="1417">
        <f t="shared" si="113"/>
        <v>0</v>
      </c>
      <c r="H1295" s="1416">
        <f t="shared" si="111"/>
        <v>0</v>
      </c>
      <c r="I1295" s="1417"/>
      <c r="J1295" s="1419">
        <f t="shared" si="112"/>
        <v>0</v>
      </c>
      <c r="K1295" s="431"/>
    </row>
    <row r="1296" spans="1:11" s="1408" customFormat="1" ht="25.5">
      <c r="A1296" s="1408" t="s">
        <v>22</v>
      </c>
      <c r="B1296" s="1408" t="s">
        <v>1774</v>
      </c>
      <c r="C1296" s="497" t="s">
        <v>1636</v>
      </c>
      <c r="D1296" s="1416">
        <v>200</v>
      </c>
      <c r="E1296" s="1416"/>
      <c r="F1296" s="1416">
        <f>SUM(D1296*E1296)</f>
        <v>0</v>
      </c>
      <c r="G1296" s="1417">
        <f t="shared" si="113"/>
        <v>200</v>
      </c>
      <c r="H1296" s="1416">
        <f t="shared" si="111"/>
        <v>0</v>
      </c>
      <c r="I1296" s="1417"/>
      <c r="J1296" s="1419">
        <f t="shared" si="112"/>
        <v>0</v>
      </c>
      <c r="K1296" s="431"/>
    </row>
    <row r="1297" spans="1:11" s="1408" customFormat="1">
      <c r="C1297" s="497"/>
      <c r="D1297" s="1416"/>
      <c r="E1297" s="1416"/>
      <c r="F1297" s="1416"/>
      <c r="G1297" s="1417">
        <f t="shared" si="113"/>
        <v>0</v>
      </c>
      <c r="H1297" s="1416">
        <f t="shared" si="111"/>
        <v>0</v>
      </c>
      <c r="I1297" s="1417"/>
      <c r="J1297" s="1419">
        <f t="shared" si="112"/>
        <v>0</v>
      </c>
      <c r="K1297" s="431"/>
    </row>
    <row r="1298" spans="1:11" s="1408" customFormat="1" ht="38.25">
      <c r="A1298" s="1408" t="s">
        <v>23</v>
      </c>
      <c r="B1298" s="1408" t="s">
        <v>1694</v>
      </c>
      <c r="C1298" s="497"/>
      <c r="D1298" s="1416"/>
      <c r="E1298" s="1416"/>
      <c r="F1298" s="1416"/>
      <c r="G1298" s="1417">
        <f t="shared" si="113"/>
        <v>0</v>
      </c>
      <c r="H1298" s="1416">
        <f t="shared" si="111"/>
        <v>0</v>
      </c>
      <c r="I1298" s="1417"/>
      <c r="J1298" s="1419">
        <f t="shared" si="112"/>
        <v>0</v>
      </c>
      <c r="K1298" s="431"/>
    </row>
    <row r="1299" spans="1:11" s="1408" customFormat="1">
      <c r="B1299" s="1408" t="s">
        <v>1698</v>
      </c>
      <c r="C1299" s="497" t="s">
        <v>1636</v>
      </c>
      <c r="D1299" s="1416">
        <v>546</v>
      </c>
      <c r="E1299" s="1416"/>
      <c r="F1299" s="1416">
        <f>E1299*D1299</f>
        <v>0</v>
      </c>
      <c r="G1299" s="1417">
        <f>D1299-I1299</f>
        <v>501</v>
      </c>
      <c r="H1299" s="1416">
        <f t="shared" si="111"/>
        <v>0</v>
      </c>
      <c r="I1299" s="1417">
        <v>45</v>
      </c>
      <c r="J1299" s="1419">
        <f t="shared" si="112"/>
        <v>0</v>
      </c>
      <c r="K1299" s="431"/>
    </row>
    <row r="1300" spans="1:11" s="1408" customFormat="1">
      <c r="C1300" s="497"/>
      <c r="D1300" s="1416"/>
      <c r="E1300" s="1416"/>
      <c r="F1300" s="1416"/>
      <c r="G1300" s="1417">
        <f t="shared" si="113"/>
        <v>0</v>
      </c>
      <c r="H1300" s="1416">
        <f t="shared" si="111"/>
        <v>0</v>
      </c>
      <c r="I1300" s="1417"/>
      <c r="J1300" s="1419">
        <f t="shared" si="112"/>
        <v>0</v>
      </c>
      <c r="K1300" s="431"/>
    </row>
    <row r="1301" spans="1:11" s="1408" customFormat="1" ht="25.5">
      <c r="A1301" s="1408" t="s">
        <v>24</v>
      </c>
      <c r="B1301" s="1408" t="s">
        <v>1775</v>
      </c>
      <c r="C1301" s="497" t="s">
        <v>1636</v>
      </c>
      <c r="D1301" s="1416">
        <v>400</v>
      </c>
      <c r="E1301" s="1416"/>
      <c r="F1301" s="1416">
        <f>SUM(D1301*E1301)</f>
        <v>0</v>
      </c>
      <c r="G1301" s="1417">
        <f>D1301-I1301</f>
        <v>370</v>
      </c>
      <c r="H1301" s="1416">
        <f t="shared" si="111"/>
        <v>0</v>
      </c>
      <c r="I1301" s="1417">
        <v>30</v>
      </c>
      <c r="J1301" s="1419">
        <f t="shared" si="112"/>
        <v>0</v>
      </c>
      <c r="K1301" s="431"/>
    </row>
    <row r="1302" spans="1:11" s="1408" customFormat="1">
      <c r="C1302" s="497"/>
      <c r="D1302" s="1416"/>
      <c r="E1302" s="1416"/>
      <c r="F1302" s="1416"/>
      <c r="G1302" s="1417">
        <f t="shared" si="113"/>
        <v>0</v>
      </c>
      <c r="H1302" s="1416">
        <f t="shared" si="111"/>
        <v>0</v>
      </c>
      <c r="I1302" s="1417"/>
      <c r="J1302" s="1419">
        <f t="shared" si="112"/>
        <v>0</v>
      </c>
      <c r="K1302" s="431"/>
    </row>
    <row r="1303" spans="1:11" s="1408" customFormat="1">
      <c r="A1303" s="1408" t="s">
        <v>25</v>
      </c>
      <c r="B1303" s="1408" t="s">
        <v>1687</v>
      </c>
      <c r="C1303" s="497"/>
      <c r="D1303" s="1416"/>
      <c r="E1303" s="1416"/>
      <c r="F1303" s="1416"/>
      <c r="G1303" s="1417">
        <f t="shared" si="113"/>
        <v>0</v>
      </c>
      <c r="H1303" s="1416">
        <f t="shared" si="111"/>
        <v>0</v>
      </c>
      <c r="I1303" s="1417"/>
      <c r="J1303" s="1419">
        <f t="shared" si="112"/>
        <v>0</v>
      </c>
      <c r="K1303" s="431"/>
    </row>
    <row r="1304" spans="1:11" s="1408" customFormat="1">
      <c r="B1304" s="1408" t="s">
        <v>1689</v>
      </c>
      <c r="C1304" s="497" t="s">
        <v>1636</v>
      </c>
      <c r="D1304" s="1416">
        <v>100</v>
      </c>
      <c r="E1304" s="1416"/>
      <c r="F1304" s="1416">
        <f>D1304*E1304</f>
        <v>0</v>
      </c>
      <c r="G1304" s="1417">
        <f t="shared" si="113"/>
        <v>100</v>
      </c>
      <c r="H1304" s="1416">
        <f t="shared" si="111"/>
        <v>0</v>
      </c>
      <c r="I1304" s="1417"/>
      <c r="J1304" s="1419">
        <f t="shared" si="112"/>
        <v>0</v>
      </c>
      <c r="K1304" s="431"/>
    </row>
    <row r="1305" spans="1:11" s="1408" customFormat="1">
      <c r="C1305" s="497"/>
      <c r="D1305" s="1416"/>
      <c r="E1305" s="1416"/>
      <c r="F1305" s="1416"/>
      <c r="G1305" s="1417">
        <f t="shared" si="113"/>
        <v>0</v>
      </c>
      <c r="H1305" s="1416">
        <f t="shared" si="111"/>
        <v>0</v>
      </c>
      <c r="I1305" s="1417"/>
      <c r="J1305" s="1419">
        <f t="shared" si="112"/>
        <v>0</v>
      </c>
      <c r="K1305" s="431"/>
    </row>
    <row r="1306" spans="1:11" s="1408" customFormat="1">
      <c r="A1306" s="1408" t="s">
        <v>26</v>
      </c>
      <c r="B1306" s="1408" t="s">
        <v>1690</v>
      </c>
      <c r="C1306" s="497"/>
      <c r="D1306" s="1416"/>
      <c r="E1306" s="1416"/>
      <c r="F1306" s="1416"/>
      <c r="G1306" s="1417">
        <f t="shared" si="113"/>
        <v>0</v>
      </c>
      <c r="H1306" s="1416">
        <f t="shared" si="111"/>
        <v>0</v>
      </c>
      <c r="I1306" s="1417"/>
      <c r="J1306" s="1419">
        <f t="shared" si="112"/>
        <v>0</v>
      </c>
      <c r="K1306" s="431"/>
    </row>
    <row r="1307" spans="1:11" s="1408" customFormat="1">
      <c r="B1307" s="1408" t="s">
        <v>1692</v>
      </c>
      <c r="C1307" s="497" t="s">
        <v>1636</v>
      </c>
      <c r="D1307" s="1416">
        <v>200</v>
      </c>
      <c r="E1307" s="1416"/>
      <c r="F1307" s="1416">
        <f>D1307*E1307</f>
        <v>0</v>
      </c>
      <c r="G1307" s="1417">
        <f t="shared" si="113"/>
        <v>200</v>
      </c>
      <c r="H1307" s="1416">
        <f t="shared" si="111"/>
        <v>0</v>
      </c>
      <c r="I1307" s="1417"/>
      <c r="J1307" s="1419">
        <f t="shared" si="112"/>
        <v>0</v>
      </c>
      <c r="K1307" s="431"/>
    </row>
    <row r="1308" spans="1:11" s="1408" customFormat="1">
      <c r="C1308" s="497"/>
      <c r="D1308" s="1416"/>
      <c r="E1308" s="1416"/>
      <c r="F1308" s="1416"/>
      <c r="G1308" s="1420"/>
      <c r="H1308" s="1416">
        <f t="shared" si="111"/>
        <v>0</v>
      </c>
      <c r="I1308" s="1420"/>
      <c r="J1308" s="1419">
        <f t="shared" si="112"/>
        <v>0</v>
      </c>
      <c r="K1308" s="431"/>
    </row>
    <row r="1309" spans="1:11" s="1408" customFormat="1">
      <c r="C1309" s="497"/>
      <c r="D1309" s="1416"/>
      <c r="E1309" s="1416"/>
      <c r="F1309" s="1416"/>
      <c r="G1309" s="1420"/>
      <c r="H1309" s="1416">
        <f t="shared" si="111"/>
        <v>0</v>
      </c>
      <c r="I1309" s="1420"/>
      <c r="J1309" s="1419">
        <f t="shared" si="112"/>
        <v>0</v>
      </c>
      <c r="K1309" s="431"/>
    </row>
    <row r="1310" spans="1:11" s="1408" customFormat="1">
      <c r="C1310" s="497"/>
      <c r="D1310" s="1416"/>
      <c r="E1310" s="1416"/>
      <c r="F1310" s="1416"/>
      <c r="G1310" s="1420"/>
      <c r="H1310" s="1419"/>
      <c r="I1310" s="1420"/>
      <c r="J1310" s="1419">
        <f t="shared" si="112"/>
        <v>0</v>
      </c>
      <c r="K1310" s="431"/>
    </row>
    <row r="1311" spans="1:11" s="1409" customFormat="1">
      <c r="A1311" s="894"/>
      <c r="B1311" s="894" t="s">
        <v>1776</v>
      </c>
      <c r="C1311" s="1421"/>
      <c r="D1311" s="1422"/>
      <c r="E1311" s="1422"/>
      <c r="F1311" s="1422">
        <f>SUM(F1211:F1310)</f>
        <v>0</v>
      </c>
      <c r="G1311" s="1423"/>
      <c r="H1311" s="1422">
        <f>SUM(H1211:H1310)</f>
        <v>0</v>
      </c>
      <c r="I1311" s="1423"/>
      <c r="J1311" s="1422">
        <f>SUM(J1211:J1310)</f>
        <v>0</v>
      </c>
      <c r="K1311" s="431"/>
    </row>
    <row r="1312" spans="1:11" s="1408" customFormat="1">
      <c r="C1312" s="497"/>
      <c r="D1312" s="1416"/>
      <c r="E1312" s="1416"/>
      <c r="F1312" s="1416"/>
      <c r="G1312" s="1420"/>
      <c r="H1312" s="1419"/>
      <c r="I1312" s="1420"/>
      <c r="J1312" s="1419"/>
      <c r="K1312" s="431"/>
    </row>
    <row r="1313" spans="1:11" s="1408" customFormat="1" ht="15">
      <c r="C1313" s="497"/>
      <c r="D1313" s="1416"/>
      <c r="E1313" s="1416"/>
      <c r="F1313" s="1416"/>
      <c r="G1313" s="1045"/>
      <c r="H1313" s="1046"/>
      <c r="I1313" s="1045"/>
      <c r="J1313" s="1046"/>
      <c r="K1313" s="431"/>
    </row>
    <row r="1314" spans="1:11" s="1409" customFormat="1">
      <c r="A1314" s="894" t="s">
        <v>1384</v>
      </c>
      <c r="B1314" s="894" t="s">
        <v>1385</v>
      </c>
      <c r="C1314" s="1421" t="s">
        <v>244</v>
      </c>
      <c r="D1314" s="1422" t="s">
        <v>245</v>
      </c>
      <c r="E1314" s="1422" t="s">
        <v>3146</v>
      </c>
      <c r="F1314" s="1425" t="s">
        <v>247</v>
      </c>
      <c r="G1314" s="1426" t="s">
        <v>245</v>
      </c>
      <c r="H1314" s="1427" t="s">
        <v>247</v>
      </c>
      <c r="I1314" s="1426" t="s">
        <v>245</v>
      </c>
      <c r="J1314" s="1427" t="s">
        <v>247</v>
      </c>
      <c r="K1314" s="431"/>
    </row>
    <row r="1315" spans="1:11" s="1408" customFormat="1">
      <c r="C1315" s="497"/>
      <c r="D1315" s="1416"/>
      <c r="E1315" s="1416"/>
      <c r="F1315" s="1416"/>
      <c r="G1315" s="1420"/>
      <c r="H1315" s="1419"/>
      <c r="I1315" s="1420"/>
      <c r="J1315" s="1419"/>
      <c r="K1315" s="431"/>
    </row>
    <row r="1316" spans="1:11" s="436" customFormat="1">
      <c r="A1316" s="436" t="s">
        <v>1777</v>
      </c>
      <c r="B1316" s="436" t="s">
        <v>1778</v>
      </c>
      <c r="C1316" s="1428"/>
      <c r="D1316" s="1429"/>
      <c r="E1316" s="1429"/>
      <c r="F1316" s="1429"/>
      <c r="G1316" s="1430"/>
      <c r="H1316" s="1431"/>
      <c r="I1316" s="1430"/>
      <c r="J1316" s="1431"/>
      <c r="K1316" s="431"/>
    </row>
    <row r="1317" spans="1:11" s="1408" customFormat="1">
      <c r="C1317" s="497"/>
      <c r="D1317" s="1416"/>
      <c r="E1317" s="1416"/>
      <c r="F1317" s="1416"/>
      <c r="G1317" s="1420"/>
      <c r="H1317" s="1419"/>
      <c r="I1317" s="1420"/>
      <c r="J1317" s="1419"/>
      <c r="K1317" s="431"/>
    </row>
    <row r="1318" spans="1:11" s="1408" customFormat="1" ht="76.5">
      <c r="A1318" s="1408" t="s">
        <v>0</v>
      </c>
      <c r="B1318" s="1408" t="s">
        <v>1779</v>
      </c>
      <c r="C1318" s="497"/>
      <c r="D1318" s="1416"/>
      <c r="E1318" s="1416"/>
      <c r="F1318" s="1416"/>
      <c r="G1318" s="1420"/>
      <c r="H1318" s="1419"/>
      <c r="I1318" s="1420"/>
      <c r="J1318" s="1419"/>
      <c r="K1318" s="431"/>
    </row>
    <row r="1319" spans="1:11" s="1408" customFormat="1">
      <c r="C1319" s="497" t="s">
        <v>1</v>
      </c>
      <c r="D1319" s="1416">
        <v>1</v>
      </c>
      <c r="E1319" s="1416"/>
      <c r="F1319" s="1416">
        <f>SUM(D1319*E1319)</f>
        <v>0</v>
      </c>
      <c r="G1319" s="1417">
        <f t="shared" ref="G1319:G1345" si="114">D1319</f>
        <v>1</v>
      </c>
      <c r="H1319" s="1416">
        <f t="shared" ref="H1319:H1344" si="115">SUM(E1319*G1319)</f>
        <v>0</v>
      </c>
      <c r="I1319" s="1420"/>
      <c r="J1319" s="1419">
        <f t="shared" ref="J1319:J1344" si="116">SUM(E1319*I1319)</f>
        <v>0</v>
      </c>
      <c r="K1319" s="431"/>
    </row>
    <row r="1320" spans="1:11" s="1408" customFormat="1">
      <c r="C1320" s="497"/>
      <c r="D1320" s="1416"/>
      <c r="E1320" s="1416"/>
      <c r="F1320" s="1416"/>
      <c r="G1320" s="1417">
        <f t="shared" si="114"/>
        <v>0</v>
      </c>
      <c r="H1320" s="1416">
        <f t="shared" si="115"/>
        <v>0</v>
      </c>
      <c r="I1320" s="1420"/>
      <c r="J1320" s="1419">
        <f t="shared" si="116"/>
        <v>0</v>
      </c>
      <c r="K1320" s="431"/>
    </row>
    <row r="1321" spans="1:11" s="1408" customFormat="1" ht="76.5">
      <c r="A1321" s="1408" t="s">
        <v>2</v>
      </c>
      <c r="B1321" s="1408" t="s">
        <v>1780</v>
      </c>
      <c r="C1321" s="497"/>
      <c r="D1321" s="1416"/>
      <c r="E1321" s="1416"/>
      <c r="F1321" s="1416"/>
      <c r="G1321" s="1417">
        <f t="shared" si="114"/>
        <v>0</v>
      </c>
      <c r="H1321" s="1416">
        <f t="shared" si="115"/>
        <v>0</v>
      </c>
      <c r="I1321" s="1420"/>
      <c r="J1321" s="1419">
        <f t="shared" si="116"/>
        <v>0</v>
      </c>
      <c r="K1321" s="431"/>
    </row>
    <row r="1322" spans="1:11" s="1408" customFormat="1">
      <c r="C1322" s="497" t="s">
        <v>1</v>
      </c>
      <c r="D1322" s="1416">
        <v>1</v>
      </c>
      <c r="E1322" s="1416"/>
      <c r="F1322" s="1416">
        <f>SUM(D1322*E1322)</f>
        <v>0</v>
      </c>
      <c r="G1322" s="1417">
        <f t="shared" si="114"/>
        <v>1</v>
      </c>
      <c r="H1322" s="1416">
        <f t="shared" si="115"/>
        <v>0</v>
      </c>
      <c r="I1322" s="1420"/>
      <c r="J1322" s="1419">
        <f t="shared" si="116"/>
        <v>0</v>
      </c>
      <c r="K1322" s="431"/>
    </row>
    <row r="1323" spans="1:11" s="1408" customFormat="1">
      <c r="C1323" s="497"/>
      <c r="D1323" s="1416"/>
      <c r="E1323" s="1416"/>
      <c r="F1323" s="1416"/>
      <c r="G1323" s="1417">
        <f t="shared" si="114"/>
        <v>0</v>
      </c>
      <c r="H1323" s="1416">
        <f t="shared" si="115"/>
        <v>0</v>
      </c>
      <c r="I1323" s="1420"/>
      <c r="J1323" s="1419">
        <f t="shared" si="116"/>
        <v>0</v>
      </c>
      <c r="K1323" s="431"/>
    </row>
    <row r="1324" spans="1:11" s="1408" customFormat="1">
      <c r="A1324" s="1408" t="s">
        <v>3</v>
      </c>
      <c r="B1324" s="1408" t="s">
        <v>1781</v>
      </c>
      <c r="C1324" s="497"/>
      <c r="D1324" s="1416"/>
      <c r="E1324" s="1416"/>
      <c r="F1324" s="1416"/>
      <c r="G1324" s="1417">
        <f t="shared" si="114"/>
        <v>0</v>
      </c>
      <c r="H1324" s="1416">
        <f t="shared" si="115"/>
        <v>0</v>
      </c>
      <c r="I1324" s="1420"/>
      <c r="J1324" s="1419">
        <f t="shared" si="116"/>
        <v>0</v>
      </c>
      <c r="K1324" s="431"/>
    </row>
    <row r="1325" spans="1:11" s="1408" customFormat="1">
      <c r="B1325" s="1408" t="s">
        <v>1782</v>
      </c>
      <c r="C1325" s="497" t="s">
        <v>230</v>
      </c>
      <c r="D1325" s="1416">
        <v>60</v>
      </c>
      <c r="E1325" s="1416"/>
      <c r="F1325" s="1416">
        <f>SUM(D1325*E1325)</f>
        <v>0</v>
      </c>
      <c r="G1325" s="1417">
        <f t="shared" si="114"/>
        <v>60</v>
      </c>
      <c r="H1325" s="1416">
        <f t="shared" si="115"/>
        <v>0</v>
      </c>
      <c r="I1325" s="1420"/>
      <c r="J1325" s="1419">
        <f t="shared" si="116"/>
        <v>0</v>
      </c>
      <c r="K1325" s="431"/>
    </row>
    <row r="1326" spans="1:11" s="1408" customFormat="1">
      <c r="C1326" s="497"/>
      <c r="D1326" s="1416"/>
      <c r="E1326" s="1416"/>
      <c r="F1326" s="1416"/>
      <c r="G1326" s="1417">
        <f t="shared" si="114"/>
        <v>0</v>
      </c>
      <c r="H1326" s="1416">
        <f t="shared" si="115"/>
        <v>0</v>
      </c>
      <c r="I1326" s="1420"/>
      <c r="J1326" s="1419">
        <f t="shared" si="116"/>
        <v>0</v>
      </c>
      <c r="K1326" s="431"/>
    </row>
    <row r="1327" spans="1:11" s="1408" customFormat="1">
      <c r="A1327" s="1408" t="s">
        <v>4</v>
      </c>
      <c r="B1327" s="1408" t="s">
        <v>1783</v>
      </c>
      <c r="C1327" s="497" t="s">
        <v>230</v>
      </c>
      <c r="D1327" s="1416">
        <v>60</v>
      </c>
      <c r="E1327" s="1416"/>
      <c r="F1327" s="1416">
        <f>SUM(D1327*E1327)</f>
        <v>0</v>
      </c>
      <c r="G1327" s="1417">
        <f t="shared" si="114"/>
        <v>60</v>
      </c>
      <c r="H1327" s="1416">
        <f t="shared" si="115"/>
        <v>0</v>
      </c>
      <c r="I1327" s="1420"/>
      <c r="J1327" s="1419">
        <f t="shared" si="116"/>
        <v>0</v>
      </c>
      <c r="K1327" s="431"/>
    </row>
    <row r="1328" spans="1:11" s="1408" customFormat="1">
      <c r="C1328" s="497"/>
      <c r="D1328" s="1416"/>
      <c r="E1328" s="1416"/>
      <c r="F1328" s="1416"/>
      <c r="G1328" s="1417">
        <f t="shared" si="114"/>
        <v>0</v>
      </c>
      <c r="H1328" s="1416">
        <f t="shared" si="115"/>
        <v>0</v>
      </c>
      <c r="I1328" s="1420"/>
      <c r="J1328" s="1419">
        <f t="shared" si="116"/>
        <v>0</v>
      </c>
      <c r="K1328" s="431"/>
    </row>
    <row r="1329" spans="1:11" s="1408" customFormat="1">
      <c r="C1329" s="497"/>
      <c r="D1329" s="1416"/>
      <c r="E1329" s="1416"/>
      <c r="F1329" s="1416"/>
      <c r="G1329" s="1417">
        <f t="shared" si="114"/>
        <v>0</v>
      </c>
      <c r="H1329" s="1416">
        <f t="shared" si="115"/>
        <v>0</v>
      </c>
      <c r="I1329" s="1420"/>
      <c r="J1329" s="1419">
        <f t="shared" si="116"/>
        <v>0</v>
      </c>
      <c r="K1329" s="431"/>
    </row>
    <row r="1330" spans="1:11" s="1408" customFormat="1" ht="38.25">
      <c r="A1330" s="1408" t="s">
        <v>5</v>
      </c>
      <c r="B1330" s="1408" t="s">
        <v>1784</v>
      </c>
      <c r="C1330" s="497" t="s">
        <v>1</v>
      </c>
      <c r="D1330" s="1416">
        <v>10</v>
      </c>
      <c r="E1330" s="1416"/>
      <c r="F1330" s="1416">
        <f>SUM(D1330*E1330)</f>
        <v>0</v>
      </c>
      <c r="G1330" s="1417">
        <f t="shared" si="114"/>
        <v>10</v>
      </c>
      <c r="H1330" s="1416">
        <f t="shared" si="115"/>
        <v>0</v>
      </c>
      <c r="I1330" s="1420"/>
      <c r="J1330" s="1419">
        <f t="shared" si="116"/>
        <v>0</v>
      </c>
      <c r="K1330" s="431"/>
    </row>
    <row r="1331" spans="1:11" s="1408" customFormat="1">
      <c r="C1331" s="497"/>
      <c r="D1331" s="1416"/>
      <c r="E1331" s="1416"/>
      <c r="F1331" s="1416"/>
      <c r="G1331" s="1417">
        <f t="shared" si="114"/>
        <v>0</v>
      </c>
      <c r="H1331" s="1416">
        <f t="shared" si="115"/>
        <v>0</v>
      </c>
      <c r="I1331" s="1420"/>
      <c r="J1331" s="1419">
        <f t="shared" si="116"/>
        <v>0</v>
      </c>
      <c r="K1331" s="431"/>
    </row>
    <row r="1332" spans="1:11" s="1408" customFormat="1" ht="51">
      <c r="A1332" s="1408" t="s">
        <v>8</v>
      </c>
      <c r="B1332" s="1408" t="s">
        <v>1785</v>
      </c>
      <c r="C1332" s="497" t="s">
        <v>352</v>
      </c>
      <c r="D1332" s="1416">
        <v>1</v>
      </c>
      <c r="E1332" s="1416"/>
      <c r="F1332" s="1416">
        <f>SUM(D1332*E1332)</f>
        <v>0</v>
      </c>
      <c r="G1332" s="1417">
        <f t="shared" si="114"/>
        <v>1</v>
      </c>
      <c r="H1332" s="1416">
        <f t="shared" si="115"/>
        <v>0</v>
      </c>
      <c r="I1332" s="1420"/>
      <c r="J1332" s="1419">
        <f t="shared" si="116"/>
        <v>0</v>
      </c>
      <c r="K1332" s="431"/>
    </row>
    <row r="1333" spans="1:11" s="1408" customFormat="1">
      <c r="C1333" s="497"/>
      <c r="D1333" s="1416"/>
      <c r="E1333" s="1416"/>
      <c r="F1333" s="1416"/>
      <c r="G1333" s="1417">
        <f t="shared" si="114"/>
        <v>0</v>
      </c>
      <c r="H1333" s="1416">
        <f t="shared" si="115"/>
        <v>0</v>
      </c>
      <c r="I1333" s="1420"/>
      <c r="J1333" s="1419">
        <f t="shared" si="116"/>
        <v>0</v>
      </c>
      <c r="K1333" s="431"/>
    </row>
    <row r="1334" spans="1:11" s="1408" customFormat="1" ht="63.75">
      <c r="A1334" s="1408" t="s">
        <v>9</v>
      </c>
      <c r="B1334" s="1408" t="s">
        <v>1786</v>
      </c>
      <c r="C1334" s="497" t="s">
        <v>352</v>
      </c>
      <c r="D1334" s="1416">
        <v>1</v>
      </c>
      <c r="E1334" s="1416"/>
      <c r="F1334" s="1416">
        <f>SUM(D1334*E1334)</f>
        <v>0</v>
      </c>
      <c r="G1334" s="1417">
        <f t="shared" si="114"/>
        <v>1</v>
      </c>
      <c r="H1334" s="1416">
        <f t="shared" si="115"/>
        <v>0</v>
      </c>
      <c r="I1334" s="1420"/>
      <c r="J1334" s="1419">
        <f t="shared" si="116"/>
        <v>0</v>
      </c>
      <c r="K1334" s="431"/>
    </row>
    <row r="1335" spans="1:11" s="1408" customFormat="1">
      <c r="C1335" s="497"/>
      <c r="D1335" s="1416"/>
      <c r="E1335" s="1416"/>
      <c r="F1335" s="1416"/>
      <c r="G1335" s="1417">
        <f t="shared" si="114"/>
        <v>0</v>
      </c>
      <c r="H1335" s="1416">
        <f t="shared" si="115"/>
        <v>0</v>
      </c>
      <c r="I1335" s="1420"/>
      <c r="J1335" s="1419">
        <f t="shared" si="116"/>
        <v>0</v>
      </c>
      <c r="K1335" s="431"/>
    </row>
    <row r="1336" spans="1:11" s="1408" customFormat="1">
      <c r="A1336" s="1408" t="s">
        <v>10</v>
      </c>
      <c r="B1336" s="1408" t="s">
        <v>1781</v>
      </c>
      <c r="C1336" s="497"/>
      <c r="D1336" s="1416"/>
      <c r="E1336" s="1416"/>
      <c r="F1336" s="1416"/>
      <c r="G1336" s="1417">
        <f t="shared" si="114"/>
        <v>0</v>
      </c>
      <c r="H1336" s="1416">
        <f t="shared" si="115"/>
        <v>0</v>
      </c>
      <c r="I1336" s="1420"/>
      <c r="J1336" s="1419">
        <f t="shared" si="116"/>
        <v>0</v>
      </c>
      <c r="K1336" s="431"/>
    </row>
    <row r="1337" spans="1:11" s="1408" customFormat="1">
      <c r="B1337" s="1408" t="s">
        <v>1787</v>
      </c>
      <c r="C1337" s="497" t="s">
        <v>230</v>
      </c>
      <c r="D1337" s="1416">
        <v>750</v>
      </c>
      <c r="E1337" s="1416"/>
      <c r="F1337" s="1416">
        <f>SUM(D1337*E1337)</f>
        <v>0</v>
      </c>
      <c r="G1337" s="1417">
        <f t="shared" si="114"/>
        <v>750</v>
      </c>
      <c r="H1337" s="1416">
        <f t="shared" si="115"/>
        <v>0</v>
      </c>
      <c r="I1337" s="1420"/>
      <c r="J1337" s="1419">
        <f t="shared" si="116"/>
        <v>0</v>
      </c>
      <c r="K1337" s="431"/>
    </row>
    <row r="1338" spans="1:11" s="1408" customFormat="1">
      <c r="C1338" s="497"/>
      <c r="D1338" s="1416"/>
      <c r="E1338" s="1416"/>
      <c r="F1338" s="1416"/>
      <c r="G1338" s="1417">
        <f t="shared" si="114"/>
        <v>0</v>
      </c>
      <c r="H1338" s="1416">
        <f t="shared" si="115"/>
        <v>0</v>
      </c>
      <c r="I1338" s="1420"/>
      <c r="J1338" s="1419">
        <f t="shared" si="116"/>
        <v>0</v>
      </c>
      <c r="K1338" s="431"/>
    </row>
    <row r="1339" spans="1:11" s="1408" customFormat="1" ht="25.5">
      <c r="A1339" s="1408" t="s">
        <v>11</v>
      </c>
      <c r="B1339" s="1408" t="s">
        <v>1788</v>
      </c>
      <c r="C1339" s="497" t="s">
        <v>230</v>
      </c>
      <c r="D1339" s="1416">
        <v>100</v>
      </c>
      <c r="E1339" s="1416"/>
      <c r="F1339" s="1416">
        <f>SUM(D1339*E1339)</f>
        <v>0</v>
      </c>
      <c r="G1339" s="1417">
        <f t="shared" si="114"/>
        <v>100</v>
      </c>
      <c r="H1339" s="1416">
        <f t="shared" si="115"/>
        <v>0</v>
      </c>
      <c r="I1339" s="1420"/>
      <c r="J1339" s="1419">
        <f t="shared" si="116"/>
        <v>0</v>
      </c>
      <c r="K1339" s="431"/>
    </row>
    <row r="1340" spans="1:11" s="1408" customFormat="1">
      <c r="C1340" s="497"/>
      <c r="D1340" s="1416"/>
      <c r="E1340" s="1416"/>
      <c r="F1340" s="1416"/>
      <c r="G1340" s="1417">
        <f t="shared" si="114"/>
        <v>0</v>
      </c>
      <c r="H1340" s="1416">
        <f t="shared" si="115"/>
        <v>0</v>
      </c>
      <c r="I1340" s="1420"/>
      <c r="J1340" s="1419">
        <f t="shared" si="116"/>
        <v>0</v>
      </c>
      <c r="K1340" s="431"/>
    </row>
    <row r="1341" spans="1:11" s="1408" customFormat="1">
      <c r="A1341" s="1408" t="s">
        <v>12</v>
      </c>
      <c r="B1341" s="1408" t="s">
        <v>1789</v>
      </c>
      <c r="C1341" s="497" t="s">
        <v>352</v>
      </c>
      <c r="D1341" s="1416">
        <v>1</v>
      </c>
      <c r="E1341" s="1416"/>
      <c r="F1341" s="1416">
        <f>SUM(D1341*E1341)</f>
        <v>0</v>
      </c>
      <c r="G1341" s="1417">
        <f t="shared" si="114"/>
        <v>1</v>
      </c>
      <c r="H1341" s="1416">
        <f t="shared" si="115"/>
        <v>0</v>
      </c>
      <c r="I1341" s="1420"/>
      <c r="J1341" s="1419">
        <f t="shared" si="116"/>
        <v>0</v>
      </c>
      <c r="K1341" s="431"/>
    </row>
    <row r="1342" spans="1:11" s="1408" customFormat="1">
      <c r="C1342" s="497"/>
      <c r="D1342" s="1416"/>
      <c r="E1342" s="1416"/>
      <c r="F1342" s="1416"/>
      <c r="G1342" s="1417">
        <f t="shared" si="114"/>
        <v>0</v>
      </c>
      <c r="H1342" s="1416">
        <f t="shared" si="115"/>
        <v>0</v>
      </c>
      <c r="I1342" s="1420"/>
      <c r="J1342" s="1419">
        <f t="shared" si="116"/>
        <v>0</v>
      </c>
      <c r="K1342" s="431"/>
    </row>
    <row r="1343" spans="1:11" s="1408" customFormat="1">
      <c r="C1343" s="497"/>
      <c r="D1343" s="1416"/>
      <c r="E1343" s="1416"/>
      <c r="F1343" s="1416"/>
      <c r="G1343" s="1417">
        <f t="shared" si="114"/>
        <v>0</v>
      </c>
      <c r="H1343" s="1416">
        <f t="shared" si="115"/>
        <v>0</v>
      </c>
      <c r="I1343" s="1420"/>
      <c r="J1343" s="1419">
        <f t="shared" si="116"/>
        <v>0</v>
      </c>
      <c r="K1343" s="431"/>
    </row>
    <row r="1344" spans="1:11" s="1408" customFormat="1">
      <c r="C1344" s="497"/>
      <c r="D1344" s="1416"/>
      <c r="E1344" s="1416"/>
      <c r="F1344" s="1416"/>
      <c r="G1344" s="1417">
        <f t="shared" si="114"/>
        <v>0</v>
      </c>
      <c r="H1344" s="1416">
        <f t="shared" si="115"/>
        <v>0</v>
      </c>
      <c r="I1344" s="1420"/>
      <c r="J1344" s="1419">
        <f t="shared" si="116"/>
        <v>0</v>
      </c>
      <c r="K1344" s="431"/>
    </row>
    <row r="1345" spans="1:11" s="1409" customFormat="1">
      <c r="A1345" s="894"/>
      <c r="B1345" s="894" t="s">
        <v>1790</v>
      </c>
      <c r="C1345" s="1421"/>
      <c r="D1345" s="1422"/>
      <c r="E1345" s="1422"/>
      <c r="F1345" s="1422">
        <f>SUM(F1318:F1342)</f>
        <v>0</v>
      </c>
      <c r="G1345" s="1422">
        <f t="shared" si="114"/>
        <v>0</v>
      </c>
      <c r="H1345" s="1422">
        <f>SUM(H1318:H1342)</f>
        <v>0</v>
      </c>
      <c r="I1345" s="1423"/>
      <c r="J1345" s="1422">
        <f>SUM(J1318:J1342)</f>
        <v>0</v>
      </c>
      <c r="K1345" s="431"/>
    </row>
    <row r="1346" spans="1:11" s="1409" customFormat="1">
      <c r="C1346" s="1432"/>
      <c r="D1346" s="1433"/>
      <c r="E1346" s="1433"/>
      <c r="F1346" s="1433"/>
      <c r="G1346" s="1417">
        <f t="shared" ref="G1346:G1377" si="117">D1346</f>
        <v>0</v>
      </c>
      <c r="H1346" s="1418"/>
      <c r="I1346" s="1434"/>
      <c r="J1346" s="1435"/>
      <c r="K1346" s="431"/>
    </row>
    <row r="1347" spans="1:11" s="1408" customFormat="1" ht="15">
      <c r="C1347" s="497"/>
      <c r="D1347" s="1416"/>
      <c r="E1347" s="1416"/>
      <c r="F1347" s="1416"/>
      <c r="G1347" s="1440"/>
      <c r="H1347" s="1441"/>
      <c r="I1347" s="1045"/>
      <c r="J1347" s="1046"/>
      <c r="K1347" s="431"/>
    </row>
    <row r="1348" spans="1:11" s="1409" customFormat="1">
      <c r="A1348" s="894" t="s">
        <v>1384</v>
      </c>
      <c r="B1348" s="894" t="s">
        <v>1385</v>
      </c>
      <c r="C1348" s="1421" t="s">
        <v>244</v>
      </c>
      <c r="D1348" s="1422" t="s">
        <v>245</v>
      </c>
      <c r="E1348" s="1422" t="s">
        <v>3146</v>
      </c>
      <c r="F1348" s="1425" t="s">
        <v>247</v>
      </c>
      <c r="G1348" s="1442" t="s">
        <v>245</v>
      </c>
      <c r="H1348" s="1443"/>
      <c r="I1348" s="1426" t="s">
        <v>245</v>
      </c>
      <c r="J1348" s="1427" t="s">
        <v>247</v>
      </c>
      <c r="K1348" s="431"/>
    </row>
    <row r="1349" spans="1:11" s="1408" customFormat="1">
      <c r="C1349" s="497"/>
      <c r="D1349" s="1416"/>
      <c r="E1349" s="1416"/>
      <c r="F1349" s="1416"/>
      <c r="G1349" s="1417">
        <f t="shared" si="117"/>
        <v>0</v>
      </c>
      <c r="H1349" s="1418"/>
      <c r="I1349" s="1420"/>
      <c r="J1349" s="1419"/>
      <c r="K1349" s="431"/>
    </row>
    <row r="1350" spans="1:11" s="436" customFormat="1">
      <c r="A1350" s="436" t="s">
        <v>1791</v>
      </c>
      <c r="B1350" s="436" t="s">
        <v>1792</v>
      </c>
      <c r="C1350" s="1428"/>
      <c r="D1350" s="1429"/>
      <c r="E1350" s="1429"/>
      <c r="F1350" s="1429"/>
      <c r="G1350" s="1430">
        <f t="shared" si="117"/>
        <v>0</v>
      </c>
      <c r="H1350" s="1431"/>
      <c r="I1350" s="1430"/>
      <c r="J1350" s="1431"/>
      <c r="K1350" s="431"/>
    </row>
    <row r="1351" spans="1:11" s="1408" customFormat="1">
      <c r="C1351" s="497"/>
      <c r="D1351" s="1416"/>
      <c r="E1351" s="1416"/>
      <c r="F1351" s="1416"/>
      <c r="G1351" s="1417">
        <f t="shared" si="117"/>
        <v>0</v>
      </c>
      <c r="H1351" s="1418"/>
      <c r="I1351" s="1420"/>
      <c r="J1351" s="1419"/>
      <c r="K1351" s="431"/>
    </row>
    <row r="1352" spans="1:11" s="1408" customFormat="1">
      <c r="C1352" s="497"/>
      <c r="D1352" s="1416"/>
      <c r="E1352" s="1416"/>
      <c r="F1352" s="1416"/>
      <c r="G1352" s="1417">
        <f t="shared" si="117"/>
        <v>0</v>
      </c>
      <c r="H1352" s="1418"/>
      <c r="I1352" s="1420"/>
      <c r="J1352" s="1419"/>
      <c r="K1352" s="431"/>
    </row>
    <row r="1353" spans="1:11" s="1408" customFormat="1">
      <c r="B1353" s="1408" t="s">
        <v>1793</v>
      </c>
      <c r="C1353" s="497"/>
      <c r="D1353" s="1416"/>
      <c r="E1353" s="1416"/>
      <c r="F1353" s="1416"/>
      <c r="G1353" s="1417">
        <f t="shared" si="117"/>
        <v>0</v>
      </c>
      <c r="H1353" s="1418"/>
      <c r="I1353" s="1420"/>
      <c r="J1353" s="1419"/>
      <c r="K1353" s="431"/>
    </row>
    <row r="1354" spans="1:11" s="1408" customFormat="1">
      <c r="C1354" s="497"/>
      <c r="D1354" s="1416"/>
      <c r="E1354" s="1416"/>
      <c r="F1354" s="1416"/>
      <c r="G1354" s="1417">
        <f t="shared" si="117"/>
        <v>0</v>
      </c>
      <c r="H1354" s="1418"/>
      <c r="I1354" s="1420"/>
      <c r="J1354" s="1419"/>
      <c r="K1354" s="431"/>
    </row>
    <row r="1355" spans="1:11" s="1408" customFormat="1">
      <c r="A1355" s="1623" t="s">
        <v>1794</v>
      </c>
      <c r="B1355" s="1623"/>
      <c r="C1355" s="1623"/>
      <c r="D1355" s="1623"/>
      <c r="E1355" s="1416"/>
      <c r="F1355" s="1416"/>
      <c r="G1355" s="1417">
        <f t="shared" si="117"/>
        <v>0</v>
      </c>
      <c r="H1355" s="1418"/>
      <c r="I1355" s="1420"/>
      <c r="J1355" s="1419"/>
      <c r="K1355" s="431"/>
    </row>
    <row r="1356" spans="1:11" s="1408" customFormat="1" ht="51">
      <c r="A1356" s="1408" t="s">
        <v>0</v>
      </c>
      <c r="B1356" s="1408" t="s">
        <v>1795</v>
      </c>
      <c r="C1356" s="497" t="s">
        <v>1</v>
      </c>
      <c r="D1356" s="1416">
        <v>2</v>
      </c>
      <c r="E1356" s="1416"/>
      <c r="F1356" s="1416">
        <f>D1356*E1356</f>
        <v>0</v>
      </c>
      <c r="G1356" s="1417">
        <f t="shared" si="117"/>
        <v>2</v>
      </c>
      <c r="H1356" s="1416">
        <f t="shared" ref="H1356:H1366" si="118">SUM(E1356*G1356)</f>
        <v>0</v>
      </c>
      <c r="I1356" s="1420"/>
      <c r="J1356" s="1419">
        <f t="shared" ref="J1356:J1383" si="119">SUM(E1356*I1356)</f>
        <v>0</v>
      </c>
      <c r="K1356" s="431"/>
    </row>
    <row r="1357" spans="1:11" s="1408" customFormat="1">
      <c r="C1357" s="497"/>
      <c r="D1357" s="1416"/>
      <c r="E1357" s="1416"/>
      <c r="F1357" s="1416"/>
      <c r="G1357" s="1417">
        <f t="shared" si="117"/>
        <v>0</v>
      </c>
      <c r="H1357" s="1416">
        <f t="shared" si="118"/>
        <v>0</v>
      </c>
      <c r="I1357" s="1420"/>
      <c r="J1357" s="1419">
        <f t="shared" si="119"/>
        <v>0</v>
      </c>
      <c r="K1357" s="431"/>
    </row>
    <row r="1358" spans="1:11" s="1408" customFormat="1" ht="51">
      <c r="A1358" s="1408" t="s">
        <v>2</v>
      </c>
      <c r="B1358" s="1408" t="s">
        <v>1796</v>
      </c>
      <c r="C1358" s="497" t="s">
        <v>1</v>
      </c>
      <c r="D1358" s="1416">
        <v>2</v>
      </c>
      <c r="E1358" s="1416"/>
      <c r="F1358" s="1416">
        <f>D1358*E1358</f>
        <v>0</v>
      </c>
      <c r="G1358" s="1417">
        <f t="shared" si="117"/>
        <v>2</v>
      </c>
      <c r="H1358" s="1416">
        <f t="shared" si="118"/>
        <v>0</v>
      </c>
      <c r="I1358" s="1420"/>
      <c r="J1358" s="1419">
        <f t="shared" si="119"/>
        <v>0</v>
      </c>
      <c r="K1358" s="431"/>
    </row>
    <row r="1359" spans="1:11" s="1408" customFormat="1">
      <c r="C1359" s="497"/>
      <c r="D1359" s="1416"/>
      <c r="E1359" s="1416"/>
      <c r="F1359" s="1416"/>
      <c r="G1359" s="1417">
        <f t="shared" si="117"/>
        <v>0</v>
      </c>
      <c r="H1359" s="1416">
        <f t="shared" si="118"/>
        <v>0</v>
      </c>
      <c r="I1359" s="1420"/>
      <c r="J1359" s="1419">
        <f t="shared" si="119"/>
        <v>0</v>
      </c>
      <c r="K1359" s="431"/>
    </row>
    <row r="1360" spans="1:11" s="1408" customFormat="1" ht="38.25">
      <c r="A1360" s="1408" t="s">
        <v>3</v>
      </c>
      <c r="B1360" s="1408" t="s">
        <v>1797</v>
      </c>
      <c r="C1360" s="497" t="s">
        <v>1</v>
      </c>
      <c r="D1360" s="1416">
        <v>1</v>
      </c>
      <c r="E1360" s="1416"/>
      <c r="F1360" s="1416">
        <f>D1360*E1360</f>
        <v>0</v>
      </c>
      <c r="G1360" s="1417">
        <f t="shared" si="117"/>
        <v>1</v>
      </c>
      <c r="H1360" s="1416">
        <f t="shared" si="118"/>
        <v>0</v>
      </c>
      <c r="I1360" s="1420"/>
      <c r="J1360" s="1419">
        <f t="shared" si="119"/>
        <v>0</v>
      </c>
      <c r="K1360" s="431"/>
    </row>
    <row r="1361" spans="1:11" s="1408" customFormat="1">
      <c r="C1361" s="497"/>
      <c r="D1361" s="1416"/>
      <c r="E1361" s="1416"/>
      <c r="F1361" s="1416"/>
      <c r="G1361" s="1417">
        <f t="shared" si="117"/>
        <v>0</v>
      </c>
      <c r="H1361" s="1416">
        <f t="shared" si="118"/>
        <v>0</v>
      </c>
      <c r="I1361" s="1420"/>
      <c r="J1361" s="1419">
        <f t="shared" si="119"/>
        <v>0</v>
      </c>
      <c r="K1361" s="431"/>
    </row>
    <row r="1362" spans="1:11" s="1408" customFormat="1">
      <c r="A1362" s="1408" t="s">
        <v>4</v>
      </c>
      <c r="B1362" s="1408" t="s">
        <v>1798</v>
      </c>
      <c r="C1362" s="497" t="s">
        <v>1</v>
      </c>
      <c r="D1362" s="1416">
        <v>1</v>
      </c>
      <c r="E1362" s="1416"/>
      <c r="F1362" s="1416">
        <f>D1362*E1362</f>
        <v>0</v>
      </c>
      <c r="G1362" s="1417">
        <f t="shared" si="117"/>
        <v>1</v>
      </c>
      <c r="H1362" s="1416">
        <f t="shared" si="118"/>
        <v>0</v>
      </c>
      <c r="I1362" s="1420"/>
      <c r="J1362" s="1419">
        <f t="shared" si="119"/>
        <v>0</v>
      </c>
      <c r="K1362" s="431"/>
    </row>
    <row r="1363" spans="1:11" s="1408" customFormat="1">
      <c r="C1363" s="497"/>
      <c r="D1363" s="1416"/>
      <c r="E1363" s="1416"/>
      <c r="F1363" s="1416"/>
      <c r="G1363" s="1417">
        <f t="shared" si="117"/>
        <v>0</v>
      </c>
      <c r="H1363" s="1416">
        <f t="shared" si="118"/>
        <v>0</v>
      </c>
      <c r="I1363" s="1420"/>
      <c r="J1363" s="1419">
        <f t="shared" si="119"/>
        <v>0</v>
      </c>
      <c r="K1363" s="431"/>
    </row>
    <row r="1364" spans="1:11" s="1408" customFormat="1">
      <c r="A1364" s="1408" t="s">
        <v>5</v>
      </c>
      <c r="B1364" s="1408" t="s">
        <v>1799</v>
      </c>
      <c r="C1364" s="497" t="s">
        <v>1</v>
      </c>
      <c r="D1364" s="1416">
        <v>1</v>
      </c>
      <c r="E1364" s="1416"/>
      <c r="F1364" s="1416">
        <f>D1364*E1364</f>
        <v>0</v>
      </c>
      <c r="G1364" s="1417">
        <f t="shared" si="117"/>
        <v>1</v>
      </c>
      <c r="H1364" s="1416">
        <f t="shared" si="118"/>
        <v>0</v>
      </c>
      <c r="I1364" s="1420"/>
      <c r="J1364" s="1419">
        <f t="shared" si="119"/>
        <v>0</v>
      </c>
      <c r="K1364" s="431"/>
    </row>
    <row r="1365" spans="1:11" s="1408" customFormat="1">
      <c r="C1365" s="497"/>
      <c r="D1365" s="1416"/>
      <c r="E1365" s="1416"/>
      <c r="F1365" s="1416"/>
      <c r="G1365" s="1417">
        <f t="shared" si="117"/>
        <v>0</v>
      </c>
      <c r="H1365" s="1416">
        <f t="shared" si="118"/>
        <v>0</v>
      </c>
      <c r="I1365" s="1420"/>
      <c r="J1365" s="1419">
        <f t="shared" si="119"/>
        <v>0</v>
      </c>
      <c r="K1365" s="431"/>
    </row>
    <row r="1366" spans="1:11" s="1408" customFormat="1">
      <c r="A1366" s="1408" t="s">
        <v>8</v>
      </c>
      <c r="B1366" s="1408" t="s">
        <v>1800</v>
      </c>
      <c r="C1366" s="497" t="s">
        <v>1</v>
      </c>
      <c r="D1366" s="1416">
        <v>1</v>
      </c>
      <c r="E1366" s="1416"/>
      <c r="F1366" s="1416">
        <f>D1366*E1366</f>
        <v>0</v>
      </c>
      <c r="G1366" s="1417">
        <f t="shared" si="117"/>
        <v>1</v>
      </c>
      <c r="H1366" s="1416">
        <f t="shared" si="118"/>
        <v>0</v>
      </c>
      <c r="I1366" s="1420"/>
      <c r="J1366" s="1419">
        <f t="shared" si="119"/>
        <v>0</v>
      </c>
      <c r="K1366" s="431"/>
    </row>
    <row r="1367" spans="1:11" s="1408" customFormat="1">
      <c r="C1367" s="497"/>
      <c r="D1367" s="1416"/>
      <c r="E1367" s="1416"/>
      <c r="F1367" s="1416"/>
      <c r="G1367" s="1417">
        <f t="shared" si="117"/>
        <v>0</v>
      </c>
      <c r="H1367" s="1416">
        <f t="shared" ref="H1367:H1383" si="120">SUM(E1367*G1367)</f>
        <v>0</v>
      </c>
      <c r="I1367" s="1420"/>
      <c r="J1367" s="1419">
        <f t="shared" si="119"/>
        <v>0</v>
      </c>
      <c r="K1367" s="431"/>
    </row>
    <row r="1368" spans="1:11" s="1408" customFormat="1" ht="89.25">
      <c r="B1368" s="497" t="s">
        <v>1801</v>
      </c>
      <c r="C1368" s="497"/>
      <c r="D1368" s="497"/>
      <c r="E1368" s="497"/>
      <c r="F1368" s="497"/>
      <c r="G1368" s="1417">
        <f t="shared" si="117"/>
        <v>0</v>
      </c>
      <c r="H1368" s="1416">
        <f t="shared" si="120"/>
        <v>0</v>
      </c>
      <c r="I1368" s="1420"/>
      <c r="J1368" s="1419">
        <f t="shared" si="119"/>
        <v>0</v>
      </c>
      <c r="K1368" s="431"/>
    </row>
    <row r="1369" spans="1:11" s="1408" customFormat="1">
      <c r="C1369" s="497"/>
      <c r="D1369" s="1416"/>
      <c r="E1369" s="1416"/>
      <c r="F1369" s="1416"/>
      <c r="G1369" s="1417">
        <f t="shared" si="117"/>
        <v>0</v>
      </c>
      <c r="H1369" s="1416">
        <f t="shared" si="120"/>
        <v>0</v>
      </c>
      <c r="I1369" s="1420"/>
      <c r="J1369" s="1419">
        <f t="shared" si="119"/>
        <v>0</v>
      </c>
      <c r="K1369" s="431"/>
    </row>
    <row r="1370" spans="1:11" s="1408" customFormat="1">
      <c r="A1370" s="1623" t="s">
        <v>1802</v>
      </c>
      <c r="B1370" s="1623"/>
      <c r="C1370" s="497"/>
      <c r="D1370" s="1416"/>
      <c r="E1370" s="1416"/>
      <c r="F1370" s="1416"/>
      <c r="G1370" s="1417">
        <f t="shared" si="117"/>
        <v>0</v>
      </c>
      <c r="H1370" s="1416">
        <f t="shared" si="120"/>
        <v>0</v>
      </c>
      <c r="I1370" s="1420"/>
      <c r="J1370" s="1419">
        <f t="shared" si="119"/>
        <v>0</v>
      </c>
      <c r="K1370" s="431"/>
    </row>
    <row r="1371" spans="1:11" s="1408" customFormat="1" ht="127.5">
      <c r="A1371" s="1408" t="s">
        <v>9</v>
      </c>
      <c r="B1371" s="1408" t="s">
        <v>1803</v>
      </c>
      <c r="C1371" s="497" t="s">
        <v>1</v>
      </c>
      <c r="D1371" s="1416">
        <v>1</v>
      </c>
      <c r="E1371" s="1416"/>
      <c r="F1371" s="1416">
        <f>D1371*E1371</f>
        <v>0</v>
      </c>
      <c r="G1371" s="1417">
        <f t="shared" si="117"/>
        <v>1</v>
      </c>
      <c r="H1371" s="1416">
        <f>SUM(E1371*G1371)</f>
        <v>0</v>
      </c>
      <c r="I1371" s="1420"/>
      <c r="J1371" s="1419">
        <f>SUM(E1371*I1371)</f>
        <v>0</v>
      </c>
      <c r="K1371" s="431"/>
    </row>
    <row r="1372" spans="1:11" s="1408" customFormat="1">
      <c r="C1372" s="497"/>
      <c r="D1372" s="1416"/>
      <c r="E1372" s="1416"/>
      <c r="F1372" s="1416"/>
      <c r="G1372" s="1417">
        <f t="shared" si="117"/>
        <v>0</v>
      </c>
      <c r="H1372" s="1416">
        <f>SUM(E1372*G1372)</f>
        <v>0</v>
      </c>
      <c r="I1372" s="1420"/>
      <c r="J1372" s="1419">
        <f>SUM(E1372*I1372)</f>
        <v>0</v>
      </c>
      <c r="K1372" s="431"/>
    </row>
    <row r="1373" spans="1:11" s="1408" customFormat="1" ht="25.5">
      <c r="A1373" s="1408" t="s">
        <v>10</v>
      </c>
      <c r="B1373" s="1408" t="s">
        <v>1805</v>
      </c>
      <c r="C1373" s="497" t="s">
        <v>1</v>
      </c>
      <c r="D1373" s="1416">
        <v>2</v>
      </c>
      <c r="E1373" s="1416"/>
      <c r="F1373" s="1416">
        <f>D1373*E1373</f>
        <v>0</v>
      </c>
      <c r="G1373" s="1417">
        <f t="shared" si="117"/>
        <v>2</v>
      </c>
      <c r="H1373" s="1416">
        <f t="shared" ref="H1373:H1377" si="121">SUM(E1373*G1373)</f>
        <v>0</v>
      </c>
      <c r="I1373" s="1420"/>
      <c r="J1373" s="1419">
        <f t="shared" si="119"/>
        <v>0</v>
      </c>
      <c r="K1373" s="431"/>
    </row>
    <row r="1374" spans="1:11" s="1408" customFormat="1">
      <c r="C1374" s="497"/>
      <c r="D1374" s="1416"/>
      <c r="E1374" s="1416"/>
      <c r="F1374" s="1416"/>
      <c r="G1374" s="1417">
        <f t="shared" si="117"/>
        <v>0</v>
      </c>
      <c r="H1374" s="1416">
        <f t="shared" si="121"/>
        <v>0</v>
      </c>
      <c r="I1374" s="1420"/>
      <c r="J1374" s="1419">
        <f t="shared" si="119"/>
        <v>0</v>
      </c>
      <c r="K1374" s="431"/>
    </row>
    <row r="1375" spans="1:11" s="1408" customFormat="1" ht="25.5">
      <c r="A1375" s="1408" t="s">
        <v>11</v>
      </c>
      <c r="B1375" s="1408" t="s">
        <v>1806</v>
      </c>
      <c r="C1375" s="497" t="s">
        <v>1</v>
      </c>
      <c r="D1375" s="1416">
        <v>2</v>
      </c>
      <c r="E1375" s="1416"/>
      <c r="F1375" s="1416">
        <f>D1375*E1375</f>
        <v>0</v>
      </c>
      <c r="G1375" s="1417">
        <f t="shared" si="117"/>
        <v>2</v>
      </c>
      <c r="H1375" s="1416">
        <f t="shared" si="121"/>
        <v>0</v>
      </c>
      <c r="I1375" s="1420"/>
      <c r="J1375" s="1419">
        <f t="shared" si="119"/>
        <v>0</v>
      </c>
      <c r="K1375" s="431"/>
    </row>
    <row r="1376" spans="1:11" s="1408" customFormat="1">
      <c r="C1376" s="497"/>
      <c r="D1376" s="1416"/>
      <c r="E1376" s="1416"/>
      <c r="F1376" s="1416"/>
      <c r="G1376" s="1417">
        <f t="shared" si="117"/>
        <v>0</v>
      </c>
      <c r="H1376" s="1416">
        <f t="shared" si="121"/>
        <v>0</v>
      </c>
      <c r="I1376" s="1420"/>
      <c r="J1376" s="1419">
        <f t="shared" si="119"/>
        <v>0</v>
      </c>
      <c r="K1376" s="431"/>
    </row>
    <row r="1377" spans="1:11" s="1408" customFormat="1">
      <c r="A1377" s="1408" t="s">
        <v>12</v>
      </c>
      <c r="B1377" s="1408" t="s">
        <v>1807</v>
      </c>
      <c r="C1377" s="497" t="s">
        <v>1</v>
      </c>
      <c r="D1377" s="1416">
        <v>2</v>
      </c>
      <c r="E1377" s="1416"/>
      <c r="F1377" s="1416">
        <f>D1377*E1377</f>
        <v>0</v>
      </c>
      <c r="G1377" s="1417">
        <f t="shared" si="117"/>
        <v>2</v>
      </c>
      <c r="H1377" s="1416">
        <f t="shared" si="121"/>
        <v>0</v>
      </c>
      <c r="I1377" s="1420"/>
      <c r="J1377" s="1419">
        <f t="shared" si="119"/>
        <v>0</v>
      </c>
      <c r="K1377" s="431"/>
    </row>
    <row r="1378" spans="1:11" s="1408" customFormat="1">
      <c r="C1378" s="497"/>
      <c r="D1378" s="1416"/>
      <c r="E1378" s="1416"/>
      <c r="F1378" s="1416"/>
      <c r="G1378" s="1420"/>
      <c r="H1378" s="1416">
        <f t="shared" si="120"/>
        <v>0</v>
      </c>
      <c r="I1378" s="1420"/>
      <c r="J1378" s="1419">
        <f t="shared" si="119"/>
        <v>0</v>
      </c>
      <c r="K1378" s="431"/>
    </row>
    <row r="1379" spans="1:11" s="1408" customFormat="1">
      <c r="C1379" s="497"/>
      <c r="D1379" s="1416"/>
      <c r="E1379" s="1416"/>
      <c r="F1379" s="1416"/>
      <c r="G1379" s="1420"/>
      <c r="H1379" s="1416">
        <f t="shared" si="120"/>
        <v>0</v>
      </c>
      <c r="I1379" s="1420"/>
      <c r="J1379" s="1419">
        <f t="shared" si="119"/>
        <v>0</v>
      </c>
      <c r="K1379" s="431"/>
    </row>
    <row r="1380" spans="1:11" s="1408" customFormat="1">
      <c r="B1380" s="1408" t="s">
        <v>1808</v>
      </c>
      <c r="C1380" s="497"/>
      <c r="D1380" s="1416"/>
      <c r="E1380" s="1416"/>
      <c r="F1380" s="1416"/>
      <c r="G1380" s="1420"/>
      <c r="H1380" s="1416">
        <f t="shared" si="120"/>
        <v>0</v>
      </c>
      <c r="I1380" s="1420"/>
      <c r="J1380" s="1419">
        <f t="shared" si="119"/>
        <v>0</v>
      </c>
      <c r="K1380" s="431"/>
    </row>
    <row r="1381" spans="1:11" s="1408" customFormat="1">
      <c r="C1381" s="497"/>
      <c r="D1381" s="1416"/>
      <c r="E1381" s="1416"/>
      <c r="F1381" s="1416"/>
      <c r="G1381" s="1420"/>
      <c r="H1381" s="1416">
        <f t="shared" si="120"/>
        <v>0</v>
      </c>
      <c r="I1381" s="1420"/>
      <c r="J1381" s="1419">
        <f t="shared" si="119"/>
        <v>0</v>
      </c>
      <c r="K1381" s="431"/>
    </row>
    <row r="1382" spans="1:11" s="1408" customFormat="1">
      <c r="C1382" s="497"/>
      <c r="D1382" s="1416"/>
      <c r="E1382" s="1416"/>
      <c r="F1382" s="1416"/>
      <c r="G1382" s="1420"/>
      <c r="H1382" s="1416">
        <f t="shared" si="120"/>
        <v>0</v>
      </c>
      <c r="I1382" s="1420"/>
      <c r="J1382" s="1419">
        <f t="shared" si="119"/>
        <v>0</v>
      </c>
      <c r="K1382" s="431"/>
    </row>
    <row r="1383" spans="1:11" s="1408" customFormat="1">
      <c r="C1383" s="497"/>
      <c r="D1383" s="1416"/>
      <c r="E1383" s="1416"/>
      <c r="F1383" s="1416"/>
      <c r="G1383" s="1420"/>
      <c r="H1383" s="1416">
        <f t="shared" si="120"/>
        <v>0</v>
      </c>
      <c r="I1383" s="1420"/>
      <c r="J1383" s="1419">
        <f t="shared" si="119"/>
        <v>0</v>
      </c>
      <c r="K1383" s="431"/>
    </row>
    <row r="1384" spans="1:11" s="1409" customFormat="1">
      <c r="A1384" s="894"/>
      <c r="B1384" s="894" t="s">
        <v>1809</v>
      </c>
      <c r="C1384" s="1421"/>
      <c r="D1384" s="1422"/>
      <c r="E1384" s="1422"/>
      <c r="F1384" s="1422">
        <f>SUM(F1356:F1383)</f>
        <v>0</v>
      </c>
      <c r="G1384" s="1423"/>
      <c r="H1384" s="1422">
        <f>SUM(H1356:H1383)</f>
        <v>0</v>
      </c>
      <c r="I1384" s="1423"/>
      <c r="J1384" s="1422">
        <f>SUM(J1356:J1383)</f>
        <v>0</v>
      </c>
      <c r="K1384" s="431"/>
    </row>
    <row r="1385" spans="1:11" s="1408" customFormat="1">
      <c r="C1385" s="497"/>
      <c r="D1385" s="1416"/>
      <c r="E1385" s="1416"/>
      <c r="F1385" s="1416"/>
      <c r="G1385" s="1420"/>
      <c r="H1385" s="1419"/>
      <c r="I1385" s="1420"/>
      <c r="J1385" s="1419"/>
      <c r="K1385" s="431"/>
    </row>
    <row r="1386" spans="1:11" s="1408" customFormat="1" ht="15">
      <c r="C1386" s="497"/>
      <c r="D1386" s="1416"/>
      <c r="E1386" s="1416"/>
      <c r="F1386" s="1416"/>
      <c r="G1386" s="1045"/>
      <c r="H1386" s="1046"/>
      <c r="I1386" s="1045"/>
      <c r="J1386" s="1046"/>
      <c r="K1386" s="431"/>
    </row>
    <row r="1387" spans="1:11" s="1409" customFormat="1">
      <c r="A1387" s="894" t="s">
        <v>1384</v>
      </c>
      <c r="B1387" s="894" t="s">
        <v>1385</v>
      </c>
      <c r="C1387" s="1421" t="s">
        <v>244</v>
      </c>
      <c r="D1387" s="1422" t="s">
        <v>245</v>
      </c>
      <c r="E1387" s="1422" t="s">
        <v>3146</v>
      </c>
      <c r="F1387" s="1425" t="s">
        <v>247</v>
      </c>
      <c r="G1387" s="1426" t="s">
        <v>245</v>
      </c>
      <c r="H1387" s="1427" t="s">
        <v>247</v>
      </c>
      <c r="I1387" s="1426" t="s">
        <v>245</v>
      </c>
      <c r="J1387" s="1427" t="s">
        <v>247</v>
      </c>
      <c r="K1387" s="431"/>
    </row>
    <row r="1388" spans="1:11" s="1408" customFormat="1">
      <c r="C1388" s="497"/>
      <c r="D1388" s="1416"/>
      <c r="E1388" s="1416"/>
      <c r="F1388" s="1416"/>
      <c r="G1388" s="1420"/>
      <c r="H1388" s="1419"/>
      <c r="I1388" s="1420"/>
      <c r="J1388" s="1419"/>
      <c r="K1388" s="431"/>
    </row>
    <row r="1389" spans="1:11" s="436" customFormat="1">
      <c r="A1389" s="436" t="s">
        <v>1810</v>
      </c>
      <c r="B1389" s="436" t="s">
        <v>1811</v>
      </c>
      <c r="C1389" s="1428"/>
      <c r="D1389" s="1429"/>
      <c r="E1389" s="1429"/>
      <c r="F1389" s="1429"/>
      <c r="G1389" s="1430"/>
      <c r="H1389" s="1431"/>
      <c r="I1389" s="1430"/>
      <c r="J1389" s="1431"/>
      <c r="K1389" s="431"/>
    </row>
    <row r="1390" spans="1:11" s="1408" customFormat="1">
      <c r="C1390" s="497"/>
      <c r="D1390" s="1416"/>
      <c r="E1390" s="1416"/>
      <c r="F1390" s="1416"/>
      <c r="G1390" s="1420"/>
      <c r="H1390" s="1419"/>
      <c r="I1390" s="1420"/>
      <c r="J1390" s="1419"/>
      <c r="K1390" s="431"/>
    </row>
    <row r="1391" spans="1:11" s="1408" customFormat="1">
      <c r="C1391" s="497"/>
      <c r="D1391" s="1416"/>
      <c r="E1391" s="1416"/>
      <c r="F1391" s="1416"/>
      <c r="G1391" s="1420"/>
      <c r="H1391" s="1419"/>
      <c r="I1391" s="1420"/>
      <c r="J1391" s="1419"/>
      <c r="K1391" s="431"/>
    </row>
    <row r="1392" spans="1:11" s="1408" customFormat="1">
      <c r="C1392" s="497"/>
      <c r="D1392" s="1416"/>
      <c r="E1392" s="1416"/>
      <c r="F1392" s="1416"/>
      <c r="G1392" s="1420"/>
      <c r="H1392" s="1419"/>
      <c r="I1392" s="1420"/>
      <c r="J1392" s="1419"/>
      <c r="K1392" s="431"/>
    </row>
    <row r="1393" spans="1:11" s="1408" customFormat="1" ht="102">
      <c r="B1393" s="1408" t="s">
        <v>1812</v>
      </c>
      <c r="C1393" s="497"/>
      <c r="D1393" s="1416"/>
      <c r="E1393" s="1416"/>
      <c r="F1393" s="1416"/>
      <c r="G1393" s="1420"/>
      <c r="H1393" s="1419"/>
      <c r="I1393" s="1420"/>
      <c r="J1393" s="1419"/>
      <c r="K1393" s="431"/>
    </row>
    <row r="1394" spans="1:11" s="1408" customFormat="1" ht="25.5">
      <c r="A1394" s="1408" t="s">
        <v>0</v>
      </c>
      <c r="B1394" s="1408" t="s">
        <v>1813</v>
      </c>
      <c r="C1394" s="497"/>
      <c r="D1394" s="1416"/>
      <c r="E1394" s="1416"/>
      <c r="F1394" s="1416"/>
      <c r="G1394" s="1420"/>
      <c r="H1394" s="1419"/>
      <c r="I1394" s="1420"/>
      <c r="J1394" s="1419"/>
      <c r="K1394" s="431"/>
    </row>
    <row r="1395" spans="1:11" s="1408" customFormat="1" ht="178.5">
      <c r="A1395" s="1408" t="s">
        <v>1814</v>
      </c>
      <c r="B1395" s="1408" t="s">
        <v>1815</v>
      </c>
      <c r="C1395" s="497" t="s">
        <v>1</v>
      </c>
      <c r="D1395" s="1416">
        <v>1</v>
      </c>
      <c r="E1395" s="1416"/>
      <c r="F1395" s="1416">
        <f>D1395*E1395</f>
        <v>0</v>
      </c>
      <c r="G1395" s="1417">
        <f t="shared" ref="G1395:G1407" si="122">D1395</f>
        <v>1</v>
      </c>
      <c r="H1395" s="1416">
        <f>E1395*G1395</f>
        <v>0</v>
      </c>
      <c r="I1395" s="1417"/>
      <c r="J1395" s="1419"/>
      <c r="K1395" s="431"/>
    </row>
    <row r="1396" spans="1:11" s="1408" customFormat="1" ht="178.5">
      <c r="A1396" s="1408" t="s">
        <v>1816</v>
      </c>
      <c r="B1396" s="1408" t="s">
        <v>1817</v>
      </c>
      <c r="C1396" s="497" t="s">
        <v>1</v>
      </c>
      <c r="D1396" s="1416">
        <v>1</v>
      </c>
      <c r="E1396" s="1416"/>
      <c r="F1396" s="1416">
        <f t="shared" ref="F1396:F1402" si="123">D1396*E1396</f>
        <v>0</v>
      </c>
      <c r="G1396" s="1417">
        <f t="shared" si="122"/>
        <v>1</v>
      </c>
      <c r="H1396" s="1416">
        <f t="shared" ref="H1396:H1459" si="124">E1396*G1396</f>
        <v>0</v>
      </c>
      <c r="I1396" s="1417"/>
      <c r="J1396" s="1416">
        <f>E1396*I1396</f>
        <v>0</v>
      </c>
      <c r="K1396" s="431"/>
    </row>
    <row r="1397" spans="1:11" s="1408" customFormat="1" ht="114.75">
      <c r="A1397" s="1408" t="s">
        <v>1818</v>
      </c>
      <c r="B1397" s="1408" t="s">
        <v>1819</v>
      </c>
      <c r="C1397" s="497" t="s">
        <v>1</v>
      </c>
      <c r="D1397" s="1416">
        <v>1</v>
      </c>
      <c r="E1397" s="1416"/>
      <c r="F1397" s="1416">
        <f t="shared" si="123"/>
        <v>0</v>
      </c>
      <c r="G1397" s="1417">
        <f t="shared" si="122"/>
        <v>1</v>
      </c>
      <c r="H1397" s="1416">
        <f t="shared" si="124"/>
        <v>0</v>
      </c>
      <c r="I1397" s="1417"/>
      <c r="J1397" s="1416">
        <f t="shared" ref="J1397:J1460" si="125">E1397*I1397</f>
        <v>0</v>
      </c>
      <c r="K1397" s="431"/>
    </row>
    <row r="1398" spans="1:11" s="1408" customFormat="1" ht="25.5">
      <c r="A1398" s="1408" t="s">
        <v>1820</v>
      </c>
      <c r="B1398" s="1408" t="s">
        <v>1821</v>
      </c>
      <c r="C1398" s="497" t="s">
        <v>1</v>
      </c>
      <c r="D1398" s="1416">
        <v>1</v>
      </c>
      <c r="E1398" s="1416"/>
      <c r="F1398" s="1416">
        <f t="shared" si="123"/>
        <v>0</v>
      </c>
      <c r="G1398" s="1417">
        <f t="shared" si="122"/>
        <v>1</v>
      </c>
      <c r="H1398" s="1416">
        <f t="shared" si="124"/>
        <v>0</v>
      </c>
      <c r="I1398" s="1417"/>
      <c r="J1398" s="1416">
        <f t="shared" si="125"/>
        <v>0</v>
      </c>
      <c r="K1398" s="431"/>
    </row>
    <row r="1399" spans="1:11" s="1408" customFormat="1" ht="25.5">
      <c r="A1399" s="1408" t="s">
        <v>1822</v>
      </c>
      <c r="B1399" s="1408" t="s">
        <v>1823</v>
      </c>
      <c r="C1399" s="497" t="s">
        <v>1</v>
      </c>
      <c r="D1399" s="1416">
        <v>1</v>
      </c>
      <c r="E1399" s="1416"/>
      <c r="F1399" s="1416">
        <f t="shared" si="123"/>
        <v>0</v>
      </c>
      <c r="G1399" s="1417">
        <f t="shared" si="122"/>
        <v>1</v>
      </c>
      <c r="H1399" s="1416">
        <f t="shared" si="124"/>
        <v>0</v>
      </c>
      <c r="I1399" s="1417"/>
      <c r="J1399" s="1416">
        <f t="shared" si="125"/>
        <v>0</v>
      </c>
      <c r="K1399" s="431"/>
    </row>
    <row r="1400" spans="1:11" s="1408" customFormat="1" ht="25.5">
      <c r="A1400" s="1408" t="s">
        <v>1824</v>
      </c>
      <c r="B1400" s="1408" t="s">
        <v>1825</v>
      </c>
      <c r="C1400" s="497" t="s">
        <v>1</v>
      </c>
      <c r="D1400" s="1416">
        <v>1</v>
      </c>
      <c r="E1400" s="1416"/>
      <c r="F1400" s="1416">
        <f t="shared" si="123"/>
        <v>0</v>
      </c>
      <c r="G1400" s="1417">
        <f t="shared" si="122"/>
        <v>1</v>
      </c>
      <c r="H1400" s="1416">
        <f t="shared" si="124"/>
        <v>0</v>
      </c>
      <c r="I1400" s="1417"/>
      <c r="J1400" s="1416">
        <f t="shared" si="125"/>
        <v>0</v>
      </c>
      <c r="K1400" s="431"/>
    </row>
    <row r="1401" spans="1:11" s="1408" customFormat="1" ht="25.5">
      <c r="A1401" s="1408" t="s">
        <v>1826</v>
      </c>
      <c r="B1401" s="1408" t="s">
        <v>1827</v>
      </c>
      <c r="C1401" s="497" t="s">
        <v>1</v>
      </c>
      <c r="D1401" s="1416">
        <v>1</v>
      </c>
      <c r="E1401" s="1416"/>
      <c r="F1401" s="1416">
        <f t="shared" si="123"/>
        <v>0</v>
      </c>
      <c r="G1401" s="1417">
        <f t="shared" si="122"/>
        <v>1</v>
      </c>
      <c r="H1401" s="1416">
        <f t="shared" si="124"/>
        <v>0</v>
      </c>
      <c r="I1401" s="1417"/>
      <c r="J1401" s="1416">
        <f t="shared" si="125"/>
        <v>0</v>
      </c>
      <c r="K1401" s="431"/>
    </row>
    <row r="1402" spans="1:11" s="1408" customFormat="1" ht="25.5">
      <c r="A1402" s="1408" t="s">
        <v>1828</v>
      </c>
      <c r="B1402" s="1408" t="s">
        <v>1829</v>
      </c>
      <c r="C1402" s="497" t="s">
        <v>1636</v>
      </c>
      <c r="D1402" s="1416">
        <v>20</v>
      </c>
      <c r="E1402" s="1416"/>
      <c r="F1402" s="1416">
        <f t="shared" si="123"/>
        <v>0</v>
      </c>
      <c r="G1402" s="1417">
        <f t="shared" si="122"/>
        <v>20</v>
      </c>
      <c r="H1402" s="1416">
        <f t="shared" si="124"/>
        <v>0</v>
      </c>
      <c r="I1402" s="1417"/>
      <c r="J1402" s="1416">
        <f t="shared" si="125"/>
        <v>0</v>
      </c>
      <c r="K1402" s="431"/>
    </row>
    <row r="1403" spans="1:11" s="1408" customFormat="1">
      <c r="A1403" s="1408" t="s">
        <v>1830</v>
      </c>
      <c r="B1403" s="1408" t="s">
        <v>1831</v>
      </c>
      <c r="C1403" s="497" t="s">
        <v>1832</v>
      </c>
      <c r="D1403" s="1416">
        <v>1</v>
      </c>
      <c r="E1403" s="1416"/>
      <c r="F1403" s="1416">
        <f>D1403*E1403</f>
        <v>0</v>
      </c>
      <c r="G1403" s="1417">
        <f t="shared" si="122"/>
        <v>1</v>
      </c>
      <c r="H1403" s="1416">
        <f t="shared" si="124"/>
        <v>0</v>
      </c>
      <c r="I1403" s="1417"/>
      <c r="J1403" s="1416">
        <f t="shared" si="125"/>
        <v>0</v>
      </c>
      <c r="K1403" s="431"/>
    </row>
    <row r="1404" spans="1:11" s="1408" customFormat="1">
      <c r="A1404" s="1408" t="s">
        <v>1833</v>
      </c>
      <c r="B1404" s="1408" t="s">
        <v>1834</v>
      </c>
      <c r="C1404" s="497" t="s">
        <v>1832</v>
      </c>
      <c r="D1404" s="1416">
        <v>1</v>
      </c>
      <c r="E1404" s="1416"/>
      <c r="F1404" s="1416">
        <f t="shared" ref="F1404" si="126">D1404*E1404</f>
        <v>0</v>
      </c>
      <c r="G1404" s="1417">
        <f t="shared" si="122"/>
        <v>1</v>
      </c>
      <c r="H1404" s="1416">
        <f t="shared" si="124"/>
        <v>0</v>
      </c>
      <c r="I1404" s="1417"/>
      <c r="J1404" s="1416">
        <f t="shared" si="125"/>
        <v>0</v>
      </c>
      <c r="K1404" s="431"/>
    </row>
    <row r="1405" spans="1:11" s="1408" customFormat="1">
      <c r="B1405" s="1408" t="s">
        <v>1835</v>
      </c>
      <c r="C1405" s="497" t="s">
        <v>187</v>
      </c>
      <c r="D1405" s="1416">
        <v>2</v>
      </c>
      <c r="E1405" s="1416">
        <f>SUM(F1395:F1404)</f>
        <v>0</v>
      </c>
      <c r="F1405" s="1416">
        <f>D1405*E1405</f>
        <v>0</v>
      </c>
      <c r="G1405" s="1417">
        <f t="shared" si="122"/>
        <v>2</v>
      </c>
      <c r="H1405" s="1416">
        <f t="shared" si="124"/>
        <v>0</v>
      </c>
      <c r="I1405" s="1417"/>
      <c r="J1405" s="1416">
        <f t="shared" si="125"/>
        <v>0</v>
      </c>
      <c r="K1405" s="431"/>
    </row>
    <row r="1406" spans="1:11" s="1408" customFormat="1">
      <c r="C1406" s="497"/>
      <c r="D1406" s="1416"/>
      <c r="E1406" s="1416"/>
      <c r="F1406" s="1416"/>
      <c r="G1406" s="1417">
        <f t="shared" si="122"/>
        <v>0</v>
      </c>
      <c r="H1406" s="1416">
        <f t="shared" si="124"/>
        <v>0</v>
      </c>
      <c r="I1406" s="1417"/>
      <c r="J1406" s="1416">
        <f t="shared" si="125"/>
        <v>0</v>
      </c>
      <c r="K1406" s="431"/>
    </row>
    <row r="1407" spans="1:11" s="1408" customFormat="1">
      <c r="A1407" s="1408" t="s">
        <v>2</v>
      </c>
      <c r="B1407" s="1408" t="s">
        <v>1836</v>
      </c>
      <c r="C1407" s="497"/>
      <c r="D1407" s="1416"/>
      <c r="E1407" s="1416"/>
      <c r="F1407" s="1416"/>
      <c r="G1407" s="1417">
        <f t="shared" si="122"/>
        <v>0</v>
      </c>
      <c r="H1407" s="1416">
        <f t="shared" si="124"/>
        <v>0</v>
      </c>
      <c r="I1407" s="1417"/>
      <c r="J1407" s="1416">
        <f t="shared" si="125"/>
        <v>0</v>
      </c>
      <c r="K1407" s="431"/>
    </row>
    <row r="1408" spans="1:11" s="1408" customFormat="1" ht="114.75">
      <c r="A1408" s="1408" t="s">
        <v>1837</v>
      </c>
      <c r="B1408" s="1408" t="s">
        <v>1838</v>
      </c>
      <c r="C1408" s="497" t="s">
        <v>1</v>
      </c>
      <c r="D1408" s="1416">
        <v>2</v>
      </c>
      <c r="E1408" s="1416"/>
      <c r="F1408" s="1416">
        <f>D1408*E1408</f>
        <v>0</v>
      </c>
      <c r="G1408" s="1417"/>
      <c r="H1408" s="1416">
        <f t="shared" si="124"/>
        <v>0</v>
      </c>
      <c r="I1408" s="1417">
        <v>2</v>
      </c>
      <c r="J1408" s="1416">
        <f t="shared" si="125"/>
        <v>0</v>
      </c>
      <c r="K1408" s="431"/>
    </row>
    <row r="1409" spans="1:11" s="1408" customFormat="1" ht="357">
      <c r="A1409" s="1408" t="s">
        <v>1839</v>
      </c>
      <c r="B1409" s="1408" t="s">
        <v>1840</v>
      </c>
      <c r="C1409" s="497" t="s">
        <v>1</v>
      </c>
      <c r="D1409" s="1416">
        <v>1</v>
      </c>
      <c r="E1409" s="1416"/>
      <c r="F1409" s="1416">
        <f t="shared" ref="F1409:F1463" si="127">D1409*E1409</f>
        <v>0</v>
      </c>
      <c r="G1409" s="1417"/>
      <c r="H1409" s="1416">
        <f t="shared" si="124"/>
        <v>0</v>
      </c>
      <c r="I1409" s="1417">
        <v>1</v>
      </c>
      <c r="J1409" s="1416">
        <f t="shared" si="125"/>
        <v>0</v>
      </c>
      <c r="K1409" s="431"/>
    </row>
    <row r="1410" spans="1:11" s="1408" customFormat="1" ht="191.25">
      <c r="A1410" s="1408" t="s">
        <v>1841</v>
      </c>
      <c r="B1410" s="1408" t="s">
        <v>1842</v>
      </c>
      <c r="C1410" s="497"/>
      <c r="D1410" s="1416"/>
      <c r="E1410" s="1416"/>
      <c r="F1410" s="1416">
        <f t="shared" si="127"/>
        <v>0</v>
      </c>
      <c r="G1410" s="1417"/>
      <c r="H1410" s="1416">
        <f t="shared" si="124"/>
        <v>0</v>
      </c>
      <c r="I1410" s="1417">
        <v>0</v>
      </c>
      <c r="J1410" s="1416">
        <f t="shared" si="125"/>
        <v>0</v>
      </c>
      <c r="K1410" s="431"/>
    </row>
    <row r="1411" spans="1:11" s="1408" customFormat="1" ht="267.75">
      <c r="A1411" s="1408" t="s">
        <v>1843</v>
      </c>
      <c r="B1411" s="1408" t="s">
        <v>1844</v>
      </c>
      <c r="C1411" s="497" t="s">
        <v>1</v>
      </c>
      <c r="D1411" s="1416">
        <v>1</v>
      </c>
      <c r="E1411" s="1416"/>
      <c r="F1411" s="1416">
        <f>D1411*E1411</f>
        <v>0</v>
      </c>
      <c r="G1411" s="1417"/>
      <c r="H1411" s="1416">
        <f t="shared" si="124"/>
        <v>0</v>
      </c>
      <c r="I1411" s="1417">
        <v>1</v>
      </c>
      <c r="J1411" s="1416">
        <f t="shared" si="125"/>
        <v>0</v>
      </c>
      <c r="K1411" s="431"/>
    </row>
    <row r="1412" spans="1:11" s="1408" customFormat="1" ht="280.5">
      <c r="A1412" s="1408" t="s">
        <v>1845</v>
      </c>
      <c r="B1412" s="1408" t="s">
        <v>1846</v>
      </c>
      <c r="C1412" s="497" t="s">
        <v>1</v>
      </c>
      <c r="D1412" s="1416">
        <v>2</v>
      </c>
      <c r="E1412" s="1416"/>
      <c r="F1412" s="1416">
        <f t="shared" si="127"/>
        <v>0</v>
      </c>
      <c r="G1412" s="1417"/>
      <c r="H1412" s="1416">
        <f t="shared" si="124"/>
        <v>0</v>
      </c>
      <c r="I1412" s="1417">
        <v>2</v>
      </c>
      <c r="J1412" s="1416">
        <f t="shared" si="125"/>
        <v>0</v>
      </c>
      <c r="K1412" s="431"/>
    </row>
    <row r="1413" spans="1:11" s="1408" customFormat="1" ht="38.25">
      <c r="A1413" s="1408" t="s">
        <v>1847</v>
      </c>
      <c r="B1413" s="1408" t="s">
        <v>1848</v>
      </c>
      <c r="C1413" s="497" t="s">
        <v>1</v>
      </c>
      <c r="D1413" s="1416">
        <v>1</v>
      </c>
      <c r="E1413" s="1416"/>
      <c r="F1413" s="1416">
        <f t="shared" si="127"/>
        <v>0</v>
      </c>
      <c r="G1413" s="1417"/>
      <c r="H1413" s="1416">
        <f t="shared" si="124"/>
        <v>0</v>
      </c>
      <c r="I1413" s="1417">
        <v>1</v>
      </c>
      <c r="J1413" s="1416">
        <f t="shared" si="125"/>
        <v>0</v>
      </c>
      <c r="K1413" s="431"/>
    </row>
    <row r="1414" spans="1:11" s="1408" customFormat="1" ht="63.75">
      <c r="A1414" s="1408" t="s">
        <v>1849</v>
      </c>
      <c r="B1414" s="1408" t="s">
        <v>1850</v>
      </c>
      <c r="C1414" s="497" t="s">
        <v>1</v>
      </c>
      <c r="D1414" s="1416">
        <v>1</v>
      </c>
      <c r="E1414" s="1416"/>
      <c r="F1414" s="1416">
        <f t="shared" si="127"/>
        <v>0</v>
      </c>
      <c r="G1414" s="1417"/>
      <c r="H1414" s="1416">
        <f t="shared" si="124"/>
        <v>0</v>
      </c>
      <c r="I1414" s="1417">
        <v>1</v>
      </c>
      <c r="J1414" s="1416">
        <f t="shared" si="125"/>
        <v>0</v>
      </c>
      <c r="K1414" s="431"/>
    </row>
    <row r="1415" spans="1:11" s="1408" customFormat="1" ht="178.5">
      <c r="A1415" s="1408" t="s">
        <v>1851</v>
      </c>
      <c r="B1415" s="1408" t="s">
        <v>1852</v>
      </c>
      <c r="C1415" s="497" t="s">
        <v>1</v>
      </c>
      <c r="D1415" s="1416">
        <v>1</v>
      </c>
      <c r="E1415" s="1416"/>
      <c r="F1415" s="1416">
        <f t="shared" si="127"/>
        <v>0</v>
      </c>
      <c r="G1415" s="1417"/>
      <c r="H1415" s="1416">
        <f t="shared" si="124"/>
        <v>0</v>
      </c>
      <c r="I1415" s="1417">
        <v>1</v>
      </c>
      <c r="J1415" s="1416">
        <f t="shared" si="125"/>
        <v>0</v>
      </c>
      <c r="K1415" s="431"/>
    </row>
    <row r="1416" spans="1:11" s="1408" customFormat="1" ht="25.5">
      <c r="A1416" s="1408" t="s">
        <v>1853</v>
      </c>
      <c r="B1416" s="1408" t="s">
        <v>1854</v>
      </c>
      <c r="C1416" s="497" t="s">
        <v>1</v>
      </c>
      <c r="D1416" s="1416">
        <v>1</v>
      </c>
      <c r="E1416" s="1416"/>
      <c r="F1416" s="1416">
        <f t="shared" si="127"/>
        <v>0</v>
      </c>
      <c r="G1416" s="1417"/>
      <c r="H1416" s="1416">
        <f t="shared" si="124"/>
        <v>0</v>
      </c>
      <c r="I1416" s="1417">
        <v>1</v>
      </c>
      <c r="J1416" s="1416">
        <f t="shared" si="125"/>
        <v>0</v>
      </c>
      <c r="K1416" s="431"/>
    </row>
    <row r="1417" spans="1:11" s="1408" customFormat="1" ht="114.75">
      <c r="A1417" s="1408" t="s">
        <v>1855</v>
      </c>
      <c r="B1417" s="1408" t="s">
        <v>1856</v>
      </c>
      <c r="C1417" s="497" t="s">
        <v>1</v>
      </c>
      <c r="D1417" s="1416">
        <v>1</v>
      </c>
      <c r="E1417" s="1416"/>
      <c r="F1417" s="1416">
        <f t="shared" si="127"/>
        <v>0</v>
      </c>
      <c r="G1417" s="1417"/>
      <c r="H1417" s="1416">
        <f t="shared" si="124"/>
        <v>0</v>
      </c>
      <c r="I1417" s="1417">
        <v>1</v>
      </c>
      <c r="J1417" s="1416">
        <f t="shared" si="125"/>
        <v>0</v>
      </c>
      <c r="K1417" s="431"/>
    </row>
    <row r="1418" spans="1:11" s="1408" customFormat="1" ht="114.75">
      <c r="A1418" s="1408" t="s">
        <v>1857</v>
      </c>
      <c r="B1418" s="1408" t="s">
        <v>1858</v>
      </c>
      <c r="C1418" s="497" t="s">
        <v>1</v>
      </c>
      <c r="D1418" s="1416">
        <v>2</v>
      </c>
      <c r="E1418" s="1416"/>
      <c r="F1418" s="1416">
        <f t="shared" si="127"/>
        <v>0</v>
      </c>
      <c r="G1418" s="1417"/>
      <c r="H1418" s="1416">
        <f t="shared" si="124"/>
        <v>0</v>
      </c>
      <c r="I1418" s="1417">
        <v>2</v>
      </c>
      <c r="J1418" s="1416">
        <f t="shared" si="125"/>
        <v>0</v>
      </c>
      <c r="K1418" s="431"/>
    </row>
    <row r="1419" spans="1:11" s="1408" customFormat="1" ht="38.25">
      <c r="A1419" s="1408" t="s">
        <v>1859</v>
      </c>
      <c r="B1419" s="1408" t="s">
        <v>1860</v>
      </c>
      <c r="C1419" s="497" t="s">
        <v>1</v>
      </c>
      <c r="D1419" s="1416">
        <v>2</v>
      </c>
      <c r="E1419" s="1416"/>
      <c r="F1419" s="1416">
        <f t="shared" si="127"/>
        <v>0</v>
      </c>
      <c r="G1419" s="1417"/>
      <c r="H1419" s="1416">
        <f t="shared" si="124"/>
        <v>0</v>
      </c>
      <c r="I1419" s="1417">
        <v>2</v>
      </c>
      <c r="J1419" s="1416">
        <f t="shared" si="125"/>
        <v>0</v>
      </c>
      <c r="K1419" s="431"/>
    </row>
    <row r="1420" spans="1:11" s="1408" customFormat="1" ht="63.75">
      <c r="A1420" s="1408" t="s">
        <v>1861</v>
      </c>
      <c r="B1420" s="1408" t="s">
        <v>1862</v>
      </c>
      <c r="C1420" s="497" t="s">
        <v>187</v>
      </c>
      <c r="D1420" s="1416">
        <v>2</v>
      </c>
      <c r="E1420" s="1416"/>
      <c r="F1420" s="1416">
        <f t="shared" si="127"/>
        <v>0</v>
      </c>
      <c r="G1420" s="1417"/>
      <c r="H1420" s="1416">
        <f t="shared" si="124"/>
        <v>0</v>
      </c>
      <c r="I1420" s="1417">
        <v>2</v>
      </c>
      <c r="J1420" s="1416">
        <f t="shared" si="125"/>
        <v>0</v>
      </c>
      <c r="K1420" s="431"/>
    </row>
    <row r="1421" spans="1:11" s="1408" customFormat="1" ht="76.5">
      <c r="A1421" s="1408" t="s">
        <v>1863</v>
      </c>
      <c r="B1421" s="1408" t="s">
        <v>1864</v>
      </c>
      <c r="C1421" s="497" t="s">
        <v>1</v>
      </c>
      <c r="D1421" s="1416">
        <v>1</v>
      </c>
      <c r="E1421" s="1416"/>
      <c r="F1421" s="1416">
        <f>D1421*E1421</f>
        <v>0</v>
      </c>
      <c r="G1421" s="1417"/>
      <c r="H1421" s="1416">
        <f t="shared" si="124"/>
        <v>0</v>
      </c>
      <c r="I1421" s="1417">
        <v>1</v>
      </c>
      <c r="J1421" s="1416">
        <f t="shared" si="125"/>
        <v>0</v>
      </c>
      <c r="K1421" s="431"/>
    </row>
    <row r="1422" spans="1:11" s="1408" customFormat="1" ht="242.25">
      <c r="A1422" s="1408" t="s">
        <v>1865</v>
      </c>
      <c r="B1422" s="1408" t="s">
        <v>1866</v>
      </c>
      <c r="C1422" s="497" t="s">
        <v>187</v>
      </c>
      <c r="D1422" s="1416">
        <v>1</v>
      </c>
      <c r="E1422" s="1416"/>
      <c r="F1422" s="1416">
        <f t="shared" si="127"/>
        <v>0</v>
      </c>
      <c r="G1422" s="1417"/>
      <c r="H1422" s="1416">
        <f t="shared" si="124"/>
        <v>0</v>
      </c>
      <c r="I1422" s="1417">
        <v>1</v>
      </c>
      <c r="J1422" s="1416">
        <f t="shared" si="125"/>
        <v>0</v>
      </c>
      <c r="K1422" s="431"/>
    </row>
    <row r="1423" spans="1:11" s="1408" customFormat="1" ht="38.25">
      <c r="A1423" s="1408" t="s">
        <v>1867</v>
      </c>
      <c r="B1423" s="1408" t="s">
        <v>1868</v>
      </c>
      <c r="C1423" s="497" t="s">
        <v>187</v>
      </c>
      <c r="D1423" s="1416">
        <v>1</v>
      </c>
      <c r="E1423" s="1416"/>
      <c r="F1423" s="1416">
        <f t="shared" si="127"/>
        <v>0</v>
      </c>
      <c r="G1423" s="1417"/>
      <c r="H1423" s="1416">
        <f t="shared" si="124"/>
        <v>0</v>
      </c>
      <c r="I1423" s="1417">
        <v>1</v>
      </c>
      <c r="J1423" s="1416">
        <f t="shared" si="125"/>
        <v>0</v>
      </c>
      <c r="K1423" s="431"/>
    </row>
    <row r="1424" spans="1:11" s="1408" customFormat="1" ht="38.25">
      <c r="A1424" s="1408" t="s">
        <v>1869</v>
      </c>
      <c r="B1424" s="1408" t="s">
        <v>1870</v>
      </c>
      <c r="C1424" s="497" t="s">
        <v>187</v>
      </c>
      <c r="D1424" s="1416">
        <v>3</v>
      </c>
      <c r="E1424" s="1416"/>
      <c r="F1424" s="1416">
        <f t="shared" si="127"/>
        <v>0</v>
      </c>
      <c r="G1424" s="1417"/>
      <c r="H1424" s="1416">
        <f t="shared" si="124"/>
        <v>0</v>
      </c>
      <c r="I1424" s="1417">
        <v>3</v>
      </c>
      <c r="J1424" s="1416">
        <f t="shared" si="125"/>
        <v>0</v>
      </c>
      <c r="K1424" s="431"/>
    </row>
    <row r="1425" spans="1:11" s="1408" customFormat="1" ht="76.5">
      <c r="A1425" s="1408" t="s">
        <v>1871</v>
      </c>
      <c r="B1425" s="1408" t="s">
        <v>1872</v>
      </c>
      <c r="C1425" s="497" t="s">
        <v>187</v>
      </c>
      <c r="D1425" s="1416">
        <v>3</v>
      </c>
      <c r="E1425" s="1416"/>
      <c r="F1425" s="1416">
        <f t="shared" si="127"/>
        <v>0</v>
      </c>
      <c r="G1425" s="1417"/>
      <c r="H1425" s="1416">
        <f t="shared" si="124"/>
        <v>0</v>
      </c>
      <c r="I1425" s="1417">
        <v>3</v>
      </c>
      <c r="J1425" s="1416">
        <f t="shared" si="125"/>
        <v>0</v>
      </c>
      <c r="K1425" s="431"/>
    </row>
    <row r="1426" spans="1:11" s="1408" customFormat="1" ht="51">
      <c r="A1426" s="1408" t="s">
        <v>1873</v>
      </c>
      <c r="B1426" s="1408" t="s">
        <v>1874</v>
      </c>
      <c r="C1426" s="497" t="s">
        <v>1</v>
      </c>
      <c r="D1426" s="1416">
        <v>1</v>
      </c>
      <c r="E1426" s="1416"/>
      <c r="F1426" s="1416">
        <f t="shared" si="127"/>
        <v>0</v>
      </c>
      <c r="G1426" s="1417"/>
      <c r="H1426" s="1416">
        <f t="shared" si="124"/>
        <v>0</v>
      </c>
      <c r="I1426" s="1417">
        <v>1</v>
      </c>
      <c r="J1426" s="1416">
        <f t="shared" si="125"/>
        <v>0</v>
      </c>
      <c r="K1426" s="431"/>
    </row>
    <row r="1427" spans="1:11" s="1408" customFormat="1" ht="51">
      <c r="A1427" s="1408" t="s">
        <v>1875</v>
      </c>
      <c r="B1427" s="1408" t="s">
        <v>1876</v>
      </c>
      <c r="C1427" s="497" t="s">
        <v>187</v>
      </c>
      <c r="D1427" s="1416">
        <v>1</v>
      </c>
      <c r="E1427" s="1416"/>
      <c r="F1427" s="1416">
        <f t="shared" si="127"/>
        <v>0</v>
      </c>
      <c r="G1427" s="1417"/>
      <c r="H1427" s="1416">
        <f t="shared" si="124"/>
        <v>0</v>
      </c>
      <c r="I1427" s="1417">
        <v>1</v>
      </c>
      <c r="J1427" s="1416">
        <f t="shared" si="125"/>
        <v>0</v>
      </c>
      <c r="K1427" s="431"/>
    </row>
    <row r="1428" spans="1:11" s="1408" customFormat="1" ht="153">
      <c r="A1428" s="1408" t="s">
        <v>1877</v>
      </c>
      <c r="B1428" s="1408" t="s">
        <v>1878</v>
      </c>
      <c r="C1428" s="497" t="s">
        <v>1</v>
      </c>
      <c r="D1428" s="1416">
        <v>2</v>
      </c>
      <c r="E1428" s="1416"/>
      <c r="F1428" s="1416">
        <f>D1428*E1428</f>
        <v>0</v>
      </c>
      <c r="G1428" s="1417"/>
      <c r="H1428" s="1416">
        <f t="shared" si="124"/>
        <v>0</v>
      </c>
      <c r="I1428" s="1417">
        <v>2</v>
      </c>
      <c r="J1428" s="1416">
        <f t="shared" si="125"/>
        <v>0</v>
      </c>
      <c r="K1428" s="431"/>
    </row>
    <row r="1429" spans="1:11" s="1408" customFormat="1" ht="140.25">
      <c r="A1429" s="1408" t="s">
        <v>1879</v>
      </c>
      <c r="B1429" s="1408" t="s">
        <v>1880</v>
      </c>
      <c r="C1429" s="497" t="s">
        <v>1</v>
      </c>
      <c r="D1429" s="1416">
        <v>1</v>
      </c>
      <c r="E1429" s="1416"/>
      <c r="F1429" s="1416">
        <f t="shared" si="127"/>
        <v>0</v>
      </c>
      <c r="G1429" s="1417"/>
      <c r="H1429" s="1416">
        <f t="shared" si="124"/>
        <v>0</v>
      </c>
      <c r="I1429" s="1417">
        <v>1</v>
      </c>
      <c r="J1429" s="1416">
        <f t="shared" si="125"/>
        <v>0</v>
      </c>
      <c r="K1429" s="431"/>
    </row>
    <row r="1430" spans="1:11" s="1408" customFormat="1" ht="127.5">
      <c r="A1430" s="1408" t="s">
        <v>1881</v>
      </c>
      <c r="B1430" s="1408" t="s">
        <v>1882</v>
      </c>
      <c r="C1430" s="497" t="s">
        <v>1</v>
      </c>
      <c r="D1430" s="1416">
        <v>2</v>
      </c>
      <c r="E1430" s="1416"/>
      <c r="F1430" s="1416">
        <f t="shared" si="127"/>
        <v>0</v>
      </c>
      <c r="G1430" s="1417"/>
      <c r="H1430" s="1416">
        <f t="shared" si="124"/>
        <v>0</v>
      </c>
      <c r="I1430" s="1417">
        <v>2</v>
      </c>
      <c r="J1430" s="1416">
        <f t="shared" si="125"/>
        <v>0</v>
      </c>
      <c r="K1430" s="431"/>
    </row>
    <row r="1431" spans="1:11" s="1408" customFormat="1" ht="114.75">
      <c r="A1431" s="1408" t="s">
        <v>1883</v>
      </c>
      <c r="B1431" s="1408" t="s">
        <v>1884</v>
      </c>
      <c r="C1431" s="497" t="s">
        <v>1</v>
      </c>
      <c r="D1431" s="1416">
        <v>1</v>
      </c>
      <c r="E1431" s="1416"/>
      <c r="F1431" s="1416">
        <f t="shared" si="127"/>
        <v>0</v>
      </c>
      <c r="G1431" s="1417"/>
      <c r="H1431" s="1416">
        <f t="shared" si="124"/>
        <v>0</v>
      </c>
      <c r="I1431" s="1417">
        <v>1</v>
      </c>
      <c r="J1431" s="1416">
        <f t="shared" si="125"/>
        <v>0</v>
      </c>
      <c r="K1431" s="431"/>
    </row>
    <row r="1432" spans="1:11" s="1408" customFormat="1" ht="140.25">
      <c r="A1432" s="1408" t="s">
        <v>1885</v>
      </c>
      <c r="B1432" s="1408" t="s">
        <v>1886</v>
      </c>
      <c r="C1432" s="497" t="s">
        <v>1</v>
      </c>
      <c r="D1432" s="1416">
        <v>3</v>
      </c>
      <c r="E1432" s="1416"/>
      <c r="F1432" s="1416">
        <f t="shared" si="127"/>
        <v>0</v>
      </c>
      <c r="G1432" s="1417"/>
      <c r="H1432" s="1416">
        <f t="shared" si="124"/>
        <v>0</v>
      </c>
      <c r="I1432" s="1417">
        <v>3</v>
      </c>
      <c r="J1432" s="1416">
        <f t="shared" si="125"/>
        <v>0</v>
      </c>
      <c r="K1432" s="431"/>
    </row>
    <row r="1433" spans="1:11" s="1408" customFormat="1" ht="165.75">
      <c r="A1433" s="1408" t="s">
        <v>1888</v>
      </c>
      <c r="B1433" s="1408" t="s">
        <v>1889</v>
      </c>
      <c r="C1433" s="497" t="s">
        <v>1</v>
      </c>
      <c r="D1433" s="1416">
        <v>1</v>
      </c>
      <c r="E1433" s="1416"/>
      <c r="F1433" s="1416">
        <f t="shared" si="127"/>
        <v>0</v>
      </c>
      <c r="G1433" s="1417"/>
      <c r="H1433" s="1416">
        <f t="shared" si="124"/>
        <v>0</v>
      </c>
      <c r="I1433" s="1417">
        <v>1</v>
      </c>
      <c r="J1433" s="1416">
        <f t="shared" si="125"/>
        <v>0</v>
      </c>
      <c r="K1433" s="431"/>
    </row>
    <row r="1434" spans="1:11" s="1408" customFormat="1" ht="178.5">
      <c r="A1434" s="1408" t="s">
        <v>1890</v>
      </c>
      <c r="B1434" s="1408" t="s">
        <v>1891</v>
      </c>
      <c r="C1434" s="497" t="s">
        <v>1</v>
      </c>
      <c r="D1434" s="1416">
        <v>60</v>
      </c>
      <c r="E1434" s="1416"/>
      <c r="F1434" s="1416">
        <f t="shared" si="127"/>
        <v>0</v>
      </c>
      <c r="G1434" s="1417"/>
      <c r="H1434" s="1416">
        <f t="shared" si="124"/>
        <v>0</v>
      </c>
      <c r="I1434" s="1417">
        <v>60</v>
      </c>
      <c r="J1434" s="1416">
        <f t="shared" si="125"/>
        <v>0</v>
      </c>
      <c r="K1434" s="431"/>
    </row>
    <row r="1435" spans="1:11" s="1408" customFormat="1" ht="25.5">
      <c r="A1435" s="1408" t="s">
        <v>1892</v>
      </c>
      <c r="B1435" s="1408" t="s">
        <v>1893</v>
      </c>
      <c r="C1435" s="497" t="s">
        <v>1</v>
      </c>
      <c r="D1435" s="1416">
        <v>60</v>
      </c>
      <c r="E1435" s="1416"/>
      <c r="F1435" s="1416">
        <f t="shared" si="127"/>
        <v>0</v>
      </c>
      <c r="G1435" s="1417"/>
      <c r="H1435" s="1416">
        <f t="shared" si="124"/>
        <v>0</v>
      </c>
      <c r="I1435" s="1417">
        <v>60</v>
      </c>
      <c r="J1435" s="1416">
        <f t="shared" si="125"/>
        <v>0</v>
      </c>
      <c r="K1435" s="431"/>
    </row>
    <row r="1436" spans="1:11" s="1408" customFormat="1" ht="140.25">
      <c r="A1436" s="1408" t="s">
        <v>1894</v>
      </c>
      <c r="B1436" s="1408" t="s">
        <v>1895</v>
      </c>
      <c r="C1436" s="497" t="s">
        <v>1</v>
      </c>
      <c r="D1436" s="1416">
        <v>1</v>
      </c>
      <c r="E1436" s="1416"/>
      <c r="F1436" s="1416">
        <f t="shared" si="127"/>
        <v>0</v>
      </c>
      <c r="G1436" s="1417"/>
      <c r="H1436" s="1416">
        <f t="shared" si="124"/>
        <v>0</v>
      </c>
      <c r="I1436" s="1417">
        <v>1</v>
      </c>
      <c r="J1436" s="1416">
        <f t="shared" si="125"/>
        <v>0</v>
      </c>
      <c r="K1436" s="431"/>
    </row>
    <row r="1437" spans="1:11" s="1408" customFormat="1" ht="76.5">
      <c r="A1437" s="1408" t="s">
        <v>1896</v>
      </c>
      <c r="B1437" s="1408" t="s">
        <v>1897</v>
      </c>
      <c r="C1437" s="497" t="s">
        <v>1</v>
      </c>
      <c r="D1437" s="1416">
        <v>3</v>
      </c>
      <c r="E1437" s="1416"/>
      <c r="F1437" s="1416">
        <f t="shared" si="127"/>
        <v>0</v>
      </c>
      <c r="G1437" s="1417"/>
      <c r="H1437" s="1416">
        <f t="shared" si="124"/>
        <v>0</v>
      </c>
      <c r="I1437" s="1417">
        <v>3</v>
      </c>
      <c r="J1437" s="1416">
        <f t="shared" si="125"/>
        <v>0</v>
      </c>
      <c r="K1437" s="431"/>
    </row>
    <row r="1438" spans="1:11" s="1408" customFormat="1">
      <c r="A1438" s="1408" t="s">
        <v>1898</v>
      </c>
      <c r="B1438" s="1408" t="s">
        <v>1899</v>
      </c>
      <c r="C1438" s="497" t="s">
        <v>1636</v>
      </c>
      <c r="D1438" s="1416">
        <v>900</v>
      </c>
      <c r="E1438" s="1416"/>
      <c r="F1438" s="1416">
        <f t="shared" si="127"/>
        <v>0</v>
      </c>
      <c r="G1438" s="1417"/>
      <c r="H1438" s="1416">
        <f t="shared" si="124"/>
        <v>0</v>
      </c>
      <c r="I1438" s="1417">
        <v>900</v>
      </c>
      <c r="J1438" s="1416">
        <f t="shared" si="125"/>
        <v>0</v>
      </c>
      <c r="K1438" s="431"/>
    </row>
    <row r="1439" spans="1:11" s="1408" customFormat="1">
      <c r="A1439" s="1408" t="s">
        <v>1900</v>
      </c>
      <c r="B1439" s="1408" t="s">
        <v>1901</v>
      </c>
      <c r="C1439" s="497" t="s">
        <v>1636</v>
      </c>
      <c r="D1439" s="1416">
        <v>400</v>
      </c>
      <c r="E1439" s="1416"/>
      <c r="F1439" s="1416">
        <f t="shared" si="127"/>
        <v>0</v>
      </c>
      <c r="G1439" s="1417"/>
      <c r="H1439" s="1416">
        <f t="shared" si="124"/>
        <v>0</v>
      </c>
      <c r="I1439" s="1417">
        <v>400</v>
      </c>
      <c r="J1439" s="1416">
        <f t="shared" si="125"/>
        <v>0</v>
      </c>
      <c r="K1439" s="431"/>
    </row>
    <row r="1440" spans="1:11" s="1408" customFormat="1" ht="25.5">
      <c r="A1440" s="1408" t="s">
        <v>1902</v>
      </c>
      <c r="B1440" s="1408" t="s">
        <v>1903</v>
      </c>
      <c r="C1440" s="497" t="s">
        <v>1636</v>
      </c>
      <c r="D1440" s="1416">
        <v>350</v>
      </c>
      <c r="E1440" s="1416"/>
      <c r="F1440" s="1416">
        <f t="shared" si="127"/>
        <v>0</v>
      </c>
      <c r="G1440" s="1417"/>
      <c r="H1440" s="1416">
        <f t="shared" si="124"/>
        <v>0</v>
      </c>
      <c r="I1440" s="1417">
        <v>350</v>
      </c>
      <c r="J1440" s="1416">
        <f t="shared" si="125"/>
        <v>0</v>
      </c>
      <c r="K1440" s="431"/>
    </row>
    <row r="1441" spans="1:11" s="1408" customFormat="1" ht="25.5">
      <c r="A1441" s="1408" t="s">
        <v>1904</v>
      </c>
      <c r="B1441" s="1408" t="s">
        <v>1905</v>
      </c>
      <c r="C1441" s="497" t="s">
        <v>1636</v>
      </c>
      <c r="D1441" s="1416">
        <v>150</v>
      </c>
      <c r="E1441" s="1416"/>
      <c r="F1441" s="1416">
        <f t="shared" si="127"/>
        <v>0</v>
      </c>
      <c r="G1441" s="1417"/>
      <c r="H1441" s="1416">
        <f t="shared" si="124"/>
        <v>0</v>
      </c>
      <c r="I1441" s="1417">
        <v>150</v>
      </c>
      <c r="J1441" s="1416">
        <f t="shared" si="125"/>
        <v>0</v>
      </c>
      <c r="K1441" s="431"/>
    </row>
    <row r="1442" spans="1:11" s="1408" customFormat="1" ht="25.5">
      <c r="A1442" s="1408" t="s">
        <v>1906</v>
      </c>
      <c r="B1442" s="1408" t="s">
        <v>1907</v>
      </c>
      <c r="C1442" s="497" t="s">
        <v>187</v>
      </c>
      <c r="D1442" s="1416">
        <v>1</v>
      </c>
      <c r="E1442" s="1416"/>
      <c r="F1442" s="1416">
        <f t="shared" si="127"/>
        <v>0</v>
      </c>
      <c r="G1442" s="1417"/>
      <c r="H1442" s="1416">
        <f t="shared" si="124"/>
        <v>0</v>
      </c>
      <c r="I1442" s="1417">
        <v>1</v>
      </c>
      <c r="J1442" s="1416">
        <f t="shared" si="125"/>
        <v>0</v>
      </c>
      <c r="K1442" s="431"/>
    </row>
    <row r="1443" spans="1:11" s="1408" customFormat="1" ht="114.75">
      <c r="A1443" s="1408" t="s">
        <v>1908</v>
      </c>
      <c r="B1443" s="1408" t="s">
        <v>1909</v>
      </c>
      <c r="C1443" s="497" t="s">
        <v>187</v>
      </c>
      <c r="D1443" s="1416">
        <v>1</v>
      </c>
      <c r="E1443" s="1416"/>
      <c r="F1443" s="1416">
        <f t="shared" si="127"/>
        <v>0</v>
      </c>
      <c r="G1443" s="1417"/>
      <c r="H1443" s="1416">
        <f t="shared" si="124"/>
        <v>0</v>
      </c>
      <c r="I1443" s="1417">
        <v>1</v>
      </c>
      <c r="J1443" s="1416">
        <f t="shared" si="125"/>
        <v>0</v>
      </c>
      <c r="K1443" s="431"/>
    </row>
    <row r="1444" spans="1:11" s="1408" customFormat="1" ht="25.5">
      <c r="A1444" s="1408" t="s">
        <v>1910</v>
      </c>
      <c r="B1444" s="1408" t="s">
        <v>1911</v>
      </c>
      <c r="C1444" s="497" t="s">
        <v>187</v>
      </c>
      <c r="D1444" s="1416">
        <v>1</v>
      </c>
      <c r="E1444" s="1416"/>
      <c r="F1444" s="1416">
        <f t="shared" si="127"/>
        <v>0</v>
      </c>
      <c r="G1444" s="1417"/>
      <c r="H1444" s="1416">
        <f t="shared" si="124"/>
        <v>0</v>
      </c>
      <c r="I1444" s="1417">
        <v>1</v>
      </c>
      <c r="J1444" s="1416">
        <f t="shared" si="125"/>
        <v>0</v>
      </c>
      <c r="K1444" s="431"/>
    </row>
    <row r="1445" spans="1:11" s="1408" customFormat="1" ht="25.5">
      <c r="A1445" s="1408" t="s">
        <v>1912</v>
      </c>
      <c r="B1445" s="1408" t="s">
        <v>1913</v>
      </c>
      <c r="C1445" s="497" t="s">
        <v>187</v>
      </c>
      <c r="D1445" s="1416">
        <v>1</v>
      </c>
      <c r="E1445" s="1416"/>
      <c r="F1445" s="1416">
        <f t="shared" si="127"/>
        <v>0</v>
      </c>
      <c r="G1445" s="1417"/>
      <c r="H1445" s="1416">
        <f t="shared" si="124"/>
        <v>0</v>
      </c>
      <c r="I1445" s="1417">
        <v>1</v>
      </c>
      <c r="J1445" s="1416">
        <f t="shared" si="125"/>
        <v>0</v>
      </c>
      <c r="K1445" s="431"/>
    </row>
    <row r="1446" spans="1:11" s="1408" customFormat="1" ht="25.5">
      <c r="A1446" s="1408" t="s">
        <v>1914</v>
      </c>
      <c r="B1446" s="1408" t="s">
        <v>1915</v>
      </c>
      <c r="C1446" s="497" t="s">
        <v>187</v>
      </c>
      <c r="D1446" s="1416">
        <v>1</v>
      </c>
      <c r="E1446" s="1416"/>
      <c r="F1446" s="1416">
        <f t="shared" si="127"/>
        <v>0</v>
      </c>
      <c r="G1446" s="1417"/>
      <c r="H1446" s="1416">
        <f t="shared" si="124"/>
        <v>0</v>
      </c>
      <c r="I1446" s="1417">
        <v>1</v>
      </c>
      <c r="J1446" s="1416">
        <f t="shared" si="125"/>
        <v>0</v>
      </c>
      <c r="K1446" s="431"/>
    </row>
    <row r="1447" spans="1:11" s="1408" customFormat="1" ht="25.5">
      <c r="A1447" s="1408" t="s">
        <v>1916</v>
      </c>
      <c r="B1447" s="1408" t="s">
        <v>1917</v>
      </c>
      <c r="C1447" s="497" t="s">
        <v>187</v>
      </c>
      <c r="D1447" s="1416">
        <v>1</v>
      </c>
      <c r="E1447" s="1416"/>
      <c r="F1447" s="1416">
        <f t="shared" si="127"/>
        <v>0</v>
      </c>
      <c r="G1447" s="1417"/>
      <c r="H1447" s="1416">
        <f t="shared" si="124"/>
        <v>0</v>
      </c>
      <c r="I1447" s="1417">
        <v>1</v>
      </c>
      <c r="J1447" s="1416">
        <f t="shared" si="125"/>
        <v>0</v>
      </c>
      <c r="K1447" s="431"/>
    </row>
    <row r="1448" spans="1:11" s="1408" customFormat="1">
      <c r="B1448" s="1408" t="s">
        <v>1918</v>
      </c>
      <c r="C1448" s="497" t="s">
        <v>187</v>
      </c>
      <c r="D1448" s="1416">
        <v>1</v>
      </c>
      <c r="E1448" s="1416">
        <f>SUM(F1408:F1447)</f>
        <v>0</v>
      </c>
      <c r="F1448" s="1416">
        <f>D1448*E1448</f>
        <v>0</v>
      </c>
      <c r="G1448" s="1417"/>
      <c r="H1448" s="1416">
        <f t="shared" si="124"/>
        <v>0</v>
      </c>
      <c r="I1448" s="1417">
        <v>1</v>
      </c>
      <c r="J1448" s="1416">
        <f>E1448*I1448</f>
        <v>0</v>
      </c>
      <c r="K1448" s="431"/>
    </row>
    <row r="1449" spans="1:11" s="1408" customFormat="1">
      <c r="C1449" s="497"/>
      <c r="D1449" s="1416"/>
      <c r="E1449" s="1416"/>
      <c r="F1449" s="1416"/>
      <c r="G1449" s="1417">
        <f t="shared" ref="G1449:G1496" si="128">D1449</f>
        <v>0</v>
      </c>
      <c r="H1449" s="1416">
        <f t="shared" si="124"/>
        <v>0</v>
      </c>
      <c r="I1449" s="1417"/>
      <c r="J1449" s="1416">
        <f t="shared" si="125"/>
        <v>0</v>
      </c>
      <c r="K1449" s="431"/>
    </row>
    <row r="1450" spans="1:11" s="1408" customFormat="1" ht="25.5">
      <c r="A1450" s="1408" t="s">
        <v>3</v>
      </c>
      <c r="B1450" s="1408" t="s">
        <v>1919</v>
      </c>
      <c r="C1450" s="497"/>
      <c r="D1450" s="1416"/>
      <c r="E1450" s="1416"/>
      <c r="F1450" s="1416"/>
      <c r="G1450" s="1417">
        <f t="shared" si="128"/>
        <v>0</v>
      </c>
      <c r="H1450" s="1416">
        <f t="shared" si="124"/>
        <v>0</v>
      </c>
      <c r="I1450" s="1417"/>
      <c r="J1450" s="1416">
        <f t="shared" si="125"/>
        <v>0</v>
      </c>
      <c r="K1450" s="431"/>
    </row>
    <row r="1451" spans="1:11" s="1408" customFormat="1" ht="178.5">
      <c r="A1451" s="1408" t="s">
        <v>1920</v>
      </c>
      <c r="B1451" s="1408" t="s">
        <v>1815</v>
      </c>
      <c r="C1451" s="497" t="s">
        <v>1</v>
      </c>
      <c r="D1451" s="1416">
        <v>2</v>
      </c>
      <c r="E1451" s="1416"/>
      <c r="F1451" s="1416">
        <f t="shared" si="127"/>
        <v>0</v>
      </c>
      <c r="G1451" s="1417">
        <f t="shared" si="128"/>
        <v>2</v>
      </c>
      <c r="H1451" s="1416">
        <f t="shared" si="124"/>
        <v>0</v>
      </c>
      <c r="I1451" s="1417"/>
      <c r="J1451" s="1416">
        <f t="shared" si="125"/>
        <v>0</v>
      </c>
      <c r="K1451" s="431"/>
    </row>
    <row r="1452" spans="1:11" s="1408" customFormat="1" ht="267.75">
      <c r="A1452" s="1408" t="s">
        <v>1921</v>
      </c>
      <c r="B1452" s="1408" t="s">
        <v>1844</v>
      </c>
      <c r="C1452" s="497" t="s">
        <v>1</v>
      </c>
      <c r="D1452" s="1416">
        <v>1</v>
      </c>
      <c r="E1452" s="1416"/>
      <c r="F1452" s="1416">
        <f t="shared" si="127"/>
        <v>0</v>
      </c>
      <c r="G1452" s="1417">
        <f t="shared" si="128"/>
        <v>1</v>
      </c>
      <c r="H1452" s="1416">
        <f t="shared" si="124"/>
        <v>0</v>
      </c>
      <c r="I1452" s="1417"/>
      <c r="J1452" s="1416">
        <f t="shared" si="125"/>
        <v>0</v>
      </c>
      <c r="K1452" s="431"/>
    </row>
    <row r="1453" spans="1:11" s="1408" customFormat="1" ht="280.5">
      <c r="A1453" s="1408" t="s">
        <v>1922</v>
      </c>
      <c r="B1453" s="1408" t="s">
        <v>1846</v>
      </c>
      <c r="C1453" s="497" t="s">
        <v>1</v>
      </c>
      <c r="D1453" s="1416">
        <v>2</v>
      </c>
      <c r="E1453" s="1416"/>
      <c r="F1453" s="1416">
        <f t="shared" si="127"/>
        <v>0</v>
      </c>
      <c r="G1453" s="1417">
        <f t="shared" si="128"/>
        <v>2</v>
      </c>
      <c r="H1453" s="1416">
        <f t="shared" si="124"/>
        <v>0</v>
      </c>
      <c r="I1453" s="1417"/>
      <c r="J1453" s="1416">
        <f t="shared" si="125"/>
        <v>0</v>
      </c>
      <c r="K1453" s="431"/>
    </row>
    <row r="1454" spans="1:11" s="1408" customFormat="1" ht="127.5">
      <c r="A1454" s="1408" t="s">
        <v>1923</v>
      </c>
      <c r="B1454" s="1408" t="s">
        <v>1924</v>
      </c>
      <c r="C1454" s="497" t="s">
        <v>1</v>
      </c>
      <c r="D1454" s="1416">
        <v>1</v>
      </c>
      <c r="E1454" s="1416"/>
      <c r="F1454" s="1416">
        <f t="shared" si="127"/>
        <v>0</v>
      </c>
      <c r="G1454" s="1417">
        <f t="shared" si="128"/>
        <v>1</v>
      </c>
      <c r="H1454" s="1416">
        <f t="shared" si="124"/>
        <v>0</v>
      </c>
      <c r="I1454" s="1417"/>
      <c r="J1454" s="1416">
        <f t="shared" si="125"/>
        <v>0</v>
      </c>
      <c r="K1454" s="431"/>
    </row>
    <row r="1455" spans="1:11" s="1408" customFormat="1" ht="178.5">
      <c r="A1455" s="1408" t="s">
        <v>1925</v>
      </c>
      <c r="B1455" s="1408" t="s">
        <v>1817</v>
      </c>
      <c r="C1455" s="497" t="s">
        <v>1</v>
      </c>
      <c r="D1455" s="1416">
        <v>1</v>
      </c>
      <c r="E1455" s="1416"/>
      <c r="F1455" s="1416">
        <f t="shared" si="127"/>
        <v>0</v>
      </c>
      <c r="G1455" s="1417">
        <f t="shared" si="128"/>
        <v>1</v>
      </c>
      <c r="H1455" s="1416">
        <f t="shared" si="124"/>
        <v>0</v>
      </c>
      <c r="I1455" s="1417"/>
      <c r="J1455" s="1416">
        <f t="shared" si="125"/>
        <v>0</v>
      </c>
      <c r="K1455" s="431"/>
    </row>
    <row r="1456" spans="1:11" s="1408" customFormat="1" ht="114.75">
      <c r="A1456" s="1408" t="s">
        <v>1926</v>
      </c>
      <c r="B1456" s="1408" t="s">
        <v>1819</v>
      </c>
      <c r="C1456" s="497" t="s">
        <v>1</v>
      </c>
      <c r="D1456" s="1416">
        <v>2</v>
      </c>
      <c r="E1456" s="1416"/>
      <c r="F1456" s="1416">
        <f t="shared" si="127"/>
        <v>0</v>
      </c>
      <c r="G1456" s="1417">
        <f t="shared" si="128"/>
        <v>2</v>
      </c>
      <c r="H1456" s="1416">
        <f t="shared" si="124"/>
        <v>0</v>
      </c>
      <c r="I1456" s="1417"/>
      <c r="J1456" s="1416">
        <f t="shared" si="125"/>
        <v>0</v>
      </c>
      <c r="K1456" s="431"/>
    </row>
    <row r="1457" spans="1:11" s="1408" customFormat="1" ht="25.5">
      <c r="A1457" s="1408" t="s">
        <v>1927</v>
      </c>
      <c r="B1457" s="1408" t="s">
        <v>1928</v>
      </c>
      <c r="C1457" s="497" t="s">
        <v>187</v>
      </c>
      <c r="D1457" s="1416">
        <v>1</v>
      </c>
      <c r="E1457" s="1416"/>
      <c r="F1457" s="1416">
        <f t="shared" si="127"/>
        <v>0</v>
      </c>
      <c r="G1457" s="1417">
        <f t="shared" si="128"/>
        <v>1</v>
      </c>
      <c r="H1457" s="1416">
        <f t="shared" si="124"/>
        <v>0</v>
      </c>
      <c r="I1457" s="1417"/>
      <c r="J1457" s="1416">
        <f t="shared" si="125"/>
        <v>0</v>
      </c>
      <c r="K1457" s="431"/>
    </row>
    <row r="1458" spans="1:11" s="1408" customFormat="1" ht="38.25">
      <c r="A1458" s="1408" t="s">
        <v>1929</v>
      </c>
      <c r="B1458" s="1408" t="s">
        <v>1930</v>
      </c>
      <c r="C1458" s="497" t="s">
        <v>1</v>
      </c>
      <c r="D1458" s="1416">
        <v>1</v>
      </c>
      <c r="E1458" s="1416"/>
      <c r="F1458" s="1416">
        <f t="shared" si="127"/>
        <v>0</v>
      </c>
      <c r="G1458" s="1417">
        <f t="shared" si="128"/>
        <v>1</v>
      </c>
      <c r="H1458" s="1416">
        <f t="shared" si="124"/>
        <v>0</v>
      </c>
      <c r="I1458" s="1417"/>
      <c r="J1458" s="1416">
        <f t="shared" si="125"/>
        <v>0</v>
      </c>
      <c r="K1458" s="431"/>
    </row>
    <row r="1459" spans="1:11" s="1408" customFormat="1">
      <c r="A1459" s="1408" t="s">
        <v>1931</v>
      </c>
      <c r="B1459" s="1408" t="s">
        <v>1932</v>
      </c>
      <c r="C1459" s="497" t="s">
        <v>1</v>
      </c>
      <c r="D1459" s="1416">
        <v>2</v>
      </c>
      <c r="E1459" s="1416"/>
      <c r="F1459" s="1416">
        <f t="shared" si="127"/>
        <v>0</v>
      </c>
      <c r="G1459" s="1417">
        <f t="shared" si="128"/>
        <v>2</v>
      </c>
      <c r="H1459" s="1416">
        <f t="shared" si="124"/>
        <v>0</v>
      </c>
      <c r="I1459" s="1417"/>
      <c r="J1459" s="1416">
        <f t="shared" si="125"/>
        <v>0</v>
      </c>
      <c r="K1459" s="431"/>
    </row>
    <row r="1460" spans="1:11" s="1408" customFormat="1">
      <c r="A1460" s="1408" t="s">
        <v>1933</v>
      </c>
      <c r="B1460" s="1408" t="s">
        <v>1934</v>
      </c>
      <c r="C1460" s="497" t="s">
        <v>1</v>
      </c>
      <c r="D1460" s="1416">
        <v>1</v>
      </c>
      <c r="E1460" s="1416"/>
      <c r="F1460" s="1416">
        <f t="shared" si="127"/>
        <v>0</v>
      </c>
      <c r="G1460" s="1417">
        <f t="shared" si="128"/>
        <v>1</v>
      </c>
      <c r="H1460" s="1416">
        <f t="shared" ref="H1460:H1501" si="129">E1460*G1460</f>
        <v>0</v>
      </c>
      <c r="I1460" s="1417"/>
      <c r="J1460" s="1416">
        <f t="shared" si="125"/>
        <v>0</v>
      </c>
      <c r="K1460" s="431"/>
    </row>
    <row r="1461" spans="1:11" s="1408" customFormat="1">
      <c r="A1461" s="1408" t="s">
        <v>1935</v>
      </c>
      <c r="B1461" s="1408" t="s">
        <v>1936</v>
      </c>
      <c r="C1461" s="497" t="s">
        <v>1636</v>
      </c>
      <c r="D1461" s="1416">
        <v>20</v>
      </c>
      <c r="E1461" s="1416"/>
      <c r="F1461" s="1416">
        <f t="shared" si="127"/>
        <v>0</v>
      </c>
      <c r="G1461" s="1417">
        <f t="shared" si="128"/>
        <v>20</v>
      </c>
      <c r="H1461" s="1416">
        <f t="shared" si="129"/>
        <v>0</v>
      </c>
      <c r="I1461" s="1417"/>
      <c r="J1461" s="1416">
        <f t="shared" ref="J1461:J1501" si="130">E1461*I1461</f>
        <v>0</v>
      </c>
      <c r="K1461" s="431"/>
    </row>
    <row r="1462" spans="1:11" s="1408" customFormat="1">
      <c r="A1462" s="1408" t="s">
        <v>1937</v>
      </c>
      <c r="B1462" s="1408" t="s">
        <v>1831</v>
      </c>
      <c r="C1462" s="497" t="s">
        <v>187</v>
      </c>
      <c r="D1462" s="1416">
        <v>1</v>
      </c>
      <c r="E1462" s="1416"/>
      <c r="F1462" s="1416">
        <f t="shared" si="127"/>
        <v>0</v>
      </c>
      <c r="G1462" s="1417">
        <f t="shared" si="128"/>
        <v>1</v>
      </c>
      <c r="H1462" s="1416">
        <f t="shared" si="129"/>
        <v>0</v>
      </c>
      <c r="I1462" s="1417"/>
      <c r="J1462" s="1416">
        <f t="shared" si="130"/>
        <v>0</v>
      </c>
      <c r="K1462" s="431"/>
    </row>
    <row r="1463" spans="1:11" s="1408" customFormat="1">
      <c r="A1463" s="1408" t="s">
        <v>1938</v>
      </c>
      <c r="B1463" s="1408" t="s">
        <v>1834</v>
      </c>
      <c r="C1463" s="497" t="s">
        <v>187</v>
      </c>
      <c r="D1463" s="1416">
        <v>1</v>
      </c>
      <c r="E1463" s="1416"/>
      <c r="F1463" s="1416">
        <f t="shared" si="127"/>
        <v>0</v>
      </c>
      <c r="G1463" s="1417">
        <f t="shared" si="128"/>
        <v>1</v>
      </c>
      <c r="H1463" s="1416">
        <f t="shared" si="129"/>
        <v>0</v>
      </c>
      <c r="I1463" s="1417"/>
      <c r="J1463" s="1416">
        <f t="shared" si="130"/>
        <v>0</v>
      </c>
      <c r="K1463" s="431"/>
    </row>
    <row r="1464" spans="1:11" s="1408" customFormat="1">
      <c r="B1464" s="1408" t="s">
        <v>1939</v>
      </c>
      <c r="C1464" s="497" t="s">
        <v>187</v>
      </c>
      <c r="D1464" s="1416">
        <v>3</v>
      </c>
      <c r="E1464" s="1416">
        <f>SUM(F1451:F1463)</f>
        <v>0</v>
      </c>
      <c r="F1464" s="1416">
        <f>D1464*E1464</f>
        <v>0</v>
      </c>
      <c r="G1464" s="1417">
        <f t="shared" si="128"/>
        <v>3</v>
      </c>
      <c r="H1464" s="1416">
        <f t="shared" si="129"/>
        <v>0</v>
      </c>
      <c r="I1464" s="1417"/>
      <c r="J1464" s="1416">
        <f t="shared" si="130"/>
        <v>0</v>
      </c>
      <c r="K1464" s="431"/>
    </row>
    <row r="1465" spans="1:11" s="1408" customFormat="1">
      <c r="C1465" s="497"/>
      <c r="D1465" s="1416"/>
      <c r="E1465" s="1416"/>
      <c r="F1465" s="1416"/>
      <c r="G1465" s="1417">
        <f t="shared" si="128"/>
        <v>0</v>
      </c>
      <c r="H1465" s="1416">
        <f t="shared" si="129"/>
        <v>0</v>
      </c>
      <c r="I1465" s="1417"/>
      <c r="J1465" s="1416">
        <f t="shared" si="130"/>
        <v>0</v>
      </c>
      <c r="K1465" s="431"/>
    </row>
    <row r="1466" spans="1:11" s="1408" customFormat="1" ht="25.5">
      <c r="A1466" s="1408" t="s">
        <v>4</v>
      </c>
      <c r="B1466" s="1408" t="s">
        <v>1940</v>
      </c>
      <c r="C1466" s="497"/>
      <c r="D1466" s="1416"/>
      <c r="E1466" s="1416"/>
      <c r="F1466" s="1416"/>
      <c r="G1466" s="1417">
        <f t="shared" si="128"/>
        <v>0</v>
      </c>
      <c r="H1466" s="1416">
        <f t="shared" si="129"/>
        <v>0</v>
      </c>
      <c r="I1466" s="1417"/>
      <c r="J1466" s="1416">
        <f t="shared" si="130"/>
        <v>0</v>
      </c>
      <c r="K1466" s="431"/>
    </row>
    <row r="1467" spans="1:11" s="1408" customFormat="1" ht="178.5">
      <c r="A1467" s="1408" t="s">
        <v>1941</v>
      </c>
      <c r="B1467" s="1408" t="s">
        <v>1815</v>
      </c>
      <c r="C1467" s="497" t="s">
        <v>1</v>
      </c>
      <c r="D1467" s="1416">
        <v>2</v>
      </c>
      <c r="E1467" s="1416"/>
      <c r="F1467" s="1416">
        <f t="shared" ref="F1467:F1479" si="131">D1467*E1467</f>
        <v>0</v>
      </c>
      <c r="G1467" s="1417">
        <f t="shared" si="128"/>
        <v>2</v>
      </c>
      <c r="H1467" s="1416">
        <f t="shared" si="129"/>
        <v>0</v>
      </c>
      <c r="I1467" s="1417"/>
      <c r="J1467" s="1416">
        <f t="shared" si="130"/>
        <v>0</v>
      </c>
      <c r="K1467" s="431"/>
    </row>
    <row r="1468" spans="1:11" s="1408" customFormat="1" ht="267.75">
      <c r="A1468" s="1408" t="s">
        <v>1942</v>
      </c>
      <c r="B1468" s="1408" t="s">
        <v>1844</v>
      </c>
      <c r="C1468" s="497" t="s">
        <v>1</v>
      </c>
      <c r="D1468" s="1416">
        <v>1</v>
      </c>
      <c r="E1468" s="1416"/>
      <c r="F1468" s="1416">
        <f t="shared" si="131"/>
        <v>0</v>
      </c>
      <c r="G1468" s="1417">
        <f t="shared" si="128"/>
        <v>1</v>
      </c>
      <c r="H1468" s="1416">
        <f t="shared" si="129"/>
        <v>0</v>
      </c>
      <c r="I1468" s="1417"/>
      <c r="J1468" s="1416">
        <f t="shared" si="130"/>
        <v>0</v>
      </c>
      <c r="K1468" s="431"/>
    </row>
    <row r="1469" spans="1:11" s="1408" customFormat="1" ht="280.5">
      <c r="A1469" s="1408" t="s">
        <v>1943</v>
      </c>
      <c r="B1469" s="1408" t="s">
        <v>1846</v>
      </c>
      <c r="C1469" s="497" t="s">
        <v>1</v>
      </c>
      <c r="D1469" s="1416">
        <v>2</v>
      </c>
      <c r="E1469" s="1416"/>
      <c r="F1469" s="1416">
        <f t="shared" si="131"/>
        <v>0</v>
      </c>
      <c r="G1469" s="1417">
        <f t="shared" si="128"/>
        <v>2</v>
      </c>
      <c r="H1469" s="1416">
        <f t="shared" si="129"/>
        <v>0</v>
      </c>
      <c r="I1469" s="1417"/>
      <c r="J1469" s="1416">
        <f t="shared" si="130"/>
        <v>0</v>
      </c>
      <c r="K1469" s="431"/>
    </row>
    <row r="1470" spans="1:11" s="1408" customFormat="1" ht="127.5">
      <c r="A1470" s="1408" t="s">
        <v>1944</v>
      </c>
      <c r="B1470" s="1408" t="s">
        <v>1924</v>
      </c>
      <c r="C1470" s="497" t="s">
        <v>1</v>
      </c>
      <c r="D1470" s="1416">
        <v>1</v>
      </c>
      <c r="E1470" s="1416"/>
      <c r="F1470" s="1416">
        <f>D1470*E1470</f>
        <v>0</v>
      </c>
      <c r="G1470" s="1417">
        <f t="shared" si="128"/>
        <v>1</v>
      </c>
      <c r="H1470" s="1416">
        <f t="shared" si="129"/>
        <v>0</v>
      </c>
      <c r="I1470" s="1417"/>
      <c r="J1470" s="1416">
        <f t="shared" si="130"/>
        <v>0</v>
      </c>
      <c r="K1470" s="431"/>
    </row>
    <row r="1471" spans="1:11" s="1408" customFormat="1" ht="178.5">
      <c r="A1471" s="1408" t="s">
        <v>1945</v>
      </c>
      <c r="B1471" s="1408" t="s">
        <v>1817</v>
      </c>
      <c r="C1471" s="497" t="s">
        <v>1</v>
      </c>
      <c r="D1471" s="1416">
        <v>1</v>
      </c>
      <c r="E1471" s="1416"/>
      <c r="F1471" s="1416">
        <f t="shared" si="131"/>
        <v>0</v>
      </c>
      <c r="G1471" s="1417">
        <f t="shared" si="128"/>
        <v>1</v>
      </c>
      <c r="H1471" s="1416">
        <f t="shared" si="129"/>
        <v>0</v>
      </c>
      <c r="I1471" s="1417"/>
      <c r="J1471" s="1416">
        <f t="shared" si="130"/>
        <v>0</v>
      </c>
      <c r="K1471" s="431"/>
    </row>
    <row r="1472" spans="1:11" s="1408" customFormat="1" ht="114.75">
      <c r="A1472" s="1408" t="s">
        <v>1946</v>
      </c>
      <c r="B1472" s="1408" t="s">
        <v>1819</v>
      </c>
      <c r="C1472" s="497" t="s">
        <v>1</v>
      </c>
      <c r="D1472" s="1416">
        <v>2</v>
      </c>
      <c r="E1472" s="1416"/>
      <c r="F1472" s="1416">
        <f t="shared" si="131"/>
        <v>0</v>
      </c>
      <c r="G1472" s="1417">
        <f t="shared" si="128"/>
        <v>2</v>
      </c>
      <c r="H1472" s="1416">
        <f t="shared" si="129"/>
        <v>0</v>
      </c>
      <c r="I1472" s="1417"/>
      <c r="J1472" s="1416">
        <f t="shared" si="130"/>
        <v>0</v>
      </c>
      <c r="K1472" s="431"/>
    </row>
    <row r="1473" spans="1:11" s="1408" customFormat="1" ht="25.5">
      <c r="A1473" s="1408" t="s">
        <v>1947</v>
      </c>
      <c r="B1473" s="1408" t="s">
        <v>1948</v>
      </c>
      <c r="C1473" s="497" t="s">
        <v>187</v>
      </c>
      <c r="D1473" s="1416">
        <v>1</v>
      </c>
      <c r="E1473" s="1416"/>
      <c r="F1473" s="1416">
        <f t="shared" si="131"/>
        <v>0</v>
      </c>
      <c r="G1473" s="1417">
        <f t="shared" si="128"/>
        <v>1</v>
      </c>
      <c r="H1473" s="1416">
        <f t="shared" si="129"/>
        <v>0</v>
      </c>
      <c r="I1473" s="1417"/>
      <c r="J1473" s="1416">
        <f t="shared" si="130"/>
        <v>0</v>
      </c>
      <c r="K1473" s="431"/>
    </row>
    <row r="1474" spans="1:11" s="1408" customFormat="1" ht="38.25">
      <c r="A1474" s="1408" t="s">
        <v>1949</v>
      </c>
      <c r="B1474" s="1408" t="s">
        <v>1930</v>
      </c>
      <c r="C1474" s="497" t="s">
        <v>1</v>
      </c>
      <c r="D1474" s="1416">
        <v>1</v>
      </c>
      <c r="E1474" s="1416"/>
      <c r="F1474" s="1416">
        <f t="shared" si="131"/>
        <v>0</v>
      </c>
      <c r="G1474" s="1417">
        <f t="shared" si="128"/>
        <v>1</v>
      </c>
      <c r="H1474" s="1416">
        <f t="shared" si="129"/>
        <v>0</v>
      </c>
      <c r="I1474" s="1417"/>
      <c r="J1474" s="1416">
        <f t="shared" si="130"/>
        <v>0</v>
      </c>
      <c r="K1474" s="431"/>
    </row>
    <row r="1475" spans="1:11" s="1408" customFormat="1">
      <c r="A1475" s="1408" t="s">
        <v>1950</v>
      </c>
      <c r="B1475" s="1408" t="s">
        <v>1932</v>
      </c>
      <c r="C1475" s="497" t="s">
        <v>1</v>
      </c>
      <c r="D1475" s="1416">
        <v>1</v>
      </c>
      <c r="E1475" s="1416"/>
      <c r="F1475" s="1416">
        <f t="shared" si="131"/>
        <v>0</v>
      </c>
      <c r="G1475" s="1417">
        <f t="shared" si="128"/>
        <v>1</v>
      </c>
      <c r="H1475" s="1416">
        <f t="shared" si="129"/>
        <v>0</v>
      </c>
      <c r="I1475" s="1417"/>
      <c r="J1475" s="1416">
        <f t="shared" si="130"/>
        <v>0</v>
      </c>
      <c r="K1475" s="431"/>
    </row>
    <row r="1476" spans="1:11" s="1408" customFormat="1">
      <c r="A1476" s="1408" t="s">
        <v>1951</v>
      </c>
      <c r="B1476" s="1408" t="s">
        <v>1934</v>
      </c>
      <c r="C1476" s="497" t="s">
        <v>1</v>
      </c>
      <c r="D1476" s="1416">
        <v>1</v>
      </c>
      <c r="E1476" s="1416"/>
      <c r="F1476" s="1416">
        <f t="shared" si="131"/>
        <v>0</v>
      </c>
      <c r="G1476" s="1417">
        <f t="shared" si="128"/>
        <v>1</v>
      </c>
      <c r="H1476" s="1416">
        <f t="shared" si="129"/>
        <v>0</v>
      </c>
      <c r="I1476" s="1417"/>
      <c r="J1476" s="1416">
        <f t="shared" si="130"/>
        <v>0</v>
      </c>
      <c r="K1476" s="431"/>
    </row>
    <row r="1477" spans="1:11" s="1408" customFormat="1">
      <c r="A1477" s="1408" t="s">
        <v>1952</v>
      </c>
      <c r="B1477" s="1408" t="s">
        <v>1936</v>
      </c>
      <c r="C1477" s="497" t="s">
        <v>1636</v>
      </c>
      <c r="D1477" s="1416">
        <v>20</v>
      </c>
      <c r="E1477" s="1416"/>
      <c r="F1477" s="1416">
        <f t="shared" si="131"/>
        <v>0</v>
      </c>
      <c r="G1477" s="1417">
        <f t="shared" si="128"/>
        <v>20</v>
      </c>
      <c r="H1477" s="1416">
        <f t="shared" si="129"/>
        <v>0</v>
      </c>
      <c r="I1477" s="1417"/>
      <c r="J1477" s="1416">
        <f t="shared" si="130"/>
        <v>0</v>
      </c>
      <c r="K1477" s="431"/>
    </row>
    <row r="1478" spans="1:11" s="1408" customFormat="1">
      <c r="A1478" s="1408" t="s">
        <v>1953</v>
      </c>
      <c r="B1478" s="1408" t="s">
        <v>1831</v>
      </c>
      <c r="C1478" s="497" t="s">
        <v>187</v>
      </c>
      <c r="D1478" s="1416">
        <v>1</v>
      </c>
      <c r="E1478" s="1416"/>
      <c r="F1478" s="1416">
        <f t="shared" si="131"/>
        <v>0</v>
      </c>
      <c r="G1478" s="1417">
        <f t="shared" si="128"/>
        <v>1</v>
      </c>
      <c r="H1478" s="1416">
        <f t="shared" si="129"/>
        <v>0</v>
      </c>
      <c r="I1478" s="1417"/>
      <c r="J1478" s="1416">
        <f t="shared" si="130"/>
        <v>0</v>
      </c>
      <c r="K1478" s="431"/>
    </row>
    <row r="1479" spans="1:11" s="1408" customFormat="1">
      <c r="A1479" s="1408" t="s">
        <v>1954</v>
      </c>
      <c r="B1479" s="1408" t="s">
        <v>1834</v>
      </c>
      <c r="C1479" s="497" t="s">
        <v>187</v>
      </c>
      <c r="D1479" s="1416">
        <v>1</v>
      </c>
      <c r="E1479" s="1416"/>
      <c r="F1479" s="1416">
        <f t="shared" si="131"/>
        <v>0</v>
      </c>
      <c r="G1479" s="1417">
        <f t="shared" si="128"/>
        <v>1</v>
      </c>
      <c r="H1479" s="1416">
        <f t="shared" si="129"/>
        <v>0</v>
      </c>
      <c r="I1479" s="1417"/>
      <c r="J1479" s="1416">
        <f t="shared" si="130"/>
        <v>0</v>
      </c>
      <c r="K1479" s="431"/>
    </row>
    <row r="1480" spans="1:11" s="1408" customFormat="1">
      <c r="B1480" s="1408" t="s">
        <v>1955</v>
      </c>
      <c r="C1480" s="497" t="s">
        <v>187</v>
      </c>
      <c r="D1480" s="1416">
        <v>3</v>
      </c>
      <c r="E1480" s="1416">
        <f>SUM(F1467:F1479)</f>
        <v>0</v>
      </c>
      <c r="F1480" s="1416">
        <f>D1480*E1480</f>
        <v>0</v>
      </c>
      <c r="G1480" s="1417">
        <f t="shared" si="128"/>
        <v>3</v>
      </c>
      <c r="H1480" s="1416">
        <f t="shared" si="129"/>
        <v>0</v>
      </c>
      <c r="I1480" s="1417"/>
      <c r="J1480" s="1416">
        <f t="shared" si="130"/>
        <v>0</v>
      </c>
      <c r="K1480" s="431"/>
    </row>
    <row r="1481" spans="1:11" s="1408" customFormat="1">
      <c r="C1481" s="497"/>
      <c r="D1481" s="1416"/>
      <c r="E1481" s="1416"/>
      <c r="F1481" s="1416"/>
      <c r="G1481" s="1417">
        <f t="shared" si="128"/>
        <v>0</v>
      </c>
      <c r="H1481" s="1416">
        <f t="shared" si="129"/>
        <v>0</v>
      </c>
      <c r="I1481" s="1417"/>
      <c r="J1481" s="1416">
        <f t="shared" si="130"/>
        <v>0</v>
      </c>
      <c r="K1481" s="431"/>
    </row>
    <row r="1482" spans="1:11" s="1408" customFormat="1" ht="25.5">
      <c r="A1482" s="1408" t="s">
        <v>5</v>
      </c>
      <c r="B1482" s="1408" t="s">
        <v>1956</v>
      </c>
      <c r="C1482" s="497"/>
      <c r="D1482" s="1416"/>
      <c r="E1482" s="1416"/>
      <c r="F1482" s="1416"/>
      <c r="G1482" s="1417">
        <f t="shared" si="128"/>
        <v>0</v>
      </c>
      <c r="H1482" s="1416">
        <f t="shared" si="129"/>
        <v>0</v>
      </c>
      <c r="I1482" s="1417"/>
      <c r="J1482" s="1416">
        <f t="shared" si="130"/>
        <v>0</v>
      </c>
      <c r="K1482" s="431"/>
    </row>
    <row r="1483" spans="1:11" s="1408" customFormat="1" ht="178.5">
      <c r="A1483" s="1408" t="s">
        <v>1957</v>
      </c>
      <c r="B1483" s="1408" t="s">
        <v>1815</v>
      </c>
      <c r="C1483" s="497" t="s">
        <v>1</v>
      </c>
      <c r="D1483" s="1416">
        <v>2</v>
      </c>
      <c r="E1483" s="1416"/>
      <c r="F1483" s="1416">
        <f t="shared" ref="F1483:F1495" si="132">D1483*E1483</f>
        <v>0</v>
      </c>
      <c r="G1483" s="1417">
        <f t="shared" si="128"/>
        <v>2</v>
      </c>
      <c r="H1483" s="1416">
        <f t="shared" si="129"/>
        <v>0</v>
      </c>
      <c r="I1483" s="1417"/>
      <c r="J1483" s="1416">
        <f t="shared" si="130"/>
        <v>0</v>
      </c>
      <c r="K1483" s="431"/>
    </row>
    <row r="1484" spans="1:11" s="1408" customFormat="1" ht="267.75">
      <c r="A1484" s="1408" t="s">
        <v>1958</v>
      </c>
      <c r="B1484" s="1408" t="s">
        <v>1844</v>
      </c>
      <c r="C1484" s="497" t="s">
        <v>1</v>
      </c>
      <c r="D1484" s="1416">
        <v>1</v>
      </c>
      <c r="E1484" s="1416"/>
      <c r="F1484" s="1416">
        <f t="shared" si="132"/>
        <v>0</v>
      </c>
      <c r="G1484" s="1417">
        <f t="shared" si="128"/>
        <v>1</v>
      </c>
      <c r="H1484" s="1416">
        <f t="shared" si="129"/>
        <v>0</v>
      </c>
      <c r="I1484" s="1417"/>
      <c r="J1484" s="1416">
        <f t="shared" si="130"/>
        <v>0</v>
      </c>
      <c r="K1484" s="431"/>
    </row>
    <row r="1485" spans="1:11" s="1408" customFormat="1" ht="280.5">
      <c r="A1485" s="1408" t="s">
        <v>1959</v>
      </c>
      <c r="B1485" s="1408" t="s">
        <v>1846</v>
      </c>
      <c r="C1485" s="497" t="s">
        <v>1</v>
      </c>
      <c r="D1485" s="1416">
        <v>2</v>
      </c>
      <c r="E1485" s="1416"/>
      <c r="F1485" s="1416">
        <f>D1485*E1485</f>
        <v>0</v>
      </c>
      <c r="G1485" s="1417">
        <f t="shared" si="128"/>
        <v>2</v>
      </c>
      <c r="H1485" s="1416">
        <f t="shared" si="129"/>
        <v>0</v>
      </c>
      <c r="I1485" s="1417"/>
      <c r="J1485" s="1416">
        <f t="shared" si="130"/>
        <v>0</v>
      </c>
      <c r="K1485" s="431"/>
    </row>
    <row r="1486" spans="1:11" s="1408" customFormat="1" ht="127.5">
      <c r="A1486" s="1408" t="s">
        <v>1960</v>
      </c>
      <c r="B1486" s="1408" t="s">
        <v>1924</v>
      </c>
      <c r="C1486" s="497" t="s">
        <v>1</v>
      </c>
      <c r="D1486" s="1416">
        <v>1</v>
      </c>
      <c r="E1486" s="1416"/>
      <c r="F1486" s="1416">
        <f t="shared" si="132"/>
        <v>0</v>
      </c>
      <c r="G1486" s="1417">
        <f t="shared" si="128"/>
        <v>1</v>
      </c>
      <c r="H1486" s="1416">
        <f t="shared" si="129"/>
        <v>0</v>
      </c>
      <c r="I1486" s="1417"/>
      <c r="J1486" s="1416">
        <f t="shared" si="130"/>
        <v>0</v>
      </c>
      <c r="K1486" s="431"/>
    </row>
    <row r="1487" spans="1:11" s="1408" customFormat="1" ht="178.5">
      <c r="A1487" s="1408" t="s">
        <v>1961</v>
      </c>
      <c r="B1487" s="1408" t="s">
        <v>1817</v>
      </c>
      <c r="C1487" s="497" t="s">
        <v>1</v>
      </c>
      <c r="D1487" s="1416">
        <v>1</v>
      </c>
      <c r="E1487" s="1416"/>
      <c r="F1487" s="1416">
        <f t="shared" si="132"/>
        <v>0</v>
      </c>
      <c r="G1487" s="1417">
        <f t="shared" si="128"/>
        <v>1</v>
      </c>
      <c r="H1487" s="1416">
        <f t="shared" si="129"/>
        <v>0</v>
      </c>
      <c r="I1487" s="1417"/>
      <c r="J1487" s="1416">
        <f t="shared" si="130"/>
        <v>0</v>
      </c>
      <c r="K1487" s="431"/>
    </row>
    <row r="1488" spans="1:11" s="1408" customFormat="1" ht="114.75">
      <c r="A1488" s="1408" t="s">
        <v>1962</v>
      </c>
      <c r="B1488" s="1408" t="s">
        <v>1819</v>
      </c>
      <c r="C1488" s="497" t="s">
        <v>1</v>
      </c>
      <c r="D1488" s="1416">
        <v>2</v>
      </c>
      <c r="E1488" s="1416"/>
      <c r="F1488" s="1416">
        <f t="shared" si="132"/>
        <v>0</v>
      </c>
      <c r="G1488" s="1417">
        <f t="shared" si="128"/>
        <v>2</v>
      </c>
      <c r="H1488" s="1416">
        <f t="shared" si="129"/>
        <v>0</v>
      </c>
      <c r="I1488" s="1417"/>
      <c r="J1488" s="1416">
        <f t="shared" si="130"/>
        <v>0</v>
      </c>
      <c r="K1488" s="431"/>
    </row>
    <row r="1489" spans="1:11" s="1408" customFormat="1" ht="25.5">
      <c r="A1489" s="1408" t="s">
        <v>1963</v>
      </c>
      <c r="B1489" s="1408" t="s">
        <v>1928</v>
      </c>
      <c r="C1489" s="497" t="s">
        <v>187</v>
      </c>
      <c r="D1489" s="1416">
        <v>1</v>
      </c>
      <c r="E1489" s="1416"/>
      <c r="F1489" s="1416">
        <f t="shared" si="132"/>
        <v>0</v>
      </c>
      <c r="G1489" s="1417">
        <f t="shared" si="128"/>
        <v>1</v>
      </c>
      <c r="H1489" s="1416">
        <f t="shared" si="129"/>
        <v>0</v>
      </c>
      <c r="I1489" s="1417"/>
      <c r="J1489" s="1416">
        <f t="shared" si="130"/>
        <v>0</v>
      </c>
      <c r="K1489" s="431"/>
    </row>
    <row r="1490" spans="1:11" s="1408" customFormat="1" ht="38.25">
      <c r="A1490" s="1408" t="s">
        <v>1964</v>
      </c>
      <c r="B1490" s="1408" t="s">
        <v>1965</v>
      </c>
      <c r="C1490" s="497" t="s">
        <v>1</v>
      </c>
      <c r="D1490" s="1416">
        <v>1</v>
      </c>
      <c r="E1490" s="1416"/>
      <c r="F1490" s="1416">
        <f t="shared" si="132"/>
        <v>0</v>
      </c>
      <c r="G1490" s="1417">
        <f t="shared" si="128"/>
        <v>1</v>
      </c>
      <c r="H1490" s="1416">
        <f t="shared" si="129"/>
        <v>0</v>
      </c>
      <c r="I1490" s="1417"/>
      <c r="J1490" s="1416">
        <f t="shared" si="130"/>
        <v>0</v>
      </c>
      <c r="K1490" s="431"/>
    </row>
    <row r="1491" spans="1:11" s="1408" customFormat="1">
      <c r="A1491" s="1408" t="s">
        <v>1966</v>
      </c>
      <c r="B1491" s="1408" t="s">
        <v>1932</v>
      </c>
      <c r="C1491" s="497" t="s">
        <v>1</v>
      </c>
      <c r="D1491" s="1416">
        <v>1</v>
      </c>
      <c r="E1491" s="1416"/>
      <c r="F1491" s="1416">
        <f t="shared" si="132"/>
        <v>0</v>
      </c>
      <c r="G1491" s="1417">
        <f t="shared" si="128"/>
        <v>1</v>
      </c>
      <c r="H1491" s="1416">
        <f t="shared" si="129"/>
        <v>0</v>
      </c>
      <c r="I1491" s="1417"/>
      <c r="J1491" s="1416">
        <f t="shared" si="130"/>
        <v>0</v>
      </c>
      <c r="K1491" s="431"/>
    </row>
    <row r="1492" spans="1:11" s="1408" customFormat="1">
      <c r="A1492" s="1408" t="s">
        <v>1967</v>
      </c>
      <c r="B1492" s="1408" t="s">
        <v>1934</v>
      </c>
      <c r="C1492" s="497" t="s">
        <v>1</v>
      </c>
      <c r="D1492" s="1416">
        <v>1</v>
      </c>
      <c r="E1492" s="1416"/>
      <c r="F1492" s="1416">
        <f t="shared" si="132"/>
        <v>0</v>
      </c>
      <c r="G1492" s="1417">
        <f t="shared" si="128"/>
        <v>1</v>
      </c>
      <c r="H1492" s="1416">
        <f t="shared" si="129"/>
        <v>0</v>
      </c>
      <c r="I1492" s="1417"/>
      <c r="J1492" s="1416">
        <f t="shared" si="130"/>
        <v>0</v>
      </c>
      <c r="K1492" s="431"/>
    </row>
    <row r="1493" spans="1:11" s="1408" customFormat="1">
      <c r="A1493" s="1408" t="s">
        <v>1968</v>
      </c>
      <c r="B1493" s="1408" t="s">
        <v>1936</v>
      </c>
      <c r="C1493" s="497" t="s">
        <v>1636</v>
      </c>
      <c r="D1493" s="1416">
        <v>20</v>
      </c>
      <c r="E1493" s="1416"/>
      <c r="F1493" s="1416">
        <f t="shared" si="132"/>
        <v>0</v>
      </c>
      <c r="G1493" s="1417">
        <f t="shared" si="128"/>
        <v>20</v>
      </c>
      <c r="H1493" s="1416">
        <f t="shared" si="129"/>
        <v>0</v>
      </c>
      <c r="I1493" s="1417"/>
      <c r="J1493" s="1416">
        <f t="shared" si="130"/>
        <v>0</v>
      </c>
      <c r="K1493" s="431"/>
    </row>
    <row r="1494" spans="1:11" s="1408" customFormat="1">
      <c r="A1494" s="1408" t="s">
        <v>1969</v>
      </c>
      <c r="B1494" s="1408" t="s">
        <v>1831</v>
      </c>
      <c r="C1494" s="497" t="s">
        <v>187</v>
      </c>
      <c r="D1494" s="1416">
        <v>1</v>
      </c>
      <c r="E1494" s="1416"/>
      <c r="F1494" s="1416">
        <f t="shared" si="132"/>
        <v>0</v>
      </c>
      <c r="G1494" s="1417">
        <f t="shared" si="128"/>
        <v>1</v>
      </c>
      <c r="H1494" s="1416">
        <f t="shared" si="129"/>
        <v>0</v>
      </c>
      <c r="I1494" s="1417"/>
      <c r="J1494" s="1416">
        <f t="shared" si="130"/>
        <v>0</v>
      </c>
      <c r="K1494" s="431"/>
    </row>
    <row r="1495" spans="1:11" s="1408" customFormat="1">
      <c r="A1495" s="1408" t="s">
        <v>1970</v>
      </c>
      <c r="B1495" s="1408" t="s">
        <v>1834</v>
      </c>
      <c r="C1495" s="497" t="s">
        <v>187</v>
      </c>
      <c r="D1495" s="1416">
        <v>1</v>
      </c>
      <c r="E1495" s="1416"/>
      <c r="F1495" s="1416">
        <f t="shared" si="132"/>
        <v>0</v>
      </c>
      <c r="G1495" s="1417">
        <f t="shared" si="128"/>
        <v>1</v>
      </c>
      <c r="H1495" s="1416">
        <f t="shared" si="129"/>
        <v>0</v>
      </c>
      <c r="I1495" s="1417"/>
      <c r="J1495" s="1416">
        <f t="shared" si="130"/>
        <v>0</v>
      </c>
      <c r="K1495" s="431"/>
    </row>
    <row r="1496" spans="1:11" s="1408" customFormat="1">
      <c r="B1496" s="1408" t="s">
        <v>1971</v>
      </c>
      <c r="C1496" s="497" t="s">
        <v>187</v>
      </c>
      <c r="D1496" s="1416">
        <v>3</v>
      </c>
      <c r="E1496" s="1416">
        <f>SUM(F1483:F1495)</f>
        <v>0</v>
      </c>
      <c r="F1496" s="1416">
        <f>D1496*E1496</f>
        <v>0</v>
      </c>
      <c r="G1496" s="1417">
        <f t="shared" si="128"/>
        <v>3</v>
      </c>
      <c r="H1496" s="1416">
        <f t="shared" si="129"/>
        <v>0</v>
      </c>
      <c r="I1496" s="1417"/>
      <c r="J1496" s="1416">
        <f t="shared" si="130"/>
        <v>0</v>
      </c>
      <c r="K1496" s="431"/>
    </row>
    <row r="1497" spans="1:11" s="1408" customFormat="1">
      <c r="C1497" s="497"/>
      <c r="D1497" s="1416"/>
      <c r="E1497" s="1416"/>
      <c r="F1497" s="1416"/>
      <c r="G1497" s="1420"/>
      <c r="H1497" s="1416">
        <f t="shared" si="129"/>
        <v>0</v>
      </c>
      <c r="I1497" s="1420"/>
      <c r="J1497" s="1416">
        <f t="shared" si="130"/>
        <v>0</v>
      </c>
      <c r="K1497" s="431"/>
    </row>
    <row r="1498" spans="1:11" s="1408" customFormat="1">
      <c r="C1498" s="497"/>
      <c r="D1498" s="1416"/>
      <c r="E1498" s="1416"/>
      <c r="F1498" s="1416"/>
      <c r="G1498" s="1420"/>
      <c r="H1498" s="1416">
        <f t="shared" si="129"/>
        <v>0</v>
      </c>
      <c r="I1498" s="1420"/>
      <c r="J1498" s="1416">
        <f t="shared" si="130"/>
        <v>0</v>
      </c>
      <c r="K1498" s="431"/>
    </row>
    <row r="1499" spans="1:11" s="1408" customFormat="1">
      <c r="B1499" s="1408" t="s">
        <v>1808</v>
      </c>
      <c r="C1499" s="497"/>
      <c r="D1499" s="1416"/>
      <c r="E1499" s="1416"/>
      <c r="F1499" s="1416"/>
      <c r="G1499" s="1420"/>
      <c r="H1499" s="1416">
        <f t="shared" si="129"/>
        <v>0</v>
      </c>
      <c r="I1499" s="1420"/>
      <c r="J1499" s="1416">
        <f t="shared" si="130"/>
        <v>0</v>
      </c>
      <c r="K1499" s="431"/>
    </row>
    <row r="1500" spans="1:11" s="1408" customFormat="1">
      <c r="C1500" s="497"/>
      <c r="D1500" s="1416"/>
      <c r="E1500" s="1416"/>
      <c r="F1500" s="1416"/>
      <c r="G1500" s="1420"/>
      <c r="H1500" s="1416">
        <f t="shared" si="129"/>
        <v>0</v>
      </c>
      <c r="I1500" s="1420"/>
      <c r="J1500" s="1416">
        <f t="shared" si="130"/>
        <v>0</v>
      </c>
      <c r="K1500" s="431"/>
    </row>
    <row r="1501" spans="1:11" s="1408" customFormat="1">
      <c r="C1501" s="497"/>
      <c r="D1501" s="1416"/>
      <c r="E1501" s="1416"/>
      <c r="F1501" s="1416"/>
      <c r="G1501" s="1420"/>
      <c r="H1501" s="1416">
        <f t="shared" si="129"/>
        <v>0</v>
      </c>
      <c r="I1501" s="1420"/>
      <c r="J1501" s="1416">
        <f t="shared" si="130"/>
        <v>0</v>
      </c>
      <c r="K1501" s="431"/>
    </row>
    <row r="1502" spans="1:11" s="1409" customFormat="1">
      <c r="A1502" s="894"/>
      <c r="B1502" s="894" t="s">
        <v>1972</v>
      </c>
      <c r="C1502" s="1421"/>
      <c r="D1502" s="1422"/>
      <c r="E1502" s="1422"/>
      <c r="F1502" s="1422">
        <f>F1405+F1448+F1464+F1480+F1496</f>
        <v>0</v>
      </c>
      <c r="G1502" s="1423"/>
      <c r="H1502" s="1422">
        <f>H1405+H1448+H1464+H1480+H1496</f>
        <v>0</v>
      </c>
      <c r="I1502" s="1423"/>
      <c r="J1502" s="1422">
        <f>J1405+J1448+J1464+J1480+J1496</f>
        <v>0</v>
      </c>
      <c r="K1502" s="431"/>
    </row>
    <row r="1503" spans="1:11" s="1408" customFormat="1">
      <c r="C1503" s="497"/>
      <c r="D1503" s="1416"/>
      <c r="E1503" s="1416"/>
      <c r="F1503" s="1416"/>
      <c r="G1503" s="1420"/>
      <c r="H1503" s="1419"/>
      <c r="I1503" s="1420"/>
      <c r="J1503" s="1419"/>
      <c r="K1503" s="431"/>
    </row>
    <row r="1504" spans="1:11" s="1408" customFormat="1" ht="15">
      <c r="C1504" s="497"/>
      <c r="D1504" s="1416"/>
      <c r="E1504" s="1416"/>
      <c r="F1504" s="1416"/>
      <c r="G1504" s="1045"/>
      <c r="H1504" s="1046"/>
      <c r="I1504" s="1045"/>
      <c r="J1504" s="1046"/>
      <c r="K1504" s="431"/>
    </row>
    <row r="1505" spans="1:11" s="1409" customFormat="1">
      <c r="A1505" s="894" t="s">
        <v>1384</v>
      </c>
      <c r="B1505" s="894" t="s">
        <v>1385</v>
      </c>
      <c r="C1505" s="1421" t="s">
        <v>244</v>
      </c>
      <c r="D1505" s="1422" t="s">
        <v>245</v>
      </c>
      <c r="E1505" s="1422" t="s">
        <v>3146</v>
      </c>
      <c r="F1505" s="1425" t="s">
        <v>247</v>
      </c>
      <c r="G1505" s="1426" t="s">
        <v>245</v>
      </c>
      <c r="H1505" s="1427"/>
      <c r="I1505" s="1426" t="s">
        <v>245</v>
      </c>
      <c r="J1505" s="1427" t="s">
        <v>247</v>
      </c>
      <c r="K1505" s="431"/>
    </row>
    <row r="1506" spans="1:11" s="1408" customFormat="1">
      <c r="C1506" s="497"/>
      <c r="D1506" s="1416"/>
      <c r="E1506" s="1416"/>
      <c r="F1506" s="1416"/>
      <c r="G1506" s="1420"/>
      <c r="H1506" s="1419"/>
      <c r="I1506" s="1420"/>
      <c r="J1506" s="1419"/>
      <c r="K1506" s="431"/>
    </row>
    <row r="1507" spans="1:11" s="436" customFormat="1" ht="25.5">
      <c r="A1507" s="436" t="s">
        <v>1175</v>
      </c>
      <c r="B1507" s="436" t="s">
        <v>1973</v>
      </c>
      <c r="C1507" s="1428"/>
      <c r="D1507" s="1429"/>
      <c r="E1507" s="1429"/>
      <c r="F1507" s="1429"/>
      <c r="G1507" s="1430"/>
      <c r="H1507" s="1431"/>
      <c r="I1507" s="1430"/>
      <c r="J1507" s="1431"/>
      <c r="K1507" s="431"/>
    </row>
    <row r="1508" spans="1:11" s="1408" customFormat="1">
      <c r="C1508" s="497"/>
      <c r="D1508" s="1416"/>
      <c r="E1508" s="1416"/>
      <c r="F1508" s="1416"/>
      <c r="G1508" s="1420"/>
      <c r="H1508" s="1419"/>
      <c r="I1508" s="1420"/>
      <c r="J1508" s="1419"/>
      <c r="K1508" s="431"/>
    </row>
    <row r="1509" spans="1:11" s="1408" customFormat="1">
      <c r="B1509" s="1408" t="s">
        <v>1974</v>
      </c>
      <c r="C1509" s="497"/>
      <c r="D1509" s="1416"/>
      <c r="E1509" s="1416"/>
      <c r="F1509" s="1416"/>
      <c r="G1509" s="1420"/>
      <c r="H1509" s="1419"/>
      <c r="I1509" s="1420"/>
      <c r="J1509" s="1419"/>
      <c r="K1509" s="431"/>
    </row>
    <row r="1510" spans="1:11" s="1408" customFormat="1">
      <c r="C1510" s="497"/>
      <c r="D1510" s="1416"/>
      <c r="E1510" s="1416"/>
      <c r="F1510" s="1416"/>
      <c r="G1510" s="1420"/>
      <c r="H1510" s="1419"/>
      <c r="I1510" s="1420"/>
      <c r="J1510" s="1419"/>
      <c r="K1510" s="431"/>
    </row>
    <row r="1511" spans="1:11" s="1408" customFormat="1" ht="38.25">
      <c r="A1511" s="1408" t="s">
        <v>0</v>
      </c>
      <c r="B1511" s="1408" t="s">
        <v>1975</v>
      </c>
      <c r="C1511" s="1432" t="s">
        <v>1389</v>
      </c>
      <c r="D1511" s="1433">
        <v>62</v>
      </c>
      <c r="E1511" s="1448">
        <f>SUM(F1512:F1520)</f>
        <v>0</v>
      </c>
      <c r="F1511" s="1433">
        <f>D1511*E1511</f>
        <v>0</v>
      </c>
      <c r="G1511" s="1449">
        <f>D1511-I1511</f>
        <v>54</v>
      </c>
      <c r="H1511" s="1433">
        <f>E1511*G1511</f>
        <v>0</v>
      </c>
      <c r="I1511" s="1449">
        <v>8</v>
      </c>
      <c r="J1511" s="1433">
        <f>E1511*I1511</f>
        <v>0</v>
      </c>
      <c r="K1511" s="431"/>
    </row>
    <row r="1512" spans="1:11" s="1408" customFormat="1">
      <c r="B1512" s="1408" t="s">
        <v>1976</v>
      </c>
      <c r="C1512" s="497" t="s">
        <v>1391</v>
      </c>
      <c r="D1512" s="1416">
        <v>1</v>
      </c>
      <c r="E1512" s="1415"/>
      <c r="F1512" s="1416">
        <f t="shared" ref="F1512:F1520" si="133">D1512*E1512</f>
        <v>0</v>
      </c>
      <c r="G1512" s="1417">
        <f t="shared" ref="G1512:G1567" si="134">D1512</f>
        <v>1</v>
      </c>
      <c r="H1512" s="1416">
        <f t="shared" ref="H1512:H1573" si="135">E1512*G1512</f>
        <v>0</v>
      </c>
      <c r="I1512" s="1417">
        <v>1</v>
      </c>
      <c r="J1512" s="1416">
        <f t="shared" ref="J1512:J1573" si="136">E1512*I1512</f>
        <v>0</v>
      </c>
      <c r="K1512" s="431"/>
    </row>
    <row r="1513" spans="1:11" s="1408" customFormat="1">
      <c r="B1513" s="1408" t="s">
        <v>1977</v>
      </c>
      <c r="C1513" s="497" t="s">
        <v>1391</v>
      </c>
      <c r="D1513" s="1416">
        <v>1</v>
      </c>
      <c r="E1513" s="1415"/>
      <c r="F1513" s="1416">
        <f t="shared" si="133"/>
        <v>0</v>
      </c>
      <c r="G1513" s="1417">
        <f t="shared" si="134"/>
        <v>1</v>
      </c>
      <c r="H1513" s="1416">
        <f t="shared" si="135"/>
        <v>0</v>
      </c>
      <c r="I1513" s="1417">
        <v>1</v>
      </c>
      <c r="J1513" s="1416">
        <f t="shared" si="136"/>
        <v>0</v>
      </c>
      <c r="K1513" s="431"/>
    </row>
    <row r="1514" spans="1:11" s="1408" customFormat="1">
      <c r="B1514" s="1408" t="s">
        <v>1415</v>
      </c>
      <c r="C1514" s="497" t="s">
        <v>1391</v>
      </c>
      <c r="D1514" s="1416">
        <v>2</v>
      </c>
      <c r="E1514" s="1415"/>
      <c r="F1514" s="1416">
        <f t="shared" si="133"/>
        <v>0</v>
      </c>
      <c r="G1514" s="1417">
        <f t="shared" si="134"/>
        <v>2</v>
      </c>
      <c r="H1514" s="1416">
        <f t="shared" si="135"/>
        <v>0</v>
      </c>
      <c r="I1514" s="1417">
        <v>2</v>
      </c>
      <c r="J1514" s="1416">
        <f t="shared" si="136"/>
        <v>0</v>
      </c>
      <c r="K1514" s="431"/>
    </row>
    <row r="1515" spans="1:11" s="1408" customFormat="1">
      <c r="B1515" s="1408" t="s">
        <v>1978</v>
      </c>
      <c r="C1515" s="497" t="s">
        <v>1391</v>
      </c>
      <c r="D1515" s="1416">
        <v>1</v>
      </c>
      <c r="E1515" s="1415"/>
      <c r="F1515" s="1416">
        <f t="shared" si="133"/>
        <v>0</v>
      </c>
      <c r="G1515" s="1417">
        <f t="shared" si="134"/>
        <v>1</v>
      </c>
      <c r="H1515" s="1416">
        <f t="shared" si="135"/>
        <v>0</v>
      </c>
      <c r="I1515" s="1417">
        <v>1</v>
      </c>
      <c r="J1515" s="1416">
        <f t="shared" si="136"/>
        <v>0</v>
      </c>
      <c r="K1515" s="431"/>
    </row>
    <row r="1516" spans="1:11" s="1408" customFormat="1">
      <c r="B1516" s="1408" t="s">
        <v>1979</v>
      </c>
      <c r="C1516" s="497" t="s">
        <v>1391</v>
      </c>
      <c r="D1516" s="1416">
        <v>20</v>
      </c>
      <c r="E1516" s="1415"/>
      <c r="F1516" s="1416">
        <f t="shared" si="133"/>
        <v>0</v>
      </c>
      <c r="G1516" s="1417">
        <f t="shared" si="134"/>
        <v>20</v>
      </c>
      <c r="H1516" s="1416">
        <f t="shared" si="135"/>
        <v>0</v>
      </c>
      <c r="I1516" s="1417">
        <v>20</v>
      </c>
      <c r="J1516" s="1416">
        <f t="shared" si="136"/>
        <v>0</v>
      </c>
      <c r="K1516" s="431"/>
    </row>
    <row r="1517" spans="1:11" s="1408" customFormat="1">
      <c r="B1517" s="1408" t="s">
        <v>1980</v>
      </c>
      <c r="C1517" s="497" t="s">
        <v>1391</v>
      </c>
      <c r="D1517" s="1416">
        <v>1</v>
      </c>
      <c r="E1517" s="1415"/>
      <c r="F1517" s="1416">
        <f t="shared" si="133"/>
        <v>0</v>
      </c>
      <c r="G1517" s="1417">
        <f t="shared" si="134"/>
        <v>1</v>
      </c>
      <c r="H1517" s="1416">
        <f t="shared" si="135"/>
        <v>0</v>
      </c>
      <c r="I1517" s="1417">
        <v>1</v>
      </c>
      <c r="J1517" s="1416">
        <f t="shared" si="136"/>
        <v>0</v>
      </c>
      <c r="K1517" s="431"/>
    </row>
    <row r="1518" spans="1:11" s="1408" customFormat="1">
      <c r="B1518" s="1408" t="s">
        <v>1981</v>
      </c>
      <c r="C1518" s="497" t="s">
        <v>1391</v>
      </c>
      <c r="D1518" s="1416">
        <v>2</v>
      </c>
      <c r="E1518" s="1415"/>
      <c r="F1518" s="1416">
        <f t="shared" si="133"/>
        <v>0</v>
      </c>
      <c r="G1518" s="1417">
        <f t="shared" si="134"/>
        <v>2</v>
      </c>
      <c r="H1518" s="1416">
        <f t="shared" si="135"/>
        <v>0</v>
      </c>
      <c r="I1518" s="1417">
        <v>2</v>
      </c>
      <c r="J1518" s="1416">
        <f t="shared" si="136"/>
        <v>0</v>
      </c>
      <c r="K1518" s="431"/>
    </row>
    <row r="1519" spans="1:11" s="1408" customFormat="1">
      <c r="B1519" s="1408" t="s">
        <v>1443</v>
      </c>
      <c r="C1519" s="497" t="s">
        <v>1389</v>
      </c>
      <c r="D1519" s="1416">
        <v>1</v>
      </c>
      <c r="E1519" s="1415"/>
      <c r="F1519" s="1416">
        <f t="shared" si="133"/>
        <v>0</v>
      </c>
      <c r="G1519" s="1417">
        <f t="shared" si="134"/>
        <v>1</v>
      </c>
      <c r="H1519" s="1416">
        <f t="shared" si="135"/>
        <v>0</v>
      </c>
      <c r="I1519" s="1417">
        <v>1</v>
      </c>
      <c r="J1519" s="1416">
        <f t="shared" si="136"/>
        <v>0</v>
      </c>
      <c r="K1519" s="431"/>
    </row>
    <row r="1520" spans="1:11" s="1408" customFormat="1">
      <c r="B1520" s="1408" t="s">
        <v>1444</v>
      </c>
      <c r="C1520" s="497" t="s">
        <v>1389</v>
      </c>
      <c r="D1520" s="1416">
        <v>1</v>
      </c>
      <c r="E1520" s="1415"/>
      <c r="F1520" s="1416">
        <f t="shared" si="133"/>
        <v>0</v>
      </c>
      <c r="G1520" s="1417">
        <f t="shared" si="134"/>
        <v>1</v>
      </c>
      <c r="H1520" s="1416">
        <f t="shared" si="135"/>
        <v>0</v>
      </c>
      <c r="I1520" s="1417">
        <v>1</v>
      </c>
      <c r="J1520" s="1416">
        <f t="shared" si="136"/>
        <v>0</v>
      </c>
      <c r="K1520" s="431"/>
    </row>
    <row r="1521" spans="1:11" s="1408" customFormat="1">
      <c r="C1521" s="497"/>
      <c r="D1521" s="1416"/>
      <c r="E1521" s="1415"/>
      <c r="F1521" s="1416"/>
      <c r="G1521" s="1417">
        <f t="shared" si="134"/>
        <v>0</v>
      </c>
      <c r="H1521" s="1416">
        <f t="shared" si="135"/>
        <v>0</v>
      </c>
      <c r="I1521" s="1417"/>
      <c r="J1521" s="1416">
        <f t="shared" si="136"/>
        <v>0</v>
      </c>
      <c r="K1521" s="431"/>
    </row>
    <row r="1522" spans="1:11" s="1408" customFormat="1">
      <c r="C1522" s="497"/>
      <c r="D1522" s="1416"/>
      <c r="E1522" s="428"/>
      <c r="F1522" s="1416"/>
      <c r="G1522" s="1417">
        <f t="shared" si="134"/>
        <v>0</v>
      </c>
      <c r="H1522" s="1416">
        <f t="shared" si="135"/>
        <v>0</v>
      </c>
      <c r="I1522" s="1417"/>
      <c r="J1522" s="1416">
        <f t="shared" si="136"/>
        <v>0</v>
      </c>
      <c r="K1522" s="431"/>
    </row>
    <row r="1523" spans="1:11" s="1408" customFormat="1" ht="38.25">
      <c r="A1523" s="1408" t="s">
        <v>2</v>
      </c>
      <c r="B1523" s="1408" t="s">
        <v>1982</v>
      </c>
      <c r="C1523" s="1432" t="s">
        <v>1389</v>
      </c>
      <c r="D1523" s="1433">
        <v>13</v>
      </c>
      <c r="E1523" s="1450">
        <f>SUM(F1524:F1532)</f>
        <v>0</v>
      </c>
      <c r="F1523" s="1433">
        <f>D1523*E1523</f>
        <v>0</v>
      </c>
      <c r="G1523" s="1449">
        <f>D1523-I1523</f>
        <v>12</v>
      </c>
      <c r="H1523" s="1433">
        <f>E1523*G1523</f>
        <v>0</v>
      </c>
      <c r="I1523" s="1449">
        <v>1</v>
      </c>
      <c r="J1523" s="1433">
        <f>E1523*I1523</f>
        <v>0</v>
      </c>
      <c r="K1523" s="431"/>
    </row>
    <row r="1524" spans="1:11" s="1408" customFormat="1">
      <c r="B1524" s="1408" t="s">
        <v>1983</v>
      </c>
      <c r="C1524" s="497" t="s">
        <v>1391</v>
      </c>
      <c r="D1524" s="1416">
        <v>1</v>
      </c>
      <c r="E1524" s="428"/>
      <c r="F1524" s="1416">
        <f t="shared" ref="F1524:F1532" si="137">D1524*E1524</f>
        <v>0</v>
      </c>
      <c r="G1524" s="1417">
        <f t="shared" si="134"/>
        <v>1</v>
      </c>
      <c r="H1524" s="1416">
        <f t="shared" si="135"/>
        <v>0</v>
      </c>
      <c r="I1524" s="1417">
        <v>1</v>
      </c>
      <c r="J1524" s="1416">
        <f t="shared" si="136"/>
        <v>0</v>
      </c>
      <c r="K1524" s="431"/>
    </row>
    <row r="1525" spans="1:11" s="1408" customFormat="1">
      <c r="B1525" s="1408" t="s">
        <v>1418</v>
      </c>
      <c r="C1525" s="497" t="s">
        <v>1391</v>
      </c>
      <c r="D1525" s="1416">
        <v>1</v>
      </c>
      <c r="E1525" s="428"/>
      <c r="F1525" s="1416">
        <f t="shared" si="137"/>
        <v>0</v>
      </c>
      <c r="G1525" s="1417">
        <f t="shared" si="134"/>
        <v>1</v>
      </c>
      <c r="H1525" s="1416">
        <f t="shared" si="135"/>
        <v>0</v>
      </c>
      <c r="I1525" s="1417">
        <v>1</v>
      </c>
      <c r="J1525" s="1416">
        <f t="shared" si="136"/>
        <v>0</v>
      </c>
      <c r="K1525" s="431"/>
    </row>
    <row r="1526" spans="1:11" s="1408" customFormat="1">
      <c r="B1526" s="1408" t="s">
        <v>1415</v>
      </c>
      <c r="C1526" s="497" t="s">
        <v>1391</v>
      </c>
      <c r="D1526" s="1416">
        <v>2</v>
      </c>
      <c r="E1526" s="428"/>
      <c r="F1526" s="1416">
        <f t="shared" si="137"/>
        <v>0</v>
      </c>
      <c r="G1526" s="1417">
        <f t="shared" si="134"/>
        <v>2</v>
      </c>
      <c r="H1526" s="1416">
        <f t="shared" si="135"/>
        <v>0</v>
      </c>
      <c r="I1526" s="1417">
        <v>2</v>
      </c>
      <c r="J1526" s="1416">
        <f t="shared" si="136"/>
        <v>0</v>
      </c>
      <c r="K1526" s="431"/>
    </row>
    <row r="1527" spans="1:11" s="1408" customFormat="1">
      <c r="B1527" s="1408" t="s">
        <v>1979</v>
      </c>
      <c r="C1527" s="497" t="s">
        <v>1391</v>
      </c>
      <c r="D1527" s="1416">
        <v>10</v>
      </c>
      <c r="E1527" s="428"/>
      <c r="F1527" s="1416">
        <f t="shared" si="137"/>
        <v>0</v>
      </c>
      <c r="G1527" s="1417">
        <f t="shared" si="134"/>
        <v>10</v>
      </c>
      <c r="H1527" s="1416">
        <f t="shared" si="135"/>
        <v>0</v>
      </c>
      <c r="I1527" s="1417">
        <v>10</v>
      </c>
      <c r="J1527" s="1416">
        <f t="shared" si="136"/>
        <v>0</v>
      </c>
      <c r="K1527" s="431"/>
    </row>
    <row r="1528" spans="1:11" s="1408" customFormat="1">
      <c r="B1528" s="1408" t="s">
        <v>1980</v>
      </c>
      <c r="C1528" s="497" t="s">
        <v>1391</v>
      </c>
      <c r="D1528" s="1416">
        <v>1</v>
      </c>
      <c r="E1528" s="428"/>
      <c r="F1528" s="1416">
        <f t="shared" si="137"/>
        <v>0</v>
      </c>
      <c r="G1528" s="1417">
        <f t="shared" si="134"/>
        <v>1</v>
      </c>
      <c r="H1528" s="1416">
        <f t="shared" si="135"/>
        <v>0</v>
      </c>
      <c r="I1528" s="1417">
        <v>1</v>
      </c>
      <c r="J1528" s="1416">
        <f t="shared" si="136"/>
        <v>0</v>
      </c>
      <c r="K1528" s="431"/>
    </row>
    <row r="1529" spans="1:11" s="1408" customFormat="1">
      <c r="B1529" s="1408" t="s">
        <v>1981</v>
      </c>
      <c r="C1529" s="497" t="s">
        <v>1391</v>
      </c>
      <c r="D1529" s="1416">
        <v>2</v>
      </c>
      <c r="E1529" s="428"/>
      <c r="F1529" s="1416">
        <f t="shared" si="137"/>
        <v>0</v>
      </c>
      <c r="G1529" s="1417">
        <f t="shared" si="134"/>
        <v>2</v>
      </c>
      <c r="H1529" s="1416">
        <f t="shared" si="135"/>
        <v>0</v>
      </c>
      <c r="I1529" s="1417">
        <v>2</v>
      </c>
      <c r="J1529" s="1416">
        <f t="shared" si="136"/>
        <v>0</v>
      </c>
      <c r="K1529" s="431"/>
    </row>
    <row r="1530" spans="1:11" s="1408" customFormat="1">
      <c r="B1530" s="1408" t="s">
        <v>1978</v>
      </c>
      <c r="C1530" s="497" t="s">
        <v>1391</v>
      </c>
      <c r="D1530" s="1416">
        <v>1</v>
      </c>
      <c r="E1530" s="428"/>
      <c r="F1530" s="1416">
        <f t="shared" si="137"/>
        <v>0</v>
      </c>
      <c r="G1530" s="1417">
        <f t="shared" si="134"/>
        <v>1</v>
      </c>
      <c r="H1530" s="1416">
        <f t="shared" si="135"/>
        <v>0</v>
      </c>
      <c r="I1530" s="1417">
        <v>1</v>
      </c>
      <c r="J1530" s="1416">
        <f t="shared" si="136"/>
        <v>0</v>
      </c>
      <c r="K1530" s="431"/>
    </row>
    <row r="1531" spans="1:11" s="1408" customFormat="1">
      <c r="B1531" s="1408" t="s">
        <v>1443</v>
      </c>
      <c r="C1531" s="497" t="s">
        <v>1389</v>
      </c>
      <c r="D1531" s="1416">
        <v>1</v>
      </c>
      <c r="E1531" s="428"/>
      <c r="F1531" s="1416">
        <f t="shared" si="137"/>
        <v>0</v>
      </c>
      <c r="G1531" s="1417">
        <f t="shared" si="134"/>
        <v>1</v>
      </c>
      <c r="H1531" s="1416">
        <f t="shared" si="135"/>
        <v>0</v>
      </c>
      <c r="I1531" s="1417">
        <v>1</v>
      </c>
      <c r="J1531" s="1416">
        <f t="shared" si="136"/>
        <v>0</v>
      </c>
      <c r="K1531" s="431"/>
    </row>
    <row r="1532" spans="1:11" s="1408" customFormat="1">
      <c r="B1532" s="1408" t="s">
        <v>1444</v>
      </c>
      <c r="C1532" s="497" t="s">
        <v>1389</v>
      </c>
      <c r="D1532" s="1416">
        <v>1</v>
      </c>
      <c r="E1532" s="428"/>
      <c r="F1532" s="1416">
        <f t="shared" si="137"/>
        <v>0</v>
      </c>
      <c r="G1532" s="1417">
        <f t="shared" si="134"/>
        <v>1</v>
      </c>
      <c r="H1532" s="1416">
        <f t="shared" si="135"/>
        <v>0</v>
      </c>
      <c r="I1532" s="1417">
        <v>1</v>
      </c>
      <c r="J1532" s="1416">
        <f t="shared" si="136"/>
        <v>0</v>
      </c>
      <c r="K1532" s="431"/>
    </row>
    <row r="1533" spans="1:11" s="1408" customFormat="1">
      <c r="C1533" s="497"/>
      <c r="D1533" s="1416"/>
      <c r="E1533" s="428"/>
      <c r="F1533" s="1416"/>
      <c r="G1533" s="1417">
        <f t="shared" si="134"/>
        <v>0</v>
      </c>
      <c r="H1533" s="1416">
        <f t="shared" si="135"/>
        <v>0</v>
      </c>
      <c r="I1533" s="1417"/>
      <c r="J1533" s="1416">
        <f t="shared" si="136"/>
        <v>0</v>
      </c>
      <c r="K1533" s="431"/>
    </row>
    <row r="1534" spans="1:11" s="1408" customFormat="1" ht="25.5">
      <c r="A1534" s="1408" t="s">
        <v>3</v>
      </c>
      <c r="B1534" s="1408" t="s">
        <v>1984</v>
      </c>
      <c r="C1534" s="497"/>
      <c r="D1534" s="1416"/>
      <c r="E1534" s="428"/>
      <c r="F1534" s="1416"/>
      <c r="G1534" s="1417">
        <f t="shared" si="134"/>
        <v>0</v>
      </c>
      <c r="H1534" s="1416">
        <f t="shared" si="135"/>
        <v>0</v>
      </c>
      <c r="I1534" s="1417"/>
      <c r="J1534" s="1416">
        <f t="shared" si="136"/>
        <v>0</v>
      </c>
      <c r="K1534" s="431"/>
    </row>
    <row r="1535" spans="1:11" s="1408" customFormat="1">
      <c r="B1535" s="1408" t="s">
        <v>1418</v>
      </c>
      <c r="C1535" s="497" t="s">
        <v>1391</v>
      </c>
      <c r="D1535" s="1416">
        <v>1</v>
      </c>
      <c r="E1535" s="428"/>
      <c r="F1535" s="1416">
        <f>D1535*E1535</f>
        <v>0</v>
      </c>
      <c r="G1535" s="1417">
        <f t="shared" si="134"/>
        <v>1</v>
      </c>
      <c r="H1535" s="1416">
        <f t="shared" si="135"/>
        <v>0</v>
      </c>
      <c r="I1535" s="1417"/>
      <c r="J1535" s="1416">
        <f t="shared" si="136"/>
        <v>0</v>
      </c>
      <c r="K1535" s="431"/>
    </row>
    <row r="1536" spans="1:11" s="1408" customFormat="1">
      <c r="B1536" s="1408" t="s">
        <v>1985</v>
      </c>
      <c r="C1536" s="497" t="s">
        <v>1391</v>
      </c>
      <c r="D1536" s="1416">
        <v>1</v>
      </c>
      <c r="E1536" s="428"/>
      <c r="F1536" s="1416">
        <f>D1536*E1536</f>
        <v>0</v>
      </c>
      <c r="G1536" s="1417">
        <f t="shared" si="134"/>
        <v>1</v>
      </c>
      <c r="H1536" s="1416">
        <f t="shared" si="135"/>
        <v>0</v>
      </c>
      <c r="I1536" s="1417"/>
      <c r="J1536" s="1416">
        <f t="shared" si="136"/>
        <v>0</v>
      </c>
      <c r="K1536" s="431"/>
    </row>
    <row r="1537" spans="1:11" s="1408" customFormat="1">
      <c r="B1537" s="1408" t="s">
        <v>1986</v>
      </c>
      <c r="C1537" s="497" t="s">
        <v>1391</v>
      </c>
      <c r="D1537" s="1416">
        <v>1</v>
      </c>
      <c r="E1537" s="428"/>
      <c r="F1537" s="1416">
        <f>D1537*E1537</f>
        <v>0</v>
      </c>
      <c r="G1537" s="1417">
        <f t="shared" si="134"/>
        <v>1</v>
      </c>
      <c r="H1537" s="1416">
        <f t="shared" si="135"/>
        <v>0</v>
      </c>
      <c r="I1537" s="1417"/>
      <c r="J1537" s="1416">
        <f t="shared" si="136"/>
        <v>0</v>
      </c>
      <c r="K1537" s="431"/>
    </row>
    <row r="1538" spans="1:11" s="1408" customFormat="1">
      <c r="C1538" s="497"/>
      <c r="D1538" s="1416"/>
      <c r="E1538" s="428"/>
      <c r="F1538" s="1416"/>
      <c r="G1538" s="1417">
        <f t="shared" si="134"/>
        <v>0</v>
      </c>
      <c r="H1538" s="1416">
        <f t="shared" si="135"/>
        <v>0</v>
      </c>
      <c r="I1538" s="1417"/>
      <c r="J1538" s="1416">
        <f t="shared" si="136"/>
        <v>0</v>
      </c>
      <c r="K1538" s="431"/>
    </row>
    <row r="1539" spans="1:11" s="1408" customFormat="1">
      <c r="B1539" s="1408" t="s">
        <v>1987</v>
      </c>
      <c r="C1539" s="497"/>
      <c r="D1539" s="1416"/>
      <c r="E1539" s="428"/>
      <c r="F1539" s="1416"/>
      <c r="G1539" s="1417">
        <f t="shared" si="134"/>
        <v>0</v>
      </c>
      <c r="H1539" s="1416">
        <f t="shared" si="135"/>
        <v>0</v>
      </c>
      <c r="I1539" s="1417"/>
      <c r="J1539" s="1416">
        <f t="shared" si="136"/>
        <v>0</v>
      </c>
      <c r="K1539" s="431"/>
    </row>
    <row r="1540" spans="1:11" s="1408" customFormat="1">
      <c r="C1540" s="497"/>
      <c r="D1540" s="1416"/>
      <c r="E1540" s="428"/>
      <c r="F1540" s="1416"/>
      <c r="G1540" s="1417">
        <f t="shared" si="134"/>
        <v>0</v>
      </c>
      <c r="H1540" s="1416">
        <f t="shared" si="135"/>
        <v>0</v>
      </c>
      <c r="I1540" s="1417"/>
      <c r="J1540" s="1416">
        <f t="shared" si="136"/>
        <v>0</v>
      </c>
      <c r="K1540" s="431"/>
    </row>
    <row r="1541" spans="1:11" s="1408" customFormat="1" ht="25.5">
      <c r="A1541" s="1408" t="s">
        <v>4</v>
      </c>
      <c r="B1541" s="1408" t="s">
        <v>1988</v>
      </c>
      <c r="C1541" s="497"/>
      <c r="D1541" s="1416"/>
      <c r="E1541" s="428"/>
      <c r="F1541" s="1416"/>
      <c r="G1541" s="1417">
        <f t="shared" si="134"/>
        <v>0</v>
      </c>
      <c r="H1541" s="1416">
        <f t="shared" si="135"/>
        <v>0</v>
      </c>
      <c r="I1541" s="1417"/>
      <c r="J1541" s="1416">
        <f t="shared" si="136"/>
        <v>0</v>
      </c>
      <c r="K1541" s="431"/>
    </row>
    <row r="1542" spans="1:11" s="1408" customFormat="1" ht="127.5">
      <c r="B1542" s="1408" t="s">
        <v>1989</v>
      </c>
      <c r="C1542" s="497" t="s">
        <v>1</v>
      </c>
      <c r="D1542" s="1416">
        <v>1</v>
      </c>
      <c r="E1542" s="428"/>
      <c r="F1542" s="1416">
        <f>D1542*E1542</f>
        <v>0</v>
      </c>
      <c r="G1542" s="1417">
        <f t="shared" si="134"/>
        <v>1</v>
      </c>
      <c r="H1542" s="1416">
        <f t="shared" si="135"/>
        <v>0</v>
      </c>
      <c r="I1542" s="1417"/>
      <c r="J1542" s="1416">
        <f t="shared" si="136"/>
        <v>0</v>
      </c>
      <c r="K1542" s="431"/>
    </row>
    <row r="1543" spans="1:11" s="1408" customFormat="1">
      <c r="C1543" s="497"/>
      <c r="D1543" s="1416"/>
      <c r="E1543" s="428"/>
      <c r="F1543" s="1416"/>
      <c r="G1543" s="1417">
        <f t="shared" si="134"/>
        <v>0</v>
      </c>
      <c r="H1543" s="1416">
        <f t="shared" si="135"/>
        <v>0</v>
      </c>
      <c r="I1543" s="1417"/>
      <c r="J1543" s="1416">
        <f t="shared" si="136"/>
        <v>0</v>
      </c>
      <c r="K1543" s="431"/>
    </row>
    <row r="1544" spans="1:11" s="1408" customFormat="1" ht="25.5">
      <c r="A1544" s="1408" t="s">
        <v>5</v>
      </c>
      <c r="B1544" s="1408" t="s">
        <v>1990</v>
      </c>
      <c r="C1544" s="497"/>
      <c r="D1544" s="1416"/>
      <c r="E1544" s="428"/>
      <c r="F1544" s="1416"/>
      <c r="G1544" s="1417">
        <f t="shared" si="134"/>
        <v>0</v>
      </c>
      <c r="H1544" s="1416">
        <f t="shared" si="135"/>
        <v>0</v>
      </c>
      <c r="I1544" s="1417"/>
      <c r="J1544" s="1416">
        <f t="shared" si="136"/>
        <v>0</v>
      </c>
      <c r="K1544" s="431"/>
    </row>
    <row r="1545" spans="1:11" s="1408" customFormat="1" ht="89.25">
      <c r="B1545" s="1408" t="s">
        <v>1991</v>
      </c>
      <c r="C1545" s="497" t="s">
        <v>1</v>
      </c>
      <c r="D1545" s="1416">
        <v>3</v>
      </c>
      <c r="E1545" s="428"/>
      <c r="F1545" s="1416">
        <f>D1545*E1545</f>
        <v>0</v>
      </c>
      <c r="G1545" s="1417">
        <f t="shared" si="134"/>
        <v>3</v>
      </c>
      <c r="H1545" s="1416">
        <f t="shared" si="135"/>
        <v>0</v>
      </c>
      <c r="I1545" s="1417"/>
      <c r="J1545" s="1416">
        <f t="shared" si="136"/>
        <v>0</v>
      </c>
      <c r="K1545" s="431"/>
    </row>
    <row r="1546" spans="1:11" s="1408" customFormat="1">
      <c r="C1546" s="497"/>
      <c r="D1546" s="1416"/>
      <c r="E1546" s="428"/>
      <c r="F1546" s="1416"/>
      <c r="G1546" s="1417">
        <f t="shared" si="134"/>
        <v>0</v>
      </c>
      <c r="H1546" s="1416">
        <f t="shared" si="135"/>
        <v>0</v>
      </c>
      <c r="I1546" s="1417"/>
      <c r="J1546" s="1416">
        <f t="shared" si="136"/>
        <v>0</v>
      </c>
      <c r="K1546" s="431"/>
    </row>
    <row r="1547" spans="1:11" s="1408" customFormat="1">
      <c r="A1547" s="1408" t="s">
        <v>8</v>
      </c>
      <c r="B1547" s="1408" t="s">
        <v>1992</v>
      </c>
      <c r="C1547" s="497"/>
      <c r="D1547" s="1416"/>
      <c r="E1547" s="428"/>
      <c r="F1547" s="1416"/>
      <c r="G1547" s="1417">
        <f t="shared" si="134"/>
        <v>0</v>
      </c>
      <c r="H1547" s="1416">
        <f t="shared" si="135"/>
        <v>0</v>
      </c>
      <c r="I1547" s="1417"/>
      <c r="J1547" s="1416">
        <f t="shared" si="136"/>
        <v>0</v>
      </c>
      <c r="K1547" s="431"/>
    </row>
    <row r="1548" spans="1:11" s="1408" customFormat="1">
      <c r="B1548" s="1408" t="s">
        <v>1993</v>
      </c>
      <c r="C1548" s="497" t="s">
        <v>1</v>
      </c>
      <c r="D1548" s="1416">
        <v>82</v>
      </c>
      <c r="E1548" s="428"/>
      <c r="F1548" s="1416">
        <f>D1548*E1548</f>
        <v>0</v>
      </c>
      <c r="G1548" s="1417">
        <f>D1548-I1548</f>
        <v>74</v>
      </c>
      <c r="H1548" s="1416">
        <f t="shared" si="135"/>
        <v>0</v>
      </c>
      <c r="I1548" s="1417">
        <v>8</v>
      </c>
      <c r="J1548" s="1416">
        <f t="shared" si="136"/>
        <v>0</v>
      </c>
      <c r="K1548" s="431"/>
    </row>
    <row r="1549" spans="1:11" s="1408" customFormat="1">
      <c r="B1549" s="1408" t="s">
        <v>1994</v>
      </c>
      <c r="C1549" s="497" t="s">
        <v>1</v>
      </c>
      <c r="D1549" s="1416">
        <f>D1548</f>
        <v>82</v>
      </c>
      <c r="E1549" s="428"/>
      <c r="F1549" s="1419">
        <f>D1549*E1549</f>
        <v>0</v>
      </c>
      <c r="G1549" s="1438">
        <f>G1548</f>
        <v>74</v>
      </c>
      <c r="H1549" s="1416">
        <f t="shared" si="135"/>
        <v>0</v>
      </c>
      <c r="I1549" s="1417">
        <f>I1548</f>
        <v>8</v>
      </c>
      <c r="J1549" s="1416">
        <f t="shared" si="136"/>
        <v>0</v>
      </c>
      <c r="K1549" s="431"/>
    </row>
    <row r="1550" spans="1:11" s="1408" customFormat="1">
      <c r="B1550" s="1408" t="s">
        <v>1995</v>
      </c>
      <c r="C1550" s="497" t="s">
        <v>1</v>
      </c>
      <c r="D1550" s="1416">
        <f>D1549</f>
        <v>82</v>
      </c>
      <c r="E1550" s="428"/>
      <c r="F1550" s="1419">
        <f>D1550*E1550</f>
        <v>0</v>
      </c>
      <c r="G1550" s="1438">
        <f>G1549</f>
        <v>74</v>
      </c>
      <c r="H1550" s="1416">
        <f t="shared" si="135"/>
        <v>0</v>
      </c>
      <c r="I1550" s="1417">
        <f>I1549</f>
        <v>8</v>
      </c>
      <c r="J1550" s="1416">
        <f t="shared" si="136"/>
        <v>0</v>
      </c>
      <c r="K1550" s="431"/>
    </row>
    <row r="1551" spans="1:11" s="1408" customFormat="1">
      <c r="C1551" s="497"/>
      <c r="D1551" s="1416"/>
      <c r="E1551" s="428"/>
      <c r="F1551" s="1419"/>
      <c r="G1551" s="1438">
        <f t="shared" si="134"/>
        <v>0</v>
      </c>
      <c r="H1551" s="1416">
        <f t="shared" si="135"/>
        <v>0</v>
      </c>
      <c r="I1551" s="1417"/>
      <c r="J1551" s="1416">
        <f t="shared" si="136"/>
        <v>0</v>
      </c>
      <c r="K1551" s="431"/>
    </row>
    <row r="1552" spans="1:11" s="1408" customFormat="1" ht="25.5">
      <c r="A1552" s="1408" t="s">
        <v>9</v>
      </c>
      <c r="B1552" s="1408" t="s">
        <v>1634</v>
      </c>
      <c r="C1552" s="497"/>
      <c r="D1552" s="1416"/>
      <c r="E1552" s="428"/>
      <c r="F1552" s="1419"/>
      <c r="G1552" s="1438">
        <f t="shared" si="134"/>
        <v>0</v>
      </c>
      <c r="H1552" s="1416">
        <f t="shared" si="135"/>
        <v>0</v>
      </c>
      <c r="I1552" s="1417"/>
      <c r="J1552" s="1416">
        <f t="shared" si="136"/>
        <v>0</v>
      </c>
      <c r="K1552" s="431"/>
    </row>
    <row r="1553" spans="1:11" s="1408" customFormat="1">
      <c r="B1553" s="1408" t="s">
        <v>1651</v>
      </c>
      <c r="C1553" s="497" t="s">
        <v>1636</v>
      </c>
      <c r="D1553" s="1416">
        <v>2300</v>
      </c>
      <c r="E1553" s="428"/>
      <c r="F1553" s="1419">
        <f>D1553*E1553</f>
        <v>0</v>
      </c>
      <c r="G1553" s="1438">
        <f>D1553-I1553</f>
        <v>1770</v>
      </c>
      <c r="H1553" s="1416">
        <f t="shared" si="135"/>
        <v>0</v>
      </c>
      <c r="I1553" s="1417">
        <v>530</v>
      </c>
      <c r="J1553" s="1416">
        <f t="shared" si="136"/>
        <v>0</v>
      </c>
      <c r="K1553" s="431"/>
    </row>
    <row r="1554" spans="1:11" s="1408" customFormat="1">
      <c r="B1554" s="1408" t="s">
        <v>1648</v>
      </c>
      <c r="C1554" s="497" t="s">
        <v>1636</v>
      </c>
      <c r="D1554" s="1416">
        <v>400</v>
      </c>
      <c r="E1554" s="428"/>
      <c r="F1554" s="1419">
        <f>D1554*E1554</f>
        <v>0</v>
      </c>
      <c r="G1554" s="1438">
        <f t="shared" si="134"/>
        <v>400</v>
      </c>
      <c r="H1554" s="1416">
        <f t="shared" si="135"/>
        <v>0</v>
      </c>
      <c r="I1554" s="1417"/>
      <c r="J1554" s="1416">
        <f t="shared" si="136"/>
        <v>0</v>
      </c>
      <c r="K1554" s="431"/>
    </row>
    <row r="1555" spans="1:11" s="1408" customFormat="1">
      <c r="B1555" s="1408" t="s">
        <v>1996</v>
      </c>
      <c r="C1555" s="497" t="s">
        <v>1636</v>
      </c>
      <c r="D1555" s="1416">
        <v>400</v>
      </c>
      <c r="E1555" s="428"/>
      <c r="F1555" s="1419">
        <f>D1555*E1555</f>
        <v>0</v>
      </c>
      <c r="G1555" s="1438">
        <f t="shared" si="134"/>
        <v>400</v>
      </c>
      <c r="H1555" s="1416">
        <f t="shared" si="135"/>
        <v>0</v>
      </c>
      <c r="I1555" s="1417"/>
      <c r="J1555" s="1416">
        <f t="shared" si="136"/>
        <v>0</v>
      </c>
      <c r="K1555" s="431"/>
    </row>
    <row r="1556" spans="1:11" s="1408" customFormat="1">
      <c r="B1556" s="1408" t="s">
        <v>1997</v>
      </c>
      <c r="C1556" s="497" t="s">
        <v>1636</v>
      </c>
      <c r="D1556" s="1416">
        <v>2500</v>
      </c>
      <c r="E1556" s="428"/>
      <c r="F1556" s="1419">
        <f>D1556*E1556</f>
        <v>0</v>
      </c>
      <c r="G1556" s="1438">
        <f>D1556-I1556</f>
        <v>2350</v>
      </c>
      <c r="H1556" s="1416">
        <f t="shared" si="135"/>
        <v>0</v>
      </c>
      <c r="I1556" s="1417">
        <v>150</v>
      </c>
      <c r="J1556" s="1416">
        <f t="shared" si="136"/>
        <v>0</v>
      </c>
      <c r="K1556" s="431"/>
    </row>
    <row r="1557" spans="1:11" s="1408" customFormat="1">
      <c r="B1557" s="1408" t="s">
        <v>1998</v>
      </c>
      <c r="C1557" s="497" t="s">
        <v>1636</v>
      </c>
      <c r="D1557" s="1416">
        <v>400</v>
      </c>
      <c r="E1557" s="428"/>
      <c r="F1557" s="1419">
        <f>D1557*E1557</f>
        <v>0</v>
      </c>
      <c r="G1557" s="1438">
        <f t="shared" si="134"/>
        <v>400</v>
      </c>
      <c r="H1557" s="1416">
        <f t="shared" si="135"/>
        <v>0</v>
      </c>
      <c r="I1557" s="1417"/>
      <c r="J1557" s="1416">
        <f t="shared" si="136"/>
        <v>0</v>
      </c>
      <c r="K1557" s="431"/>
    </row>
    <row r="1558" spans="1:11" s="1408" customFormat="1">
      <c r="C1558" s="497"/>
      <c r="D1558" s="1416"/>
      <c r="E1558" s="428"/>
      <c r="F1558" s="1419"/>
      <c r="G1558" s="1438">
        <f t="shared" si="134"/>
        <v>0</v>
      </c>
      <c r="H1558" s="1416">
        <f t="shared" si="135"/>
        <v>0</v>
      </c>
      <c r="I1558" s="1417"/>
      <c r="J1558" s="1416">
        <f t="shared" si="136"/>
        <v>0</v>
      </c>
      <c r="K1558" s="431"/>
    </row>
    <row r="1559" spans="1:11" s="1408" customFormat="1">
      <c r="A1559" s="1408" t="s">
        <v>10</v>
      </c>
      <c r="B1559" s="1408" t="s">
        <v>1679</v>
      </c>
      <c r="C1559" s="497"/>
      <c r="D1559" s="1416"/>
      <c r="E1559" s="428"/>
      <c r="F1559" s="1419"/>
      <c r="G1559" s="1438">
        <f t="shared" si="134"/>
        <v>0</v>
      </c>
      <c r="H1559" s="1416">
        <f t="shared" si="135"/>
        <v>0</v>
      </c>
      <c r="I1559" s="1417"/>
      <c r="J1559" s="1416">
        <f t="shared" si="136"/>
        <v>0</v>
      </c>
      <c r="K1559" s="431"/>
    </row>
    <row r="1560" spans="1:11" s="1408" customFormat="1">
      <c r="B1560" s="1408" t="s">
        <v>1680</v>
      </c>
      <c r="C1560" s="497" t="s">
        <v>1636</v>
      </c>
      <c r="D1560" s="1416">
        <f>(D1556+D1557)*0.25</f>
        <v>725</v>
      </c>
      <c r="E1560" s="428"/>
      <c r="F1560" s="1419">
        <f>D1560*E1560</f>
        <v>0</v>
      </c>
      <c r="G1560" s="1438">
        <f>(G1556+G1557)*0.25</f>
        <v>687.5</v>
      </c>
      <c r="H1560" s="1416">
        <f t="shared" si="135"/>
        <v>0</v>
      </c>
      <c r="I1560" s="1417">
        <f>(I1556+I1557)*0.25</f>
        <v>37.5</v>
      </c>
      <c r="J1560" s="1416">
        <f t="shared" si="136"/>
        <v>0</v>
      </c>
      <c r="K1560" s="431"/>
    </row>
    <row r="1561" spans="1:11" s="1408" customFormat="1">
      <c r="B1561" s="1408" t="s">
        <v>1681</v>
      </c>
      <c r="C1561" s="497" t="s">
        <v>1636</v>
      </c>
      <c r="D1561" s="1416">
        <f>(D1553+D1554+D1555)*0.25</f>
        <v>775</v>
      </c>
      <c r="E1561" s="428"/>
      <c r="F1561" s="1419">
        <f>D1561*E1561</f>
        <v>0</v>
      </c>
      <c r="G1561" s="1438">
        <f>(G1553+G1554+G1555)*0.25</f>
        <v>642.5</v>
      </c>
      <c r="H1561" s="1416">
        <f t="shared" si="135"/>
        <v>0</v>
      </c>
      <c r="I1561" s="1417">
        <f>(I1553+I1554+I1555)*0.25</f>
        <v>132.5</v>
      </c>
      <c r="J1561" s="1416">
        <f t="shared" si="136"/>
        <v>0</v>
      </c>
      <c r="K1561" s="431"/>
    </row>
    <row r="1562" spans="1:11" s="1408" customFormat="1">
      <c r="B1562" s="1408" t="s">
        <v>1682</v>
      </c>
      <c r="C1562" s="497" t="s">
        <v>1636</v>
      </c>
      <c r="D1562" s="1416">
        <v>150</v>
      </c>
      <c r="E1562" s="428"/>
      <c r="F1562" s="1419">
        <f>D1562*E1562</f>
        <v>0</v>
      </c>
      <c r="G1562" s="1438">
        <f>D1562</f>
        <v>150</v>
      </c>
      <c r="H1562" s="1416">
        <f t="shared" si="135"/>
        <v>0</v>
      </c>
      <c r="I1562" s="1417"/>
      <c r="J1562" s="1416">
        <f t="shared" si="136"/>
        <v>0</v>
      </c>
      <c r="K1562" s="431"/>
    </row>
    <row r="1563" spans="1:11" s="1408" customFormat="1">
      <c r="C1563" s="497"/>
      <c r="D1563" s="1416"/>
      <c r="E1563" s="428"/>
      <c r="F1563" s="1419"/>
      <c r="G1563" s="1438">
        <f t="shared" si="134"/>
        <v>0</v>
      </c>
      <c r="H1563" s="1416">
        <f t="shared" si="135"/>
        <v>0</v>
      </c>
      <c r="I1563" s="1417"/>
      <c r="J1563" s="1416">
        <f t="shared" si="136"/>
        <v>0</v>
      </c>
      <c r="K1563" s="431"/>
    </row>
    <row r="1564" spans="1:11" s="1408" customFormat="1" ht="38.25">
      <c r="A1564" s="1408" t="s">
        <v>11</v>
      </c>
      <c r="B1564" s="1408" t="s">
        <v>1694</v>
      </c>
      <c r="C1564" s="497"/>
      <c r="D1564" s="1416"/>
      <c r="E1564" s="428"/>
      <c r="F1564" s="1419"/>
      <c r="G1564" s="1438">
        <f t="shared" si="134"/>
        <v>0</v>
      </c>
      <c r="H1564" s="1416">
        <f t="shared" si="135"/>
        <v>0</v>
      </c>
      <c r="I1564" s="1417"/>
      <c r="J1564" s="1416">
        <f t="shared" si="136"/>
        <v>0</v>
      </c>
      <c r="K1564" s="431"/>
    </row>
    <row r="1565" spans="1:11" s="1408" customFormat="1">
      <c r="B1565" s="1408" t="s">
        <v>1698</v>
      </c>
      <c r="C1565" s="497" t="s">
        <v>1636</v>
      </c>
      <c r="D1565" s="1416">
        <v>384</v>
      </c>
      <c r="E1565" s="428"/>
      <c r="F1565" s="1419">
        <f>D1565*E1565</f>
        <v>0</v>
      </c>
      <c r="G1565" s="1438">
        <f>D1565-I1565</f>
        <v>294</v>
      </c>
      <c r="H1565" s="1416">
        <f t="shared" si="135"/>
        <v>0</v>
      </c>
      <c r="I1565" s="1417">
        <v>90</v>
      </c>
      <c r="J1565" s="1416">
        <f t="shared" si="136"/>
        <v>0</v>
      </c>
      <c r="K1565" s="431"/>
    </row>
    <row r="1566" spans="1:11" s="1408" customFormat="1">
      <c r="C1566" s="497"/>
      <c r="D1566" s="1416"/>
      <c r="E1566" s="428"/>
      <c r="F1566" s="1419"/>
      <c r="G1566" s="1438">
        <f t="shared" si="134"/>
        <v>0</v>
      </c>
      <c r="H1566" s="1416">
        <f t="shared" si="135"/>
        <v>0</v>
      </c>
      <c r="I1566" s="1417"/>
      <c r="J1566" s="1416">
        <f t="shared" si="136"/>
        <v>0</v>
      </c>
      <c r="K1566" s="431"/>
    </row>
    <row r="1567" spans="1:11" s="1408" customFormat="1">
      <c r="A1567" s="1408" t="s">
        <v>12</v>
      </c>
      <c r="B1567" s="1408" t="s">
        <v>1999</v>
      </c>
      <c r="C1567" s="497" t="s">
        <v>1389</v>
      </c>
      <c r="D1567" s="1416">
        <v>1</v>
      </c>
      <c r="E1567" s="428"/>
      <c r="F1567" s="1419">
        <f>D1567*E1567</f>
        <v>0</v>
      </c>
      <c r="G1567" s="1438">
        <f t="shared" si="134"/>
        <v>1</v>
      </c>
      <c r="H1567" s="1416">
        <f t="shared" si="135"/>
        <v>0</v>
      </c>
      <c r="I1567" s="1417"/>
      <c r="J1567" s="1416">
        <f t="shared" si="136"/>
        <v>0</v>
      </c>
      <c r="K1567" s="431"/>
    </row>
    <row r="1568" spans="1:11" s="1408" customFormat="1">
      <c r="C1568" s="497"/>
      <c r="D1568" s="1416"/>
      <c r="E1568" s="1416"/>
      <c r="F1568" s="1419"/>
      <c r="G1568" s="1451"/>
      <c r="H1568" s="1416">
        <f t="shared" si="135"/>
        <v>0</v>
      </c>
      <c r="I1568" s="1420"/>
      <c r="J1568" s="1416">
        <f t="shared" si="136"/>
        <v>0</v>
      </c>
      <c r="K1568" s="431"/>
    </row>
    <row r="1569" spans="1:11" s="1408" customFormat="1">
      <c r="C1569" s="497"/>
      <c r="D1569" s="1416"/>
      <c r="E1569" s="1416"/>
      <c r="F1569" s="1419"/>
      <c r="G1569" s="1451"/>
      <c r="H1569" s="1416">
        <f t="shared" si="135"/>
        <v>0</v>
      </c>
      <c r="I1569" s="1420"/>
      <c r="J1569" s="1416">
        <f t="shared" si="136"/>
        <v>0</v>
      </c>
      <c r="K1569" s="431"/>
    </row>
    <row r="1570" spans="1:11" s="1408" customFormat="1">
      <c r="C1570" s="497"/>
      <c r="D1570" s="1416"/>
      <c r="E1570" s="1416"/>
      <c r="F1570" s="1419"/>
      <c r="G1570" s="1451"/>
      <c r="H1570" s="1416">
        <f t="shared" si="135"/>
        <v>0</v>
      </c>
      <c r="I1570" s="1420"/>
      <c r="J1570" s="1416">
        <f t="shared" si="136"/>
        <v>0</v>
      </c>
      <c r="K1570" s="431"/>
    </row>
    <row r="1571" spans="1:11" s="1408" customFormat="1">
      <c r="B1571" s="1408" t="s">
        <v>2000</v>
      </c>
      <c r="C1571" s="497"/>
      <c r="D1571" s="1416"/>
      <c r="E1571" s="1416"/>
      <c r="F1571" s="1416"/>
      <c r="G1571" s="1420"/>
      <c r="H1571" s="1416">
        <f t="shared" si="135"/>
        <v>0</v>
      </c>
      <c r="I1571" s="1420"/>
      <c r="J1571" s="1416">
        <f t="shared" si="136"/>
        <v>0</v>
      </c>
      <c r="K1571" s="431"/>
    </row>
    <row r="1572" spans="1:11" s="1408" customFormat="1">
      <c r="C1572" s="497"/>
      <c r="D1572" s="1416"/>
      <c r="E1572" s="1416"/>
      <c r="F1572" s="1416"/>
      <c r="G1572" s="1420"/>
      <c r="H1572" s="1416">
        <f t="shared" si="135"/>
        <v>0</v>
      </c>
      <c r="I1572" s="1420"/>
      <c r="J1572" s="1416">
        <f t="shared" si="136"/>
        <v>0</v>
      </c>
      <c r="K1572" s="431"/>
    </row>
    <row r="1573" spans="1:11" s="1408" customFormat="1">
      <c r="C1573" s="497"/>
      <c r="D1573" s="1416"/>
      <c r="E1573" s="1416"/>
      <c r="F1573" s="1416"/>
      <c r="G1573" s="1420"/>
      <c r="H1573" s="1416">
        <f t="shared" si="135"/>
        <v>0</v>
      </c>
      <c r="I1573" s="1420"/>
      <c r="J1573" s="1416">
        <f t="shared" si="136"/>
        <v>0</v>
      </c>
      <c r="K1573" s="431"/>
    </row>
    <row r="1574" spans="1:11" s="1409" customFormat="1" ht="25.5">
      <c r="A1574" s="894"/>
      <c r="B1574" s="894" t="s">
        <v>2001</v>
      </c>
      <c r="C1574" s="1421"/>
      <c r="D1574" s="1422"/>
      <c r="E1574" s="1422"/>
      <c r="F1574" s="1422">
        <f>SUM(F1511,F1523,F1535:F1567)</f>
        <v>0</v>
      </c>
      <c r="G1574" s="1423"/>
      <c r="H1574" s="1422">
        <f>SUM(H1511,H1523,H1535:H1567)</f>
        <v>0</v>
      </c>
      <c r="I1574" s="1423"/>
      <c r="J1574" s="1422">
        <f>SUM(J1511,J1523,J1535:J1567)</f>
        <v>0</v>
      </c>
      <c r="K1574" s="431"/>
    </row>
    <row r="1575" spans="1:11" s="1409" customFormat="1">
      <c r="C1575" s="1432"/>
      <c r="D1575" s="1433"/>
      <c r="E1575" s="1433"/>
      <c r="F1575" s="1433"/>
      <c r="G1575" s="1434"/>
      <c r="H1575" s="1435"/>
      <c r="I1575" s="1434"/>
      <c r="J1575" s="1435"/>
      <c r="K1575" s="431"/>
    </row>
    <row r="1576" spans="1:11" s="1408" customFormat="1" ht="15">
      <c r="C1576" s="497"/>
      <c r="D1576" s="1416"/>
      <c r="E1576" s="1416"/>
      <c r="F1576" s="1416"/>
      <c r="G1576" s="1045"/>
      <c r="H1576" s="1046"/>
      <c r="I1576" s="1045"/>
      <c r="J1576" s="1046"/>
      <c r="K1576" s="431"/>
    </row>
    <row r="1577" spans="1:11" s="1409" customFormat="1">
      <c r="A1577" s="894" t="s">
        <v>1384</v>
      </c>
      <c r="B1577" s="894" t="s">
        <v>1385</v>
      </c>
      <c r="C1577" s="1421" t="s">
        <v>244</v>
      </c>
      <c r="D1577" s="1422" t="s">
        <v>245</v>
      </c>
      <c r="E1577" s="1422" t="s">
        <v>3146</v>
      </c>
      <c r="F1577" s="1425" t="s">
        <v>247</v>
      </c>
      <c r="G1577" s="1426" t="s">
        <v>245</v>
      </c>
      <c r="H1577" s="1427"/>
      <c r="I1577" s="1426" t="s">
        <v>245</v>
      </c>
      <c r="J1577" s="1427" t="s">
        <v>247</v>
      </c>
      <c r="K1577" s="431"/>
    </row>
    <row r="1578" spans="1:11" s="1408" customFormat="1">
      <c r="C1578" s="497"/>
      <c r="D1578" s="1416"/>
      <c r="E1578" s="1416"/>
      <c r="F1578" s="1416"/>
      <c r="G1578" s="1420"/>
      <c r="H1578" s="1419"/>
      <c r="I1578" s="1420"/>
      <c r="J1578" s="1419"/>
      <c r="K1578" s="431"/>
    </row>
    <row r="1579" spans="1:11" s="436" customFormat="1">
      <c r="A1579" s="436" t="s">
        <v>1175</v>
      </c>
      <c r="B1579" s="436" t="s">
        <v>2002</v>
      </c>
      <c r="C1579" s="1428"/>
      <c r="D1579" s="1429"/>
      <c r="E1579" s="1429"/>
      <c r="F1579" s="1429"/>
      <c r="G1579" s="1430"/>
      <c r="H1579" s="1431"/>
      <c r="I1579" s="1430"/>
      <c r="J1579" s="1431"/>
      <c r="K1579" s="431"/>
    </row>
    <row r="1580" spans="1:11" s="1408" customFormat="1">
      <c r="C1580" s="497"/>
      <c r="D1580" s="1416"/>
      <c r="E1580" s="1416"/>
      <c r="F1580" s="1416"/>
      <c r="G1580" s="1420"/>
      <c r="H1580" s="1419"/>
      <c r="I1580" s="1420"/>
      <c r="J1580" s="1419"/>
      <c r="K1580" s="431"/>
    </row>
    <row r="1581" spans="1:11" s="1408" customFormat="1">
      <c r="C1581" s="497"/>
      <c r="D1581" s="1416"/>
      <c r="E1581" s="1416"/>
      <c r="F1581" s="1416"/>
      <c r="G1581" s="1420"/>
      <c r="H1581" s="1419"/>
      <c r="I1581" s="1420"/>
      <c r="J1581" s="1419"/>
      <c r="K1581" s="431"/>
    </row>
    <row r="1582" spans="1:11" s="1408" customFormat="1">
      <c r="A1582" s="1408" t="s">
        <v>0</v>
      </c>
      <c r="B1582" s="1408" t="s">
        <v>2003</v>
      </c>
      <c r="C1582" s="497" t="s">
        <v>1</v>
      </c>
      <c r="D1582" s="1416">
        <v>8</v>
      </c>
      <c r="E1582" s="1416"/>
      <c r="F1582" s="1416">
        <f>E1582*D1582</f>
        <v>0</v>
      </c>
      <c r="G1582" s="1417">
        <f t="shared" ref="G1582:G1610" si="138">D1582</f>
        <v>8</v>
      </c>
      <c r="H1582" s="1416">
        <f>G1582*E1582</f>
        <v>0</v>
      </c>
      <c r="I1582" s="1420"/>
      <c r="J1582" s="1416">
        <f>I1582*E1582</f>
        <v>0</v>
      </c>
      <c r="K1582" s="431"/>
    </row>
    <row r="1583" spans="1:11" s="1408" customFormat="1">
      <c r="C1583" s="497"/>
      <c r="D1583" s="1416"/>
      <c r="E1583" s="1416"/>
      <c r="F1583" s="1416"/>
      <c r="G1583" s="1417">
        <f t="shared" si="138"/>
        <v>0</v>
      </c>
      <c r="H1583" s="1416">
        <f t="shared" ref="H1583:H1613" si="139">G1583*E1583</f>
        <v>0</v>
      </c>
      <c r="I1583" s="1420"/>
      <c r="J1583" s="1416">
        <f t="shared" ref="J1583:J1613" si="140">I1583*E1583</f>
        <v>0</v>
      </c>
      <c r="K1583" s="431"/>
    </row>
    <row r="1584" spans="1:11" s="1408" customFormat="1" ht="38.25">
      <c r="A1584" s="1408" t="s">
        <v>2</v>
      </c>
      <c r="B1584" s="1408" t="s">
        <v>2004</v>
      </c>
      <c r="C1584" s="497" t="s">
        <v>1</v>
      </c>
      <c r="D1584" s="1416">
        <v>8</v>
      </c>
      <c r="E1584" s="1416"/>
      <c r="F1584" s="1416">
        <f>E1584*D1584</f>
        <v>0</v>
      </c>
      <c r="G1584" s="1417">
        <f t="shared" si="138"/>
        <v>8</v>
      </c>
      <c r="H1584" s="1416">
        <f t="shared" si="139"/>
        <v>0</v>
      </c>
      <c r="I1584" s="1420"/>
      <c r="J1584" s="1416">
        <f t="shared" si="140"/>
        <v>0</v>
      </c>
      <c r="K1584" s="431"/>
    </row>
    <row r="1585" spans="1:11" s="1408" customFormat="1">
      <c r="C1585" s="497"/>
      <c r="D1585" s="1416"/>
      <c r="E1585" s="1416"/>
      <c r="F1585" s="1416"/>
      <c r="G1585" s="1417">
        <f t="shared" si="138"/>
        <v>0</v>
      </c>
      <c r="H1585" s="1416">
        <f t="shared" si="139"/>
        <v>0</v>
      </c>
      <c r="I1585" s="1420"/>
      <c r="J1585" s="1416">
        <f t="shared" si="140"/>
        <v>0</v>
      </c>
      <c r="K1585" s="431"/>
    </row>
    <row r="1586" spans="1:11" s="1408" customFormat="1">
      <c r="A1586" s="1408" t="s">
        <v>3</v>
      </c>
      <c r="B1586" s="1408" t="s">
        <v>2005</v>
      </c>
      <c r="C1586" s="497" t="s">
        <v>1</v>
      </c>
      <c r="D1586" s="1416">
        <v>8</v>
      </c>
      <c r="E1586" s="1416"/>
      <c r="F1586" s="1416">
        <f>E1586*D1586</f>
        <v>0</v>
      </c>
      <c r="G1586" s="1417">
        <f t="shared" si="138"/>
        <v>8</v>
      </c>
      <c r="H1586" s="1416">
        <f t="shared" si="139"/>
        <v>0</v>
      </c>
      <c r="I1586" s="1420"/>
      <c r="J1586" s="1416">
        <f t="shared" si="140"/>
        <v>0</v>
      </c>
      <c r="K1586" s="431"/>
    </row>
    <row r="1587" spans="1:11" s="1408" customFormat="1">
      <c r="C1587" s="497"/>
      <c r="D1587" s="1416"/>
      <c r="E1587" s="1416"/>
      <c r="F1587" s="1416"/>
      <c r="G1587" s="1417">
        <f t="shared" si="138"/>
        <v>0</v>
      </c>
      <c r="H1587" s="1416">
        <f t="shared" si="139"/>
        <v>0</v>
      </c>
      <c r="I1587" s="1420"/>
      <c r="J1587" s="1416">
        <f t="shared" si="140"/>
        <v>0</v>
      </c>
      <c r="K1587" s="431"/>
    </row>
    <row r="1588" spans="1:11" s="1408" customFormat="1" ht="38.25">
      <c r="A1588" s="1408" t="s">
        <v>4</v>
      </c>
      <c r="B1588" s="1408" t="s">
        <v>2006</v>
      </c>
      <c r="C1588" s="497" t="s">
        <v>1</v>
      </c>
      <c r="D1588" s="1416">
        <v>8</v>
      </c>
      <c r="E1588" s="1416"/>
      <c r="F1588" s="1416">
        <f>E1588*D1588</f>
        <v>0</v>
      </c>
      <c r="G1588" s="1417">
        <f t="shared" si="138"/>
        <v>8</v>
      </c>
      <c r="H1588" s="1416">
        <f t="shared" si="139"/>
        <v>0</v>
      </c>
      <c r="I1588" s="1420"/>
      <c r="J1588" s="1416">
        <f t="shared" si="140"/>
        <v>0</v>
      </c>
      <c r="K1588" s="431"/>
    </row>
    <row r="1589" spans="1:11" s="1408" customFormat="1">
      <c r="C1589" s="497"/>
      <c r="D1589" s="1416"/>
      <c r="E1589" s="1416"/>
      <c r="F1589" s="1416"/>
      <c r="G1589" s="1417">
        <f t="shared" si="138"/>
        <v>0</v>
      </c>
      <c r="H1589" s="1416">
        <f t="shared" si="139"/>
        <v>0</v>
      </c>
      <c r="I1589" s="1420"/>
      <c r="J1589" s="1416">
        <f t="shared" si="140"/>
        <v>0</v>
      </c>
      <c r="K1589" s="431"/>
    </row>
    <row r="1590" spans="1:11" s="1408" customFormat="1" ht="25.5">
      <c r="A1590" s="1408" t="s">
        <v>5</v>
      </c>
      <c r="B1590" s="1408" t="s">
        <v>2007</v>
      </c>
      <c r="C1590" s="497" t="s">
        <v>2008</v>
      </c>
      <c r="D1590" s="1416">
        <v>200</v>
      </c>
      <c r="E1590" s="1416"/>
      <c r="F1590" s="1416">
        <f>E1590*D1590</f>
        <v>0</v>
      </c>
      <c r="G1590" s="1417">
        <f t="shared" si="138"/>
        <v>200</v>
      </c>
      <c r="H1590" s="1416">
        <f t="shared" si="139"/>
        <v>0</v>
      </c>
      <c r="I1590" s="1420"/>
      <c r="J1590" s="1416">
        <f t="shared" si="140"/>
        <v>0</v>
      </c>
      <c r="K1590" s="431"/>
    </row>
    <row r="1591" spans="1:11" s="1408" customFormat="1">
      <c r="C1591" s="497"/>
      <c r="D1591" s="1416"/>
      <c r="E1591" s="1416"/>
      <c r="F1591" s="1416"/>
      <c r="G1591" s="1417">
        <f t="shared" si="138"/>
        <v>0</v>
      </c>
      <c r="H1591" s="1416">
        <f t="shared" si="139"/>
        <v>0</v>
      </c>
      <c r="I1591" s="1420"/>
      <c r="J1591" s="1416">
        <f t="shared" si="140"/>
        <v>0</v>
      </c>
      <c r="K1591" s="431"/>
    </row>
    <row r="1592" spans="1:11" s="1408" customFormat="1">
      <c r="A1592" s="1408" t="s">
        <v>8</v>
      </c>
      <c r="B1592" s="1408" t="s">
        <v>2009</v>
      </c>
      <c r="C1592" s="497" t="s">
        <v>1</v>
      </c>
      <c r="D1592" s="1416">
        <v>160</v>
      </c>
      <c r="E1592" s="1416"/>
      <c r="F1592" s="1416">
        <f>E1592*D1592</f>
        <v>0</v>
      </c>
      <c r="G1592" s="1417">
        <f t="shared" si="138"/>
        <v>160</v>
      </c>
      <c r="H1592" s="1416">
        <f t="shared" si="139"/>
        <v>0</v>
      </c>
      <c r="I1592" s="1420"/>
      <c r="J1592" s="1416">
        <f t="shared" si="140"/>
        <v>0</v>
      </c>
      <c r="K1592" s="431"/>
    </row>
    <row r="1593" spans="1:11" s="1408" customFormat="1">
      <c r="C1593" s="497"/>
      <c r="D1593" s="1416"/>
      <c r="E1593" s="1416"/>
      <c r="F1593" s="1416"/>
      <c r="G1593" s="1417">
        <f t="shared" si="138"/>
        <v>0</v>
      </c>
      <c r="H1593" s="1416">
        <f t="shared" si="139"/>
        <v>0</v>
      </c>
      <c r="I1593" s="1420"/>
      <c r="J1593" s="1416">
        <f t="shared" si="140"/>
        <v>0</v>
      </c>
      <c r="K1593" s="431"/>
    </row>
    <row r="1594" spans="1:11" s="1408" customFormat="1">
      <c r="A1594" s="1408" t="s">
        <v>9</v>
      </c>
      <c r="B1594" s="1408" t="s">
        <v>2010</v>
      </c>
      <c r="C1594" s="497" t="s">
        <v>1</v>
      </c>
      <c r="D1594" s="1416">
        <v>160</v>
      </c>
      <c r="E1594" s="1416"/>
      <c r="F1594" s="1416">
        <f>E1594*D1594</f>
        <v>0</v>
      </c>
      <c r="G1594" s="1417">
        <f t="shared" si="138"/>
        <v>160</v>
      </c>
      <c r="H1594" s="1416">
        <f t="shared" si="139"/>
        <v>0</v>
      </c>
      <c r="I1594" s="1420"/>
      <c r="J1594" s="1416">
        <f t="shared" si="140"/>
        <v>0</v>
      </c>
      <c r="K1594" s="431"/>
    </row>
    <row r="1595" spans="1:11" s="1408" customFormat="1">
      <c r="C1595" s="497"/>
      <c r="D1595" s="1416"/>
      <c r="E1595" s="1416"/>
      <c r="F1595" s="1416"/>
      <c r="G1595" s="1417">
        <f t="shared" si="138"/>
        <v>0</v>
      </c>
      <c r="H1595" s="1416">
        <f t="shared" si="139"/>
        <v>0</v>
      </c>
      <c r="I1595" s="1420"/>
      <c r="J1595" s="1416">
        <f t="shared" si="140"/>
        <v>0</v>
      </c>
      <c r="K1595" s="431"/>
    </row>
    <row r="1596" spans="1:11" s="1408" customFormat="1" ht="25.5">
      <c r="A1596" s="1408" t="s">
        <v>10</v>
      </c>
      <c r="B1596" s="1408" t="s">
        <v>2011</v>
      </c>
      <c r="C1596" s="497" t="s">
        <v>1</v>
      </c>
      <c r="D1596" s="1416">
        <v>20</v>
      </c>
      <c r="E1596" s="1416"/>
      <c r="F1596" s="1416">
        <f>E1596*D1596</f>
        <v>0</v>
      </c>
      <c r="G1596" s="1417">
        <f t="shared" si="138"/>
        <v>20</v>
      </c>
      <c r="H1596" s="1416">
        <f t="shared" si="139"/>
        <v>0</v>
      </c>
      <c r="I1596" s="1420"/>
      <c r="J1596" s="1416">
        <f t="shared" si="140"/>
        <v>0</v>
      </c>
      <c r="K1596" s="431"/>
    </row>
    <row r="1597" spans="1:11" s="1408" customFormat="1">
      <c r="C1597" s="497"/>
      <c r="D1597" s="1416"/>
      <c r="E1597" s="1416"/>
      <c r="F1597" s="1416"/>
      <c r="G1597" s="1417">
        <f t="shared" si="138"/>
        <v>0</v>
      </c>
      <c r="H1597" s="1416">
        <f t="shared" si="139"/>
        <v>0</v>
      </c>
      <c r="I1597" s="1420"/>
      <c r="J1597" s="1416">
        <f t="shared" si="140"/>
        <v>0</v>
      </c>
      <c r="K1597" s="431"/>
    </row>
    <row r="1598" spans="1:11" s="1408" customFormat="1" ht="25.5">
      <c r="A1598" s="1408" t="s">
        <v>11</v>
      </c>
      <c r="B1598" s="1408" t="s">
        <v>2012</v>
      </c>
      <c r="C1598" s="497" t="s">
        <v>1</v>
      </c>
      <c r="D1598" s="1416">
        <v>7</v>
      </c>
      <c r="E1598" s="1416"/>
      <c r="F1598" s="1416">
        <f>E1598*D1598</f>
        <v>0</v>
      </c>
      <c r="G1598" s="1417">
        <f t="shared" si="138"/>
        <v>7</v>
      </c>
      <c r="H1598" s="1416">
        <f t="shared" si="139"/>
        <v>0</v>
      </c>
      <c r="I1598" s="1420"/>
      <c r="J1598" s="1416">
        <f t="shared" si="140"/>
        <v>0</v>
      </c>
      <c r="K1598" s="431"/>
    </row>
    <row r="1599" spans="1:11" s="1408" customFormat="1">
      <c r="C1599" s="497"/>
      <c r="D1599" s="1416"/>
      <c r="E1599" s="1416"/>
      <c r="F1599" s="1416"/>
      <c r="G1599" s="1417">
        <f t="shared" si="138"/>
        <v>0</v>
      </c>
      <c r="H1599" s="1416">
        <f t="shared" si="139"/>
        <v>0</v>
      </c>
      <c r="I1599" s="1420"/>
      <c r="J1599" s="1416">
        <f t="shared" si="140"/>
        <v>0</v>
      </c>
      <c r="K1599" s="431"/>
    </row>
    <row r="1600" spans="1:11" s="1408" customFormat="1" ht="25.5">
      <c r="A1600" s="1408" t="s">
        <v>12</v>
      </c>
      <c r="B1600" s="1408" t="s">
        <v>2013</v>
      </c>
      <c r="C1600" s="497" t="s">
        <v>1</v>
      </c>
      <c r="D1600" s="1416">
        <v>7</v>
      </c>
      <c r="E1600" s="1416"/>
      <c r="F1600" s="1416">
        <f>E1600*D1600</f>
        <v>0</v>
      </c>
      <c r="G1600" s="1417">
        <f t="shared" si="138"/>
        <v>7</v>
      </c>
      <c r="H1600" s="1416">
        <f t="shared" si="139"/>
        <v>0</v>
      </c>
      <c r="I1600" s="1420"/>
      <c r="J1600" s="1416">
        <f t="shared" si="140"/>
        <v>0</v>
      </c>
      <c r="K1600" s="431"/>
    </row>
    <row r="1601" spans="1:11" s="1408" customFormat="1">
      <c r="C1601" s="497"/>
      <c r="D1601" s="1416"/>
      <c r="E1601" s="1416"/>
      <c r="F1601" s="1416"/>
      <c r="G1601" s="1417">
        <f t="shared" si="138"/>
        <v>0</v>
      </c>
      <c r="H1601" s="1416">
        <f t="shared" si="139"/>
        <v>0</v>
      </c>
      <c r="I1601" s="1420"/>
      <c r="J1601" s="1416">
        <f t="shared" si="140"/>
        <v>0</v>
      </c>
      <c r="K1601" s="431"/>
    </row>
    <row r="1602" spans="1:11" s="1408" customFormat="1" ht="25.5">
      <c r="A1602" s="1408" t="s">
        <v>13</v>
      </c>
      <c r="B1602" s="1408" t="s">
        <v>2014</v>
      </c>
      <c r="C1602" s="497" t="s">
        <v>1636</v>
      </c>
      <c r="D1602" s="1416">
        <v>300</v>
      </c>
      <c r="E1602" s="1416"/>
      <c r="F1602" s="1416">
        <f>E1602*D1602</f>
        <v>0</v>
      </c>
      <c r="G1602" s="1417">
        <f t="shared" si="138"/>
        <v>300</v>
      </c>
      <c r="H1602" s="1416">
        <f t="shared" si="139"/>
        <v>0</v>
      </c>
      <c r="I1602" s="1420"/>
      <c r="J1602" s="1416">
        <f t="shared" si="140"/>
        <v>0</v>
      </c>
      <c r="K1602" s="431"/>
    </row>
    <row r="1603" spans="1:11" s="1408" customFormat="1">
      <c r="C1603" s="497"/>
      <c r="D1603" s="1416"/>
      <c r="E1603" s="1416"/>
      <c r="F1603" s="1416"/>
      <c r="G1603" s="1417">
        <f t="shared" si="138"/>
        <v>0</v>
      </c>
      <c r="H1603" s="1416">
        <f t="shared" si="139"/>
        <v>0</v>
      </c>
      <c r="I1603" s="1420"/>
      <c r="J1603" s="1416">
        <f t="shared" si="140"/>
        <v>0</v>
      </c>
      <c r="K1603" s="431"/>
    </row>
    <row r="1604" spans="1:11" s="1408" customFormat="1">
      <c r="A1604" s="1408" t="s">
        <v>14</v>
      </c>
      <c r="B1604" s="1408" t="s">
        <v>2015</v>
      </c>
      <c r="C1604" s="497" t="s">
        <v>1</v>
      </c>
      <c r="D1604" s="1416">
        <v>90</v>
      </c>
      <c r="E1604" s="1416"/>
      <c r="F1604" s="1416">
        <f>E1604*D1604</f>
        <v>0</v>
      </c>
      <c r="G1604" s="1417">
        <f t="shared" si="138"/>
        <v>90</v>
      </c>
      <c r="H1604" s="1416">
        <f t="shared" si="139"/>
        <v>0</v>
      </c>
      <c r="I1604" s="1420"/>
      <c r="J1604" s="1416">
        <f t="shared" si="140"/>
        <v>0</v>
      </c>
      <c r="K1604" s="431"/>
    </row>
    <row r="1605" spans="1:11" s="1408" customFormat="1">
      <c r="C1605" s="497"/>
      <c r="D1605" s="1416"/>
      <c r="E1605" s="1416"/>
      <c r="F1605" s="1416"/>
      <c r="G1605" s="1417">
        <f t="shared" si="138"/>
        <v>0</v>
      </c>
      <c r="H1605" s="1416">
        <f t="shared" si="139"/>
        <v>0</v>
      </c>
      <c r="I1605" s="1420"/>
      <c r="J1605" s="1416">
        <f t="shared" si="140"/>
        <v>0</v>
      </c>
      <c r="K1605" s="431"/>
    </row>
    <row r="1606" spans="1:11" s="1408" customFormat="1" ht="38.25">
      <c r="A1606" s="1408" t="s">
        <v>15</v>
      </c>
      <c r="B1606" s="1408" t="s">
        <v>2016</v>
      </c>
      <c r="C1606" s="497" t="s">
        <v>1</v>
      </c>
      <c r="D1606" s="1416">
        <v>4</v>
      </c>
      <c r="E1606" s="1416"/>
      <c r="F1606" s="1416">
        <f>E1606*D1606</f>
        <v>0</v>
      </c>
      <c r="G1606" s="1417">
        <f t="shared" si="138"/>
        <v>4</v>
      </c>
      <c r="H1606" s="1416">
        <f t="shared" si="139"/>
        <v>0</v>
      </c>
      <c r="I1606" s="1420"/>
      <c r="J1606" s="1416">
        <f t="shared" si="140"/>
        <v>0</v>
      </c>
      <c r="K1606" s="431"/>
    </row>
    <row r="1607" spans="1:11" s="1408" customFormat="1">
      <c r="C1607" s="497"/>
      <c r="D1607" s="1416"/>
      <c r="E1607" s="1416"/>
      <c r="F1607" s="1416"/>
      <c r="G1607" s="1417">
        <f t="shared" si="138"/>
        <v>0</v>
      </c>
      <c r="H1607" s="1416">
        <f t="shared" si="139"/>
        <v>0</v>
      </c>
      <c r="I1607" s="1420"/>
      <c r="J1607" s="1416">
        <f t="shared" si="140"/>
        <v>0</v>
      </c>
      <c r="K1607" s="431"/>
    </row>
    <row r="1608" spans="1:11" s="1408" customFormat="1" ht="25.5">
      <c r="A1608" s="1408" t="s">
        <v>16</v>
      </c>
      <c r="B1608" s="1408" t="s">
        <v>2017</v>
      </c>
      <c r="C1608" s="497" t="s">
        <v>1</v>
      </c>
      <c r="D1608" s="1416">
        <v>4</v>
      </c>
      <c r="E1608" s="1416"/>
      <c r="F1608" s="1416">
        <f>E1608*D1608</f>
        <v>0</v>
      </c>
      <c r="G1608" s="1417">
        <f t="shared" si="138"/>
        <v>4</v>
      </c>
      <c r="H1608" s="1416">
        <f t="shared" si="139"/>
        <v>0</v>
      </c>
      <c r="I1608" s="1420"/>
      <c r="J1608" s="1416">
        <f t="shared" si="140"/>
        <v>0</v>
      </c>
      <c r="K1608" s="431"/>
    </row>
    <row r="1609" spans="1:11" s="1408" customFormat="1">
      <c r="C1609" s="497"/>
      <c r="D1609" s="1416"/>
      <c r="E1609" s="1416"/>
      <c r="F1609" s="1416"/>
      <c r="G1609" s="1417">
        <f t="shared" si="138"/>
        <v>0</v>
      </c>
      <c r="H1609" s="1416">
        <f t="shared" si="139"/>
        <v>0</v>
      </c>
      <c r="I1609" s="1420"/>
      <c r="J1609" s="1416">
        <f t="shared" si="140"/>
        <v>0</v>
      </c>
      <c r="K1609" s="431"/>
    </row>
    <row r="1610" spans="1:11" s="1408" customFormat="1">
      <c r="A1610" s="1408" t="s">
        <v>17</v>
      </c>
      <c r="B1610" s="1408" t="s">
        <v>2018</v>
      </c>
      <c r="C1610" s="497" t="s">
        <v>187</v>
      </c>
      <c r="D1610" s="1416">
        <v>1</v>
      </c>
      <c r="E1610" s="1416"/>
      <c r="F1610" s="1416">
        <f>E1610*D1610</f>
        <v>0</v>
      </c>
      <c r="G1610" s="1417">
        <f t="shared" si="138"/>
        <v>1</v>
      </c>
      <c r="H1610" s="1416">
        <f t="shared" si="139"/>
        <v>0</v>
      </c>
      <c r="I1610" s="1420"/>
      <c r="J1610" s="1416">
        <f t="shared" si="140"/>
        <v>0</v>
      </c>
      <c r="K1610" s="431"/>
    </row>
    <row r="1611" spans="1:11" s="1408" customFormat="1">
      <c r="C1611" s="497"/>
      <c r="D1611" s="1416"/>
      <c r="E1611" s="1416"/>
      <c r="F1611" s="1416"/>
      <c r="G1611" s="1420"/>
      <c r="H1611" s="1416">
        <f t="shared" si="139"/>
        <v>0</v>
      </c>
      <c r="I1611" s="1420"/>
      <c r="J1611" s="1416">
        <f t="shared" si="140"/>
        <v>0</v>
      </c>
      <c r="K1611" s="431"/>
    </row>
    <row r="1612" spans="1:11" s="1408" customFormat="1">
      <c r="C1612" s="497"/>
      <c r="D1612" s="1416"/>
      <c r="E1612" s="1416"/>
      <c r="F1612" s="1416"/>
      <c r="G1612" s="1420"/>
      <c r="H1612" s="1416">
        <f t="shared" si="139"/>
        <v>0</v>
      </c>
      <c r="I1612" s="1420"/>
      <c r="J1612" s="1416">
        <f t="shared" si="140"/>
        <v>0</v>
      </c>
      <c r="K1612" s="431"/>
    </row>
    <row r="1613" spans="1:11" s="1408" customFormat="1">
      <c r="C1613" s="497"/>
      <c r="D1613" s="1416"/>
      <c r="E1613" s="1416"/>
      <c r="F1613" s="1416"/>
      <c r="G1613" s="1420"/>
      <c r="H1613" s="1416">
        <f t="shared" si="139"/>
        <v>0</v>
      </c>
      <c r="I1613" s="1420"/>
      <c r="J1613" s="1416">
        <f t="shared" si="140"/>
        <v>0</v>
      </c>
      <c r="K1613" s="431"/>
    </row>
    <row r="1614" spans="1:11" s="1409" customFormat="1">
      <c r="A1614" s="894"/>
      <c r="B1614" s="894" t="s">
        <v>2019</v>
      </c>
      <c r="C1614" s="1421"/>
      <c r="D1614" s="1422"/>
      <c r="E1614" s="1422"/>
      <c r="F1614" s="1422">
        <f>SUM(F1582:F1613)</f>
        <v>0</v>
      </c>
      <c r="G1614" s="1423"/>
      <c r="H1614" s="1422">
        <f>SUM(H1582:H1613)</f>
        <v>0</v>
      </c>
      <c r="I1614" s="1423"/>
      <c r="J1614" s="1422">
        <f>SUM(J1582:J1613)</f>
        <v>0</v>
      </c>
      <c r="K1614" s="431"/>
    </row>
    <row r="1615" spans="1:11" s="1408" customFormat="1">
      <c r="C1615" s="497"/>
      <c r="D1615" s="1416"/>
      <c r="E1615" s="1416"/>
      <c r="F1615" s="1416"/>
      <c r="G1615" s="1420"/>
      <c r="H1615" s="1419"/>
      <c r="I1615" s="1420"/>
      <c r="J1615" s="1419"/>
      <c r="K1615" s="431"/>
    </row>
    <row r="1616" spans="1:11" s="1408" customFormat="1" ht="15">
      <c r="C1616" s="497"/>
      <c r="D1616" s="1416"/>
      <c r="E1616" s="1416"/>
      <c r="F1616" s="1416"/>
      <c r="G1616" s="1045"/>
      <c r="H1616" s="1046"/>
      <c r="I1616" s="1045"/>
      <c r="J1616" s="1046"/>
      <c r="K1616" s="431"/>
    </row>
    <row r="1617" spans="1:11" s="1409" customFormat="1">
      <c r="A1617" s="894" t="s">
        <v>1384</v>
      </c>
      <c r="B1617" s="894" t="s">
        <v>1385</v>
      </c>
      <c r="C1617" s="1421" t="s">
        <v>244</v>
      </c>
      <c r="D1617" s="1422" t="s">
        <v>245</v>
      </c>
      <c r="E1617" s="1422" t="s">
        <v>3146</v>
      </c>
      <c r="F1617" s="1425" t="s">
        <v>247</v>
      </c>
      <c r="G1617" s="1426" t="s">
        <v>245</v>
      </c>
      <c r="H1617" s="1427" t="s">
        <v>247</v>
      </c>
      <c r="I1617" s="1426" t="s">
        <v>245</v>
      </c>
      <c r="J1617" s="1427" t="s">
        <v>247</v>
      </c>
      <c r="K1617" s="431"/>
    </row>
    <row r="1618" spans="1:11" s="1408" customFormat="1">
      <c r="C1618" s="497"/>
      <c r="D1618" s="1416"/>
      <c r="E1618" s="1416"/>
      <c r="F1618" s="1416"/>
      <c r="G1618" s="1420"/>
      <c r="H1618" s="1419"/>
      <c r="I1618" s="1420"/>
      <c r="J1618" s="1419"/>
      <c r="K1618" s="431"/>
    </row>
    <row r="1619" spans="1:11" s="436" customFormat="1">
      <c r="A1619" s="436" t="s">
        <v>2020</v>
      </c>
      <c r="B1619" s="436" t="s">
        <v>2021</v>
      </c>
      <c r="C1619" s="1428"/>
      <c r="D1619" s="1429"/>
      <c r="E1619" s="1429"/>
      <c r="F1619" s="1429"/>
      <c r="G1619" s="1430"/>
      <c r="H1619" s="1431"/>
      <c r="I1619" s="1430"/>
      <c r="J1619" s="1431"/>
      <c r="K1619" s="431"/>
    </row>
    <row r="1620" spans="1:11" s="1408" customFormat="1">
      <c r="C1620" s="497"/>
      <c r="D1620" s="1416"/>
      <c r="E1620" s="1416"/>
      <c r="F1620" s="1416"/>
      <c r="G1620" s="1420"/>
      <c r="H1620" s="1419"/>
      <c r="I1620" s="1420"/>
      <c r="J1620" s="1419"/>
      <c r="K1620" s="431"/>
    </row>
    <row r="1621" spans="1:11" s="1408" customFormat="1">
      <c r="C1621" s="497"/>
      <c r="D1621" s="1416"/>
      <c r="E1621" s="1416"/>
      <c r="F1621" s="1416"/>
      <c r="G1621" s="1420"/>
      <c r="H1621" s="1419"/>
      <c r="I1621" s="1420"/>
      <c r="J1621" s="1419"/>
      <c r="K1621" s="431"/>
    </row>
    <row r="1622" spans="1:11" s="1408" customFormat="1">
      <c r="A1622" s="1623" t="s">
        <v>2022</v>
      </c>
      <c r="B1622" s="1623"/>
      <c r="C1622" s="497"/>
      <c r="D1622" s="1416"/>
      <c r="E1622" s="1416"/>
      <c r="F1622" s="1416"/>
      <c r="G1622" s="1420"/>
      <c r="H1622" s="1419"/>
      <c r="I1622" s="1420"/>
      <c r="J1622" s="1419"/>
      <c r="K1622" s="431"/>
    </row>
    <row r="1623" spans="1:11" s="1408" customFormat="1" ht="38.25">
      <c r="A1623" s="1623" t="s">
        <v>0</v>
      </c>
      <c r="B1623" s="1408" t="s">
        <v>2023</v>
      </c>
      <c r="C1623" s="497" t="s">
        <v>187</v>
      </c>
      <c r="D1623" s="1416">
        <v>1</v>
      </c>
      <c r="E1623" s="1416"/>
      <c r="F1623" s="1416">
        <f>E1623*D1623</f>
        <v>0</v>
      </c>
      <c r="G1623" s="1417"/>
      <c r="H1623" s="1416">
        <f>G1623*E1623</f>
        <v>0</v>
      </c>
      <c r="I1623" s="1417">
        <v>1</v>
      </c>
      <c r="J1623" s="1416">
        <f>I1623*E1623</f>
        <v>0</v>
      </c>
      <c r="K1623" s="431"/>
    </row>
    <row r="1624" spans="1:11" s="1408" customFormat="1">
      <c r="A1624" s="1623"/>
      <c r="B1624" s="1408" t="s">
        <v>2024</v>
      </c>
      <c r="C1624" s="497"/>
      <c r="D1624" s="1416"/>
      <c r="E1624" s="1416"/>
      <c r="F1624" s="1416"/>
      <c r="G1624" s="1417"/>
      <c r="H1624" s="1416">
        <f t="shared" ref="H1624:H1683" si="141">G1624*E1624</f>
        <v>0</v>
      </c>
      <c r="I1624" s="1417">
        <v>0</v>
      </c>
      <c r="J1624" s="1416">
        <f t="shared" ref="J1624:J1683" si="142">I1624*E1624</f>
        <v>0</v>
      </c>
      <c r="K1624" s="431"/>
    </row>
    <row r="1625" spans="1:11" s="1408" customFormat="1">
      <c r="A1625" s="1623"/>
      <c r="B1625" s="1408" t="s">
        <v>2025</v>
      </c>
      <c r="C1625" s="497"/>
      <c r="D1625" s="1416"/>
      <c r="E1625" s="1416"/>
      <c r="F1625" s="1416"/>
      <c r="G1625" s="1417"/>
      <c r="H1625" s="1416">
        <f t="shared" si="141"/>
        <v>0</v>
      </c>
      <c r="I1625" s="1417">
        <v>0</v>
      </c>
      <c r="J1625" s="1416">
        <f t="shared" si="142"/>
        <v>0</v>
      </c>
      <c r="K1625" s="431"/>
    </row>
    <row r="1626" spans="1:11" s="1408" customFormat="1">
      <c r="A1626" s="1623"/>
      <c r="B1626" s="1408" t="s">
        <v>2026</v>
      </c>
      <c r="C1626" s="497"/>
      <c r="D1626" s="1416"/>
      <c r="E1626" s="1416"/>
      <c r="F1626" s="1416"/>
      <c r="G1626" s="1417"/>
      <c r="H1626" s="1416">
        <f t="shared" si="141"/>
        <v>0</v>
      </c>
      <c r="I1626" s="1417">
        <v>0</v>
      </c>
      <c r="J1626" s="1416">
        <f t="shared" si="142"/>
        <v>0</v>
      </c>
      <c r="K1626" s="431"/>
    </row>
    <row r="1627" spans="1:11" s="1408" customFormat="1">
      <c r="A1627" s="1623"/>
      <c r="B1627" s="1408" t="s">
        <v>2027</v>
      </c>
      <c r="C1627" s="497"/>
      <c r="D1627" s="1416"/>
      <c r="E1627" s="1416"/>
      <c r="F1627" s="1416"/>
      <c r="G1627" s="1417"/>
      <c r="H1627" s="1416">
        <f t="shared" si="141"/>
        <v>0</v>
      </c>
      <c r="I1627" s="1417">
        <v>0</v>
      </c>
      <c r="J1627" s="1416">
        <f t="shared" si="142"/>
        <v>0</v>
      </c>
      <c r="K1627" s="431"/>
    </row>
    <row r="1628" spans="1:11" s="1408" customFormat="1">
      <c r="A1628" s="1623"/>
      <c r="B1628" s="1408" t="s">
        <v>2028</v>
      </c>
      <c r="C1628" s="497"/>
      <c r="D1628" s="1416"/>
      <c r="E1628" s="1416"/>
      <c r="F1628" s="1416"/>
      <c r="G1628" s="1417"/>
      <c r="H1628" s="1416">
        <f t="shared" si="141"/>
        <v>0</v>
      </c>
      <c r="I1628" s="1417">
        <v>0</v>
      </c>
      <c r="J1628" s="1416">
        <f t="shared" si="142"/>
        <v>0</v>
      </c>
      <c r="K1628" s="431"/>
    </row>
    <row r="1629" spans="1:11" s="1408" customFormat="1">
      <c r="A1629" s="1623"/>
      <c r="B1629" s="1408" t="s">
        <v>2029</v>
      </c>
      <c r="C1629" s="497"/>
      <c r="D1629" s="1416"/>
      <c r="E1629" s="1416"/>
      <c r="F1629" s="1416"/>
      <c r="G1629" s="1417"/>
      <c r="H1629" s="1416">
        <f t="shared" si="141"/>
        <v>0</v>
      </c>
      <c r="I1629" s="1417">
        <v>0</v>
      </c>
      <c r="J1629" s="1416">
        <f t="shared" si="142"/>
        <v>0</v>
      </c>
      <c r="K1629" s="431"/>
    </row>
    <row r="1630" spans="1:11" s="1408" customFormat="1">
      <c r="A1630" s="1623"/>
      <c r="B1630" s="1408" t="s">
        <v>2030</v>
      </c>
      <c r="C1630" s="497"/>
      <c r="D1630" s="1416"/>
      <c r="E1630" s="1416"/>
      <c r="F1630" s="1416"/>
      <c r="G1630" s="1417"/>
      <c r="H1630" s="1416">
        <f t="shared" si="141"/>
        <v>0</v>
      </c>
      <c r="I1630" s="1417">
        <v>0</v>
      </c>
      <c r="J1630" s="1416">
        <f t="shared" si="142"/>
        <v>0</v>
      </c>
      <c r="K1630" s="431"/>
    </row>
    <row r="1631" spans="1:11" s="1408" customFormat="1">
      <c r="A1631" s="1623"/>
      <c r="B1631" s="1408" t="s">
        <v>2031</v>
      </c>
      <c r="C1631" s="497"/>
      <c r="D1631" s="1416"/>
      <c r="E1631" s="1416"/>
      <c r="F1631" s="1416"/>
      <c r="G1631" s="1417"/>
      <c r="H1631" s="1416">
        <f t="shared" si="141"/>
        <v>0</v>
      </c>
      <c r="I1631" s="1417">
        <v>0</v>
      </c>
      <c r="J1631" s="1416">
        <f t="shared" si="142"/>
        <v>0</v>
      </c>
      <c r="K1631" s="431"/>
    </row>
    <row r="1632" spans="1:11" s="1408" customFormat="1">
      <c r="A1632" s="1623"/>
      <c r="B1632" s="1408" t="s">
        <v>2032</v>
      </c>
      <c r="C1632" s="497"/>
      <c r="D1632" s="1416"/>
      <c r="E1632" s="1416"/>
      <c r="F1632" s="1416"/>
      <c r="G1632" s="1417"/>
      <c r="H1632" s="1416">
        <f t="shared" si="141"/>
        <v>0</v>
      </c>
      <c r="I1632" s="1417">
        <v>0</v>
      </c>
      <c r="J1632" s="1416">
        <f t="shared" si="142"/>
        <v>0</v>
      </c>
      <c r="K1632" s="431"/>
    </row>
    <row r="1633" spans="1:11" s="1408" customFormat="1">
      <c r="A1633" s="1623"/>
      <c r="C1633" s="497"/>
      <c r="D1633" s="1416"/>
      <c r="E1633" s="1416"/>
      <c r="F1633" s="1416"/>
      <c r="G1633" s="1417"/>
      <c r="H1633" s="1416">
        <f t="shared" si="141"/>
        <v>0</v>
      </c>
      <c r="I1633" s="1417">
        <v>0</v>
      </c>
      <c r="J1633" s="1416">
        <f t="shared" si="142"/>
        <v>0</v>
      </c>
      <c r="K1633" s="431"/>
    </row>
    <row r="1634" spans="1:11" s="1408" customFormat="1">
      <c r="A1634" s="1623"/>
      <c r="B1634" s="1408" t="s">
        <v>2033</v>
      </c>
      <c r="C1634" s="497"/>
      <c r="D1634" s="1416"/>
      <c r="E1634" s="1416"/>
      <c r="F1634" s="1416"/>
      <c r="G1634" s="1417"/>
      <c r="H1634" s="1416">
        <f t="shared" si="141"/>
        <v>0</v>
      </c>
      <c r="I1634" s="1417">
        <v>0</v>
      </c>
      <c r="J1634" s="1416">
        <f t="shared" si="142"/>
        <v>0</v>
      </c>
      <c r="K1634" s="431"/>
    </row>
    <row r="1635" spans="1:11" s="1408" customFormat="1">
      <c r="A1635" s="1623"/>
      <c r="B1635" s="1408" t="s">
        <v>2034</v>
      </c>
      <c r="C1635" s="497"/>
      <c r="D1635" s="1416"/>
      <c r="E1635" s="1416"/>
      <c r="F1635" s="1416"/>
      <c r="G1635" s="1417"/>
      <c r="H1635" s="1416">
        <f t="shared" si="141"/>
        <v>0</v>
      </c>
      <c r="I1635" s="1417">
        <v>0</v>
      </c>
      <c r="J1635" s="1416">
        <f t="shared" si="142"/>
        <v>0</v>
      </c>
      <c r="K1635" s="431"/>
    </row>
    <row r="1636" spans="1:11" s="1408" customFormat="1">
      <c r="A1636" s="1623"/>
      <c r="B1636" s="1408" t="s">
        <v>2035</v>
      </c>
      <c r="C1636" s="497"/>
      <c r="D1636" s="1416"/>
      <c r="E1636" s="1416"/>
      <c r="F1636" s="1416"/>
      <c r="G1636" s="1417"/>
      <c r="H1636" s="1416">
        <f t="shared" si="141"/>
        <v>0</v>
      </c>
      <c r="I1636" s="1417">
        <v>0</v>
      </c>
      <c r="J1636" s="1416">
        <f t="shared" si="142"/>
        <v>0</v>
      </c>
      <c r="K1636" s="431"/>
    </row>
    <row r="1637" spans="1:11" s="1408" customFormat="1">
      <c r="A1637" s="1623"/>
      <c r="B1637" s="1408" t="s">
        <v>2036</v>
      </c>
      <c r="C1637" s="497"/>
      <c r="D1637" s="1416"/>
      <c r="E1637" s="1416"/>
      <c r="F1637" s="1416"/>
      <c r="G1637" s="1417"/>
      <c r="H1637" s="1416">
        <f t="shared" si="141"/>
        <v>0</v>
      </c>
      <c r="I1637" s="1417">
        <v>0</v>
      </c>
      <c r="J1637" s="1416">
        <f t="shared" si="142"/>
        <v>0</v>
      </c>
      <c r="K1637" s="431"/>
    </row>
    <row r="1638" spans="1:11" s="1408" customFormat="1">
      <c r="A1638" s="1623"/>
      <c r="B1638" s="1408" t="s">
        <v>2037</v>
      </c>
      <c r="C1638" s="497"/>
      <c r="D1638" s="1416"/>
      <c r="E1638" s="1416"/>
      <c r="F1638" s="1416"/>
      <c r="G1638" s="1417"/>
      <c r="H1638" s="1416">
        <f t="shared" si="141"/>
        <v>0</v>
      </c>
      <c r="I1638" s="1417">
        <v>0</v>
      </c>
      <c r="J1638" s="1416">
        <f t="shared" si="142"/>
        <v>0</v>
      </c>
      <c r="K1638" s="431"/>
    </row>
    <row r="1639" spans="1:11" s="1408" customFormat="1">
      <c r="A1639" s="1623"/>
      <c r="B1639" s="1408" t="s">
        <v>2038</v>
      </c>
      <c r="C1639" s="497"/>
      <c r="D1639" s="1416"/>
      <c r="E1639" s="1416"/>
      <c r="F1639" s="1416"/>
      <c r="G1639" s="1417"/>
      <c r="H1639" s="1416">
        <f t="shared" si="141"/>
        <v>0</v>
      </c>
      <c r="I1639" s="1417">
        <v>0</v>
      </c>
      <c r="J1639" s="1416">
        <f t="shared" si="142"/>
        <v>0</v>
      </c>
      <c r="K1639" s="431"/>
    </row>
    <row r="1640" spans="1:11" s="1408" customFormat="1">
      <c r="A1640" s="1623"/>
      <c r="B1640" s="1408" t="s">
        <v>2039</v>
      </c>
      <c r="C1640" s="497"/>
      <c r="D1640" s="1416"/>
      <c r="E1640" s="1416"/>
      <c r="F1640" s="1416"/>
      <c r="G1640" s="1417"/>
      <c r="H1640" s="1416">
        <f t="shared" si="141"/>
        <v>0</v>
      </c>
      <c r="I1640" s="1417">
        <v>0</v>
      </c>
      <c r="J1640" s="1416">
        <f t="shared" si="142"/>
        <v>0</v>
      </c>
      <c r="K1640" s="431"/>
    </row>
    <row r="1641" spans="1:11" s="1408" customFormat="1">
      <c r="A1641" s="1623"/>
      <c r="C1641" s="497"/>
      <c r="D1641" s="1416"/>
      <c r="E1641" s="1416"/>
      <c r="F1641" s="1416"/>
      <c r="G1641" s="1417"/>
      <c r="H1641" s="1416">
        <f t="shared" si="141"/>
        <v>0</v>
      </c>
      <c r="I1641" s="1417">
        <v>0</v>
      </c>
      <c r="J1641" s="1416">
        <f t="shared" si="142"/>
        <v>0</v>
      </c>
      <c r="K1641" s="431"/>
    </row>
    <row r="1642" spans="1:11" s="1408" customFormat="1">
      <c r="A1642" s="1623"/>
      <c r="B1642" s="1408" t="s">
        <v>2040</v>
      </c>
      <c r="C1642" s="497"/>
      <c r="D1642" s="1416"/>
      <c r="E1642" s="1416"/>
      <c r="F1642" s="1416"/>
      <c r="G1642" s="1417"/>
      <c r="H1642" s="1416">
        <f t="shared" si="141"/>
        <v>0</v>
      </c>
      <c r="I1642" s="1417">
        <v>0</v>
      </c>
      <c r="J1642" s="1416">
        <f t="shared" si="142"/>
        <v>0</v>
      </c>
      <c r="K1642" s="431"/>
    </row>
    <row r="1643" spans="1:11" s="1408" customFormat="1">
      <c r="A1643" s="1623"/>
      <c r="B1643" s="1408" t="s">
        <v>2041</v>
      </c>
      <c r="C1643" s="497"/>
      <c r="D1643" s="1416"/>
      <c r="E1643" s="1416"/>
      <c r="F1643" s="1416"/>
      <c r="G1643" s="1417"/>
      <c r="H1643" s="1416">
        <f t="shared" si="141"/>
        <v>0</v>
      </c>
      <c r="I1643" s="1417">
        <v>0</v>
      </c>
      <c r="J1643" s="1416">
        <f t="shared" si="142"/>
        <v>0</v>
      </c>
      <c r="K1643" s="431"/>
    </row>
    <row r="1644" spans="1:11" s="1408" customFormat="1">
      <c r="A1644" s="1623"/>
      <c r="B1644" s="1408" t="s">
        <v>2042</v>
      </c>
      <c r="C1644" s="497"/>
      <c r="D1644" s="1416"/>
      <c r="E1644" s="1416"/>
      <c r="F1644" s="1416"/>
      <c r="G1644" s="1417"/>
      <c r="H1644" s="1416">
        <f t="shared" si="141"/>
        <v>0</v>
      </c>
      <c r="I1644" s="1417">
        <v>0</v>
      </c>
      <c r="J1644" s="1416">
        <f t="shared" si="142"/>
        <v>0</v>
      </c>
      <c r="K1644" s="431"/>
    </row>
    <row r="1645" spans="1:11" s="1408" customFormat="1">
      <c r="A1645" s="1623"/>
      <c r="B1645" s="1408" t="s">
        <v>2043</v>
      </c>
      <c r="C1645" s="497"/>
      <c r="D1645" s="1416"/>
      <c r="E1645" s="1416"/>
      <c r="F1645" s="1416"/>
      <c r="G1645" s="1417"/>
      <c r="H1645" s="1416">
        <f t="shared" si="141"/>
        <v>0</v>
      </c>
      <c r="I1645" s="1417">
        <v>0</v>
      </c>
      <c r="J1645" s="1416">
        <f t="shared" si="142"/>
        <v>0</v>
      </c>
      <c r="K1645" s="431"/>
    </row>
    <row r="1646" spans="1:11" s="1408" customFormat="1">
      <c r="A1646" s="1623"/>
      <c r="B1646" s="1408" t="s">
        <v>2044</v>
      </c>
      <c r="C1646" s="497"/>
      <c r="D1646" s="1416"/>
      <c r="E1646" s="1416"/>
      <c r="F1646" s="1416"/>
      <c r="G1646" s="1417"/>
      <c r="H1646" s="1416">
        <f t="shared" si="141"/>
        <v>0</v>
      </c>
      <c r="I1646" s="1417">
        <v>0</v>
      </c>
      <c r="J1646" s="1416">
        <f t="shared" si="142"/>
        <v>0</v>
      </c>
      <c r="K1646" s="431"/>
    </row>
    <row r="1647" spans="1:11" s="1408" customFormat="1" ht="25.5">
      <c r="A1647" s="1623"/>
      <c r="B1647" s="1408" t="s">
        <v>2045</v>
      </c>
      <c r="C1647" s="497"/>
      <c r="D1647" s="1416"/>
      <c r="E1647" s="1416"/>
      <c r="F1647" s="1416"/>
      <c r="G1647" s="1417"/>
      <c r="H1647" s="1416">
        <f t="shared" si="141"/>
        <v>0</v>
      </c>
      <c r="I1647" s="1417">
        <v>0</v>
      </c>
      <c r="J1647" s="1416">
        <f t="shared" si="142"/>
        <v>0</v>
      </c>
      <c r="K1647" s="431"/>
    </row>
    <row r="1648" spans="1:11" s="1408" customFormat="1">
      <c r="A1648" s="1623"/>
      <c r="B1648" s="1408" t="s">
        <v>2046</v>
      </c>
      <c r="C1648" s="497"/>
      <c r="D1648" s="1416"/>
      <c r="E1648" s="1416"/>
      <c r="F1648" s="1416"/>
      <c r="G1648" s="1417"/>
      <c r="H1648" s="1416">
        <f t="shared" si="141"/>
        <v>0</v>
      </c>
      <c r="I1648" s="1417">
        <v>0</v>
      </c>
      <c r="J1648" s="1416">
        <f t="shared" si="142"/>
        <v>0</v>
      </c>
      <c r="K1648" s="431"/>
    </row>
    <row r="1649" spans="1:11" s="1408" customFormat="1">
      <c r="A1649" s="1623"/>
      <c r="B1649" s="1408" t="s">
        <v>2047</v>
      </c>
      <c r="C1649" s="497"/>
      <c r="D1649" s="1416"/>
      <c r="E1649" s="1416"/>
      <c r="F1649" s="1416"/>
      <c r="G1649" s="1417"/>
      <c r="H1649" s="1416">
        <f t="shared" si="141"/>
        <v>0</v>
      </c>
      <c r="I1649" s="1417">
        <v>0</v>
      </c>
      <c r="J1649" s="1416">
        <f t="shared" si="142"/>
        <v>0</v>
      </c>
      <c r="K1649" s="431"/>
    </row>
    <row r="1650" spans="1:11" s="1408" customFormat="1" ht="25.5">
      <c r="A1650" s="1623"/>
      <c r="B1650" s="1408" t="s">
        <v>2048</v>
      </c>
      <c r="C1650" s="497"/>
      <c r="D1650" s="1416"/>
      <c r="E1650" s="1416"/>
      <c r="F1650" s="1416"/>
      <c r="G1650" s="1417"/>
      <c r="H1650" s="1416">
        <f t="shared" si="141"/>
        <v>0</v>
      </c>
      <c r="I1650" s="1417">
        <v>0</v>
      </c>
      <c r="J1650" s="1416">
        <f t="shared" si="142"/>
        <v>0</v>
      </c>
      <c r="K1650" s="431"/>
    </row>
    <row r="1651" spans="1:11" s="1408" customFormat="1">
      <c r="A1651" s="1623"/>
      <c r="B1651" s="1408" t="s">
        <v>2049</v>
      </c>
      <c r="C1651" s="497"/>
      <c r="D1651" s="1416"/>
      <c r="E1651" s="1416"/>
      <c r="F1651" s="1416"/>
      <c r="G1651" s="1417"/>
      <c r="H1651" s="1416">
        <f t="shared" si="141"/>
        <v>0</v>
      </c>
      <c r="I1651" s="1417">
        <v>0</v>
      </c>
      <c r="J1651" s="1416">
        <f t="shared" si="142"/>
        <v>0</v>
      </c>
      <c r="K1651" s="431"/>
    </row>
    <row r="1652" spans="1:11" s="1408" customFormat="1">
      <c r="C1652" s="497"/>
      <c r="D1652" s="1416"/>
      <c r="E1652" s="1416"/>
      <c r="F1652" s="1416"/>
      <c r="G1652" s="1417"/>
      <c r="H1652" s="1416">
        <f t="shared" si="141"/>
        <v>0</v>
      </c>
      <c r="I1652" s="1417">
        <v>0</v>
      </c>
      <c r="J1652" s="1416">
        <f t="shared" si="142"/>
        <v>0</v>
      </c>
      <c r="K1652" s="431"/>
    </row>
    <row r="1653" spans="1:11" s="1408" customFormat="1">
      <c r="C1653" s="497"/>
      <c r="D1653" s="1416"/>
      <c r="E1653" s="1416"/>
      <c r="F1653" s="1416"/>
      <c r="G1653" s="1417"/>
      <c r="H1653" s="1416">
        <f t="shared" si="141"/>
        <v>0</v>
      </c>
      <c r="I1653" s="1417">
        <v>0</v>
      </c>
      <c r="J1653" s="1416">
        <f t="shared" si="142"/>
        <v>0</v>
      </c>
      <c r="K1653" s="431"/>
    </row>
    <row r="1654" spans="1:11" s="1408" customFormat="1">
      <c r="A1654" s="1623" t="s">
        <v>2050</v>
      </c>
      <c r="B1654" s="1623"/>
      <c r="C1654" s="497"/>
      <c r="D1654" s="1416"/>
      <c r="E1654" s="1416"/>
      <c r="F1654" s="1416"/>
      <c r="G1654" s="1417"/>
      <c r="H1654" s="1416">
        <f t="shared" si="141"/>
        <v>0</v>
      </c>
      <c r="I1654" s="1417">
        <v>0</v>
      </c>
      <c r="J1654" s="1416">
        <f t="shared" si="142"/>
        <v>0</v>
      </c>
      <c r="K1654" s="431"/>
    </row>
    <row r="1655" spans="1:11" s="1408" customFormat="1" ht="25.5">
      <c r="A1655" s="1623" t="s">
        <v>2</v>
      </c>
      <c r="B1655" s="1408" t="s">
        <v>2051</v>
      </c>
      <c r="C1655" s="497" t="s">
        <v>187</v>
      </c>
      <c r="D1655" s="1416">
        <v>1</v>
      </c>
      <c r="E1655" s="1416"/>
      <c r="F1655" s="1416">
        <f>E1655*D1655</f>
        <v>0</v>
      </c>
      <c r="G1655" s="1417"/>
      <c r="H1655" s="1416">
        <f t="shared" si="141"/>
        <v>0</v>
      </c>
      <c r="I1655" s="1417">
        <v>1</v>
      </c>
      <c r="J1655" s="1416">
        <f t="shared" si="142"/>
        <v>0</v>
      </c>
      <c r="K1655" s="431"/>
    </row>
    <row r="1656" spans="1:11" s="1408" customFormat="1">
      <c r="A1656" s="1623"/>
      <c r="B1656" s="1408" t="s">
        <v>2052</v>
      </c>
      <c r="C1656" s="497"/>
      <c r="D1656" s="1416"/>
      <c r="E1656" s="1416"/>
      <c r="F1656" s="1416"/>
      <c r="G1656" s="1417"/>
      <c r="H1656" s="1416">
        <f t="shared" si="141"/>
        <v>0</v>
      </c>
      <c r="I1656" s="1417">
        <v>0</v>
      </c>
      <c r="J1656" s="1416">
        <f t="shared" si="142"/>
        <v>0</v>
      </c>
      <c r="K1656" s="431"/>
    </row>
    <row r="1657" spans="1:11" s="1408" customFormat="1" ht="25.5">
      <c r="A1657" s="1623"/>
      <c r="B1657" s="1408" t="s">
        <v>2053</v>
      </c>
      <c r="C1657" s="497"/>
      <c r="D1657" s="1416"/>
      <c r="E1657" s="1416"/>
      <c r="F1657" s="1416"/>
      <c r="G1657" s="1417"/>
      <c r="H1657" s="1416">
        <f t="shared" si="141"/>
        <v>0</v>
      </c>
      <c r="I1657" s="1417">
        <v>0</v>
      </c>
      <c r="J1657" s="1416">
        <f t="shared" si="142"/>
        <v>0</v>
      </c>
      <c r="K1657" s="431"/>
    </row>
    <row r="1658" spans="1:11" s="1408" customFormat="1">
      <c r="C1658" s="497"/>
      <c r="D1658" s="1416"/>
      <c r="E1658" s="1416"/>
      <c r="F1658" s="1416"/>
      <c r="G1658" s="1417"/>
      <c r="H1658" s="1416">
        <f t="shared" si="141"/>
        <v>0</v>
      </c>
      <c r="I1658" s="1417">
        <v>0</v>
      </c>
      <c r="J1658" s="1416">
        <f t="shared" si="142"/>
        <v>0</v>
      </c>
      <c r="K1658" s="431"/>
    </row>
    <row r="1659" spans="1:11" s="1408" customFormat="1">
      <c r="C1659" s="497"/>
      <c r="D1659" s="1416"/>
      <c r="E1659" s="1416"/>
      <c r="F1659" s="1416"/>
      <c r="G1659" s="1417"/>
      <c r="H1659" s="1416">
        <f t="shared" si="141"/>
        <v>0</v>
      </c>
      <c r="I1659" s="1417">
        <v>0</v>
      </c>
      <c r="J1659" s="1416">
        <f t="shared" si="142"/>
        <v>0</v>
      </c>
      <c r="K1659" s="431"/>
    </row>
    <row r="1660" spans="1:11" s="1408" customFormat="1">
      <c r="A1660" s="1623" t="s">
        <v>2054</v>
      </c>
      <c r="B1660" s="1623"/>
      <c r="C1660" s="497"/>
      <c r="D1660" s="1416"/>
      <c r="E1660" s="1416"/>
      <c r="F1660" s="1416"/>
      <c r="G1660" s="1417"/>
      <c r="H1660" s="1416">
        <f t="shared" si="141"/>
        <v>0</v>
      </c>
      <c r="I1660" s="1417">
        <v>0</v>
      </c>
      <c r="J1660" s="1416">
        <f t="shared" si="142"/>
        <v>0</v>
      </c>
      <c r="K1660" s="431"/>
    </row>
    <row r="1661" spans="1:11" s="1408" customFormat="1">
      <c r="A1661" s="1623" t="s">
        <v>3</v>
      </c>
      <c r="B1661" s="1408" t="s">
        <v>2055</v>
      </c>
      <c r="C1661" s="497" t="s">
        <v>187</v>
      </c>
      <c r="D1661" s="1416">
        <v>1</v>
      </c>
      <c r="E1661" s="1416"/>
      <c r="F1661" s="1416">
        <f>E1661*D1661</f>
        <v>0</v>
      </c>
      <c r="G1661" s="1417"/>
      <c r="H1661" s="1416">
        <f t="shared" si="141"/>
        <v>0</v>
      </c>
      <c r="I1661" s="1417">
        <v>1</v>
      </c>
      <c r="J1661" s="1416">
        <f t="shared" si="142"/>
        <v>0</v>
      </c>
      <c r="K1661" s="431"/>
    </row>
    <row r="1662" spans="1:11" s="1408" customFormat="1" ht="38.25">
      <c r="A1662" s="1623"/>
      <c r="B1662" s="1408" t="s">
        <v>2056</v>
      </c>
      <c r="C1662" s="497"/>
      <c r="D1662" s="1416"/>
      <c r="E1662" s="1416"/>
      <c r="F1662" s="1416"/>
      <c r="G1662" s="1417"/>
      <c r="H1662" s="1416">
        <f t="shared" si="141"/>
        <v>0</v>
      </c>
      <c r="I1662" s="1417">
        <v>0</v>
      </c>
      <c r="J1662" s="1416">
        <f t="shared" si="142"/>
        <v>0</v>
      </c>
      <c r="K1662" s="431"/>
    </row>
    <row r="1663" spans="1:11" s="1408" customFormat="1">
      <c r="A1663" s="1623"/>
      <c r="B1663" s="1408" t="s">
        <v>2057</v>
      </c>
      <c r="C1663" s="497"/>
      <c r="D1663" s="1416"/>
      <c r="E1663" s="1416"/>
      <c r="F1663" s="1416"/>
      <c r="G1663" s="1417"/>
      <c r="H1663" s="1416">
        <f t="shared" si="141"/>
        <v>0</v>
      </c>
      <c r="I1663" s="1417">
        <v>0</v>
      </c>
      <c r="J1663" s="1416">
        <f t="shared" si="142"/>
        <v>0</v>
      </c>
      <c r="K1663" s="431"/>
    </row>
    <row r="1664" spans="1:11" s="1408" customFormat="1">
      <c r="C1664" s="497"/>
      <c r="D1664" s="1416"/>
      <c r="E1664" s="1416"/>
      <c r="F1664" s="1416"/>
      <c r="G1664" s="1417"/>
      <c r="H1664" s="1416">
        <f t="shared" si="141"/>
        <v>0</v>
      </c>
      <c r="I1664" s="1417">
        <v>0</v>
      </c>
      <c r="J1664" s="1416">
        <f t="shared" si="142"/>
        <v>0</v>
      </c>
      <c r="K1664" s="431"/>
    </row>
    <row r="1665" spans="1:11" s="1408" customFormat="1">
      <c r="C1665" s="497"/>
      <c r="D1665" s="1416"/>
      <c r="E1665" s="1416"/>
      <c r="F1665" s="1416"/>
      <c r="G1665" s="1417"/>
      <c r="H1665" s="1416">
        <f t="shared" si="141"/>
        <v>0</v>
      </c>
      <c r="I1665" s="1417">
        <v>0</v>
      </c>
      <c r="J1665" s="1416">
        <f t="shared" si="142"/>
        <v>0</v>
      </c>
      <c r="K1665" s="431"/>
    </row>
    <row r="1666" spans="1:11" s="1408" customFormat="1">
      <c r="A1666" s="1623" t="s">
        <v>2058</v>
      </c>
      <c r="B1666" s="1623"/>
      <c r="C1666" s="497"/>
      <c r="D1666" s="1416"/>
      <c r="E1666" s="1416"/>
      <c r="F1666" s="1416"/>
      <c r="G1666" s="1417"/>
      <c r="H1666" s="1416">
        <f t="shared" si="141"/>
        <v>0</v>
      </c>
      <c r="I1666" s="1417">
        <v>0</v>
      </c>
      <c r="J1666" s="1416">
        <f t="shared" si="142"/>
        <v>0</v>
      </c>
      <c r="K1666" s="431"/>
    </row>
    <row r="1667" spans="1:11" s="1408" customFormat="1">
      <c r="A1667" s="1623" t="s">
        <v>4</v>
      </c>
      <c r="B1667" s="1408" t="s">
        <v>2059</v>
      </c>
      <c r="C1667" s="497" t="s">
        <v>187</v>
      </c>
      <c r="D1667" s="1416">
        <v>1</v>
      </c>
      <c r="E1667" s="1416"/>
      <c r="F1667" s="1416">
        <f>E1667*D1667</f>
        <v>0</v>
      </c>
      <c r="G1667" s="1417"/>
      <c r="H1667" s="1416">
        <f t="shared" si="141"/>
        <v>0</v>
      </c>
      <c r="I1667" s="1417">
        <v>1</v>
      </c>
      <c r="J1667" s="1416">
        <f t="shared" si="142"/>
        <v>0</v>
      </c>
      <c r="K1667" s="431"/>
    </row>
    <row r="1668" spans="1:11" s="1408" customFormat="1" ht="38.25">
      <c r="A1668" s="1623"/>
      <c r="B1668" s="1408" t="s">
        <v>2060</v>
      </c>
      <c r="C1668" s="497"/>
      <c r="D1668" s="1416"/>
      <c r="E1668" s="1416"/>
      <c r="F1668" s="1416"/>
      <c r="G1668" s="1417"/>
      <c r="H1668" s="1416">
        <f t="shared" si="141"/>
        <v>0</v>
      </c>
      <c r="I1668" s="1417">
        <v>0</v>
      </c>
      <c r="J1668" s="1416">
        <f t="shared" si="142"/>
        <v>0</v>
      </c>
      <c r="K1668" s="431"/>
    </row>
    <row r="1669" spans="1:11" s="1408" customFormat="1">
      <c r="A1669" s="1623"/>
      <c r="B1669" s="1408" t="s">
        <v>2061</v>
      </c>
      <c r="C1669" s="497"/>
      <c r="D1669" s="1416"/>
      <c r="E1669" s="1416"/>
      <c r="F1669" s="1416"/>
      <c r="G1669" s="1417"/>
      <c r="H1669" s="1416">
        <f t="shared" si="141"/>
        <v>0</v>
      </c>
      <c r="I1669" s="1417">
        <v>0</v>
      </c>
      <c r="J1669" s="1416">
        <f t="shared" si="142"/>
        <v>0</v>
      </c>
      <c r="K1669" s="431"/>
    </row>
    <row r="1670" spans="1:11" s="1408" customFormat="1">
      <c r="C1670" s="497"/>
      <c r="D1670" s="1416"/>
      <c r="E1670" s="1416"/>
      <c r="F1670" s="1416"/>
      <c r="G1670" s="1417"/>
      <c r="H1670" s="1416">
        <f t="shared" si="141"/>
        <v>0</v>
      </c>
      <c r="I1670" s="1417">
        <v>0</v>
      </c>
      <c r="J1670" s="1416">
        <f t="shared" si="142"/>
        <v>0</v>
      </c>
      <c r="K1670" s="431"/>
    </row>
    <row r="1671" spans="1:11" s="1408" customFormat="1">
      <c r="C1671" s="497"/>
      <c r="D1671" s="1416"/>
      <c r="E1671" s="1416"/>
      <c r="F1671" s="1416"/>
      <c r="G1671" s="1417"/>
      <c r="H1671" s="1416">
        <f t="shared" si="141"/>
        <v>0</v>
      </c>
      <c r="I1671" s="1417">
        <v>0</v>
      </c>
      <c r="J1671" s="1416">
        <f t="shared" si="142"/>
        <v>0</v>
      </c>
      <c r="K1671" s="431"/>
    </row>
    <row r="1672" spans="1:11" s="1408" customFormat="1">
      <c r="A1672" s="1623" t="s">
        <v>2062</v>
      </c>
      <c r="B1672" s="1623"/>
      <c r="C1672" s="497"/>
      <c r="D1672" s="1416"/>
      <c r="E1672" s="1416"/>
      <c r="F1672" s="1416"/>
      <c r="G1672" s="1417"/>
      <c r="H1672" s="1416">
        <f t="shared" si="141"/>
        <v>0</v>
      </c>
      <c r="I1672" s="1417">
        <v>0</v>
      </c>
      <c r="J1672" s="1416">
        <f t="shared" si="142"/>
        <v>0</v>
      </c>
      <c r="K1672" s="431"/>
    </row>
    <row r="1673" spans="1:11" s="1408" customFormat="1">
      <c r="A1673" s="1408" t="s">
        <v>2063</v>
      </c>
      <c r="B1673" s="1408" t="s">
        <v>2064</v>
      </c>
      <c r="C1673" s="497" t="s">
        <v>1636</v>
      </c>
      <c r="D1673" s="1416">
        <v>20</v>
      </c>
      <c r="E1673" s="1416"/>
      <c r="F1673" s="1416">
        <f>E1673*D1673</f>
        <v>0</v>
      </c>
      <c r="G1673" s="1417"/>
      <c r="H1673" s="1416">
        <f t="shared" si="141"/>
        <v>0</v>
      </c>
      <c r="I1673" s="1417">
        <v>20</v>
      </c>
      <c r="J1673" s="1416">
        <f t="shared" si="142"/>
        <v>0</v>
      </c>
      <c r="K1673" s="431"/>
    </row>
    <row r="1674" spans="1:11" s="1408" customFormat="1">
      <c r="A1674" s="1408" t="s">
        <v>2065</v>
      </c>
      <c r="B1674" s="1408" t="s">
        <v>2066</v>
      </c>
      <c r="C1674" s="497" t="s">
        <v>1636</v>
      </c>
      <c r="D1674" s="1416">
        <v>6</v>
      </c>
      <c r="E1674" s="1416"/>
      <c r="F1674" s="1416">
        <f>E1674*D1674</f>
        <v>0</v>
      </c>
      <c r="G1674" s="1417"/>
      <c r="H1674" s="1416">
        <f t="shared" si="141"/>
        <v>0</v>
      </c>
      <c r="I1674" s="1417">
        <v>6</v>
      </c>
      <c r="J1674" s="1416">
        <f t="shared" si="142"/>
        <v>0</v>
      </c>
      <c r="K1674" s="431"/>
    </row>
    <row r="1675" spans="1:11" s="1408" customFormat="1">
      <c r="C1675" s="497"/>
      <c r="D1675" s="1416"/>
      <c r="E1675" s="1416"/>
      <c r="F1675" s="1416"/>
      <c r="G1675" s="1417"/>
      <c r="H1675" s="1416">
        <f t="shared" si="141"/>
        <v>0</v>
      </c>
      <c r="I1675" s="1417">
        <v>0</v>
      </c>
      <c r="J1675" s="1416">
        <f t="shared" si="142"/>
        <v>0</v>
      </c>
      <c r="K1675" s="431"/>
    </row>
    <row r="1676" spans="1:11" s="1408" customFormat="1">
      <c r="C1676" s="497"/>
      <c r="D1676" s="1416"/>
      <c r="E1676" s="1416"/>
      <c r="F1676" s="1416"/>
      <c r="G1676" s="1417"/>
      <c r="H1676" s="1416">
        <f t="shared" si="141"/>
        <v>0</v>
      </c>
      <c r="I1676" s="1417">
        <v>0</v>
      </c>
      <c r="J1676" s="1416">
        <f t="shared" si="142"/>
        <v>0</v>
      </c>
      <c r="K1676" s="431"/>
    </row>
    <row r="1677" spans="1:11" s="1408" customFormat="1">
      <c r="A1677" s="1623" t="s">
        <v>2067</v>
      </c>
      <c r="B1677" s="1623"/>
      <c r="C1677" s="497"/>
      <c r="D1677" s="1416"/>
      <c r="E1677" s="1416"/>
      <c r="F1677" s="1416"/>
      <c r="G1677" s="1417"/>
      <c r="H1677" s="1416">
        <f t="shared" si="141"/>
        <v>0</v>
      </c>
      <c r="I1677" s="1417">
        <v>0</v>
      </c>
      <c r="J1677" s="1416">
        <f t="shared" si="142"/>
        <v>0</v>
      </c>
      <c r="K1677" s="431"/>
    </row>
    <row r="1678" spans="1:11" s="1408" customFormat="1">
      <c r="A1678" s="1623" t="s">
        <v>8</v>
      </c>
      <c r="B1678" s="1408" t="s">
        <v>2068</v>
      </c>
      <c r="C1678" s="497" t="s">
        <v>187</v>
      </c>
      <c r="D1678" s="1416">
        <v>1</v>
      </c>
      <c r="E1678" s="1416"/>
      <c r="F1678" s="1416">
        <f>E1678*D1678</f>
        <v>0</v>
      </c>
      <c r="G1678" s="1417"/>
      <c r="H1678" s="1416">
        <f t="shared" si="141"/>
        <v>0</v>
      </c>
      <c r="I1678" s="1417">
        <v>1</v>
      </c>
      <c r="J1678" s="1416">
        <f t="shared" si="142"/>
        <v>0</v>
      </c>
      <c r="K1678" s="431"/>
    </row>
    <row r="1679" spans="1:11" s="1408" customFormat="1" ht="38.25">
      <c r="A1679" s="1623"/>
      <c r="B1679" s="1408" t="s">
        <v>2069</v>
      </c>
      <c r="C1679" s="497"/>
      <c r="D1679" s="1416"/>
      <c r="E1679" s="1416"/>
      <c r="F1679" s="1416"/>
      <c r="G1679" s="1417"/>
      <c r="H1679" s="1416">
        <f t="shared" si="141"/>
        <v>0</v>
      </c>
      <c r="I1679" s="1417">
        <v>0</v>
      </c>
      <c r="J1679" s="1416">
        <f t="shared" si="142"/>
        <v>0</v>
      </c>
      <c r="K1679" s="431"/>
    </row>
    <row r="1680" spans="1:11" s="1408" customFormat="1">
      <c r="A1680" s="1623"/>
      <c r="B1680" s="1408" t="s">
        <v>2070</v>
      </c>
      <c r="C1680" s="497"/>
      <c r="D1680" s="1416"/>
      <c r="E1680" s="1416"/>
      <c r="F1680" s="1416"/>
      <c r="G1680" s="1417"/>
      <c r="H1680" s="1416">
        <f t="shared" si="141"/>
        <v>0</v>
      </c>
      <c r="I1680" s="1417">
        <v>0</v>
      </c>
      <c r="J1680" s="1416">
        <f t="shared" si="142"/>
        <v>0</v>
      </c>
      <c r="K1680" s="431"/>
    </row>
    <row r="1681" spans="1:11" s="1408" customFormat="1">
      <c r="A1681" s="1623"/>
      <c r="B1681" s="1408" t="s">
        <v>2071</v>
      </c>
      <c r="C1681" s="497"/>
      <c r="D1681" s="1416"/>
      <c r="E1681" s="1416"/>
      <c r="F1681" s="1416"/>
      <c r="G1681" s="1417"/>
      <c r="H1681" s="1416">
        <f t="shared" si="141"/>
        <v>0</v>
      </c>
      <c r="I1681" s="1417">
        <v>0</v>
      </c>
      <c r="J1681" s="1416">
        <f t="shared" si="142"/>
        <v>0</v>
      </c>
      <c r="K1681" s="431"/>
    </row>
    <row r="1682" spans="1:11" s="1408" customFormat="1">
      <c r="C1682" s="497"/>
      <c r="D1682" s="1416"/>
      <c r="E1682" s="1416"/>
      <c r="F1682" s="1416"/>
      <c r="G1682" s="1417"/>
      <c r="H1682" s="1416">
        <f t="shared" si="141"/>
        <v>0</v>
      </c>
      <c r="I1682" s="1417">
        <v>0</v>
      </c>
      <c r="J1682" s="1416">
        <f t="shared" si="142"/>
        <v>0</v>
      </c>
      <c r="K1682" s="431"/>
    </row>
    <row r="1683" spans="1:11" s="1408" customFormat="1">
      <c r="C1683" s="497"/>
      <c r="D1683" s="1416"/>
      <c r="E1683" s="1416"/>
      <c r="F1683" s="1416"/>
      <c r="G1683" s="1417">
        <f t="shared" ref="G1683:G1684" si="143">D1683</f>
        <v>0</v>
      </c>
      <c r="H1683" s="1416">
        <f t="shared" si="141"/>
        <v>0</v>
      </c>
      <c r="I1683" s="1417"/>
      <c r="J1683" s="1416">
        <f t="shared" si="142"/>
        <v>0</v>
      </c>
      <c r="K1683" s="431"/>
    </row>
    <row r="1684" spans="1:11" s="1408" customFormat="1">
      <c r="C1684" s="497"/>
      <c r="D1684" s="1416"/>
      <c r="E1684" s="1416"/>
      <c r="F1684" s="1416"/>
      <c r="G1684" s="1417">
        <f t="shared" si="143"/>
        <v>0</v>
      </c>
      <c r="H1684" s="1418"/>
      <c r="I1684" s="1417"/>
      <c r="J1684" s="1419"/>
      <c r="K1684" s="431"/>
    </row>
    <row r="1685" spans="1:11" s="1409" customFormat="1">
      <c r="A1685" s="894"/>
      <c r="B1685" s="894" t="s">
        <v>2072</v>
      </c>
      <c r="C1685" s="1421"/>
      <c r="D1685" s="1422"/>
      <c r="E1685" s="1422"/>
      <c r="F1685" s="1422">
        <f>SUM(F1623:F1684)</f>
        <v>0</v>
      </c>
      <c r="G1685" s="1423"/>
      <c r="H1685" s="1422">
        <f>SUM(H1623:H1684)</f>
        <v>0</v>
      </c>
      <c r="I1685" s="1423"/>
      <c r="J1685" s="1422">
        <f>SUM(J1623:J1684)</f>
        <v>0</v>
      </c>
      <c r="K1685" s="431"/>
    </row>
    <row r="1686" spans="1:11" s="1409" customFormat="1">
      <c r="C1686" s="1432"/>
      <c r="D1686" s="1433"/>
      <c r="E1686" s="1433"/>
      <c r="F1686" s="1433"/>
      <c r="G1686" s="1452"/>
      <c r="H1686" s="1435"/>
      <c r="I1686" s="1434"/>
      <c r="J1686" s="1435"/>
      <c r="K1686" s="431"/>
    </row>
    <row r="1687" spans="1:11" s="1408" customFormat="1" ht="15">
      <c r="C1687" s="497"/>
      <c r="D1687" s="1416"/>
      <c r="E1687" s="1416"/>
      <c r="F1687" s="1416"/>
      <c r="G1687" s="1045"/>
      <c r="H1687" s="1046"/>
      <c r="I1687" s="1045"/>
      <c r="J1687" s="1046"/>
      <c r="K1687" s="431"/>
    </row>
    <row r="1688" spans="1:11" s="1409" customFormat="1">
      <c r="A1688" s="894" t="s">
        <v>1384</v>
      </c>
      <c r="B1688" s="894" t="s">
        <v>1385</v>
      </c>
      <c r="C1688" s="1421" t="s">
        <v>244</v>
      </c>
      <c r="D1688" s="1422" t="s">
        <v>245</v>
      </c>
      <c r="E1688" s="1422" t="s">
        <v>3146</v>
      </c>
      <c r="F1688" s="1425" t="s">
        <v>247</v>
      </c>
      <c r="G1688" s="1426" t="s">
        <v>245</v>
      </c>
      <c r="H1688" s="1427" t="s">
        <v>247</v>
      </c>
      <c r="I1688" s="1426" t="s">
        <v>245</v>
      </c>
      <c r="J1688" s="1427" t="s">
        <v>247</v>
      </c>
      <c r="K1688" s="431"/>
    </row>
    <row r="1689" spans="1:11" s="1408" customFormat="1">
      <c r="C1689" s="497"/>
      <c r="D1689" s="1416"/>
      <c r="E1689" s="1416"/>
      <c r="F1689" s="1416"/>
      <c r="G1689" s="1420"/>
      <c r="H1689" s="1419"/>
      <c r="I1689" s="1420"/>
      <c r="J1689" s="1419"/>
      <c r="K1689" s="431"/>
    </row>
    <row r="1690" spans="1:11" s="438" customFormat="1">
      <c r="A1690" s="436" t="s">
        <v>2073</v>
      </c>
      <c r="B1690" s="436" t="s">
        <v>2074</v>
      </c>
      <c r="C1690" s="1428"/>
      <c r="D1690" s="1429"/>
      <c r="E1690" s="1429"/>
      <c r="F1690" s="1429"/>
      <c r="G1690" s="1453"/>
      <c r="H1690" s="1454"/>
      <c r="I1690" s="1453"/>
      <c r="J1690" s="1454"/>
      <c r="K1690" s="431"/>
    </row>
    <row r="1691" spans="1:11" s="439" customFormat="1">
      <c r="A1691" s="728"/>
      <c r="B1691" s="728"/>
      <c r="C1691" s="1455"/>
      <c r="D1691" s="1456"/>
      <c r="E1691" s="1456"/>
      <c r="F1691" s="1456"/>
      <c r="G1691" s="1457"/>
      <c r="H1691" s="1458"/>
      <c r="I1691" s="1457"/>
      <c r="J1691" s="1458"/>
      <c r="K1691" s="431"/>
    </row>
    <row r="1692" spans="1:11" s="439" customFormat="1">
      <c r="A1692" s="728"/>
      <c r="B1692" s="728"/>
      <c r="C1692" s="1455"/>
      <c r="D1692" s="1456"/>
      <c r="E1692" s="1456"/>
      <c r="F1692" s="1456"/>
      <c r="G1692" s="1457"/>
      <c r="H1692" s="1458"/>
      <c r="I1692" s="1457"/>
      <c r="J1692" s="1458"/>
      <c r="K1692" s="431"/>
    </row>
    <row r="1693" spans="1:11" s="439" customFormat="1" ht="267.75">
      <c r="A1693" s="728" t="s">
        <v>2075</v>
      </c>
      <c r="B1693" s="728" t="s">
        <v>2076</v>
      </c>
      <c r="C1693" s="1455" t="s">
        <v>1</v>
      </c>
      <c r="D1693" s="1456">
        <v>1</v>
      </c>
      <c r="E1693" s="1456"/>
      <c r="F1693" s="1456">
        <f>SUM(D1693*E1693)</f>
        <v>0</v>
      </c>
      <c r="G1693" s="1417">
        <f t="shared" ref="G1693:G1756" si="144">D1693</f>
        <v>1</v>
      </c>
      <c r="H1693" s="1456">
        <f>SUM(E1693*G1693)</f>
        <v>0</v>
      </c>
      <c r="I1693" s="1417"/>
      <c r="J1693" s="1456">
        <f>SUM(E1693*I1693)</f>
        <v>0</v>
      </c>
      <c r="K1693" s="431"/>
    </row>
    <row r="1694" spans="1:11" s="439" customFormat="1">
      <c r="A1694" s="728"/>
      <c r="B1694" s="728"/>
      <c r="C1694" s="1455"/>
      <c r="D1694" s="1456"/>
      <c r="E1694" s="1456"/>
      <c r="F1694" s="1456"/>
      <c r="G1694" s="1417">
        <f t="shared" si="144"/>
        <v>0</v>
      </c>
      <c r="H1694" s="1456">
        <f t="shared" ref="H1694:H1757" si="145">SUM(E1694*G1694)</f>
        <v>0</v>
      </c>
      <c r="I1694" s="1417"/>
      <c r="J1694" s="1456">
        <f t="shared" ref="J1694:J1757" si="146">SUM(E1694*I1694)</f>
        <v>0</v>
      </c>
      <c r="K1694" s="431"/>
    </row>
    <row r="1695" spans="1:11" s="439" customFormat="1" ht="102">
      <c r="A1695" s="728" t="s">
        <v>2077</v>
      </c>
      <c r="B1695" s="728" t="s">
        <v>2078</v>
      </c>
      <c r="C1695" s="1455" t="s">
        <v>1</v>
      </c>
      <c r="D1695" s="1456">
        <v>1</v>
      </c>
      <c r="E1695" s="1456"/>
      <c r="F1695" s="1456">
        <f>SUM(D1695*E1695)</f>
        <v>0</v>
      </c>
      <c r="G1695" s="1417">
        <f t="shared" si="144"/>
        <v>1</v>
      </c>
      <c r="H1695" s="1456">
        <f t="shared" si="145"/>
        <v>0</v>
      </c>
      <c r="I1695" s="1417"/>
      <c r="J1695" s="1456">
        <f t="shared" si="146"/>
        <v>0</v>
      </c>
      <c r="K1695" s="431"/>
    </row>
    <row r="1696" spans="1:11" s="439" customFormat="1">
      <c r="A1696" s="728"/>
      <c r="B1696" s="728"/>
      <c r="C1696" s="1455"/>
      <c r="D1696" s="1456"/>
      <c r="E1696" s="1456"/>
      <c r="F1696" s="1456"/>
      <c r="G1696" s="1417">
        <f t="shared" si="144"/>
        <v>0</v>
      </c>
      <c r="H1696" s="1456">
        <f t="shared" si="145"/>
        <v>0</v>
      </c>
      <c r="I1696" s="1417"/>
      <c r="J1696" s="1456">
        <f t="shared" si="146"/>
        <v>0</v>
      </c>
      <c r="K1696" s="431"/>
    </row>
    <row r="1697" spans="1:11" s="439" customFormat="1" ht="25.5">
      <c r="A1697" s="728" t="s">
        <v>2079</v>
      </c>
      <c r="B1697" s="728" t="s">
        <v>2080</v>
      </c>
      <c r="C1697" s="1455" t="s">
        <v>1</v>
      </c>
      <c r="D1697" s="1456">
        <v>2</v>
      </c>
      <c r="E1697" s="1456"/>
      <c r="F1697" s="1456">
        <f>SUM(D1697*E1697)</f>
        <v>0</v>
      </c>
      <c r="G1697" s="1417">
        <f t="shared" si="144"/>
        <v>2</v>
      </c>
      <c r="H1697" s="1456">
        <f t="shared" si="145"/>
        <v>0</v>
      </c>
      <c r="I1697" s="1417"/>
      <c r="J1697" s="1456">
        <f t="shared" si="146"/>
        <v>0</v>
      </c>
      <c r="K1697" s="431"/>
    </row>
    <row r="1698" spans="1:11" s="439" customFormat="1">
      <c r="A1698" s="728"/>
      <c r="B1698" s="728"/>
      <c r="C1698" s="1455"/>
      <c r="D1698" s="1456"/>
      <c r="E1698" s="1456"/>
      <c r="F1698" s="1456"/>
      <c r="G1698" s="1417">
        <f t="shared" si="144"/>
        <v>0</v>
      </c>
      <c r="H1698" s="1456">
        <f t="shared" si="145"/>
        <v>0</v>
      </c>
      <c r="I1698" s="1417"/>
      <c r="J1698" s="1456">
        <f t="shared" si="146"/>
        <v>0</v>
      </c>
      <c r="K1698" s="431"/>
    </row>
    <row r="1699" spans="1:11" s="439" customFormat="1" ht="255">
      <c r="A1699" s="728" t="s">
        <v>2081</v>
      </c>
      <c r="B1699" s="728" t="s">
        <v>3313</v>
      </c>
      <c r="C1699" s="1455" t="s">
        <v>1</v>
      </c>
      <c r="D1699" s="1456">
        <v>1</v>
      </c>
      <c r="E1699" s="1456"/>
      <c r="F1699" s="1456">
        <f>SUM(D1699*E1699)</f>
        <v>0</v>
      </c>
      <c r="G1699" s="1417">
        <f t="shared" si="144"/>
        <v>1</v>
      </c>
      <c r="H1699" s="1456">
        <f t="shared" si="145"/>
        <v>0</v>
      </c>
      <c r="I1699" s="1417"/>
      <c r="J1699" s="1456">
        <f t="shared" si="146"/>
        <v>0</v>
      </c>
      <c r="K1699" s="431"/>
    </row>
    <row r="1700" spans="1:11" s="439" customFormat="1">
      <c r="A1700" s="728"/>
      <c r="B1700" s="728"/>
      <c r="C1700" s="1455"/>
      <c r="D1700" s="1456"/>
      <c r="E1700" s="1456"/>
      <c r="F1700" s="1456"/>
      <c r="G1700" s="1417">
        <f t="shared" si="144"/>
        <v>0</v>
      </c>
      <c r="H1700" s="1456">
        <f t="shared" si="145"/>
        <v>0</v>
      </c>
      <c r="I1700" s="1417"/>
      <c r="J1700" s="1456">
        <f t="shared" si="146"/>
        <v>0</v>
      </c>
      <c r="K1700" s="431"/>
    </row>
    <row r="1701" spans="1:11" s="439" customFormat="1" ht="38.25">
      <c r="A1701" s="728" t="s">
        <v>2081</v>
      </c>
      <c r="B1701" s="728" t="s">
        <v>2082</v>
      </c>
      <c r="C1701" s="1455" t="s">
        <v>2083</v>
      </c>
      <c r="D1701" s="1456">
        <v>100</v>
      </c>
      <c r="E1701" s="1456"/>
      <c r="F1701" s="1456">
        <f>SUM(D1701*E1701)</f>
        <v>0</v>
      </c>
      <c r="G1701" s="1417">
        <f t="shared" si="144"/>
        <v>100</v>
      </c>
      <c r="H1701" s="1456">
        <f t="shared" si="145"/>
        <v>0</v>
      </c>
      <c r="I1701" s="1417"/>
      <c r="J1701" s="1456">
        <f t="shared" si="146"/>
        <v>0</v>
      </c>
      <c r="K1701" s="431"/>
    </row>
    <row r="1702" spans="1:11" s="439" customFormat="1">
      <c r="A1702" s="728"/>
      <c r="B1702" s="728"/>
      <c r="C1702" s="1455"/>
      <c r="D1702" s="1456"/>
      <c r="E1702" s="1456"/>
      <c r="F1702" s="1456"/>
      <c r="G1702" s="1417">
        <f t="shared" si="144"/>
        <v>0</v>
      </c>
      <c r="H1702" s="1456">
        <f t="shared" si="145"/>
        <v>0</v>
      </c>
      <c r="I1702" s="1417"/>
      <c r="J1702" s="1456">
        <f t="shared" si="146"/>
        <v>0</v>
      </c>
      <c r="K1702" s="431"/>
    </row>
    <row r="1703" spans="1:11" s="439" customFormat="1">
      <c r="A1703" s="728"/>
      <c r="B1703" s="728" t="s">
        <v>2084</v>
      </c>
      <c r="C1703" s="1455"/>
      <c r="D1703" s="1456"/>
      <c r="E1703" s="1456"/>
      <c r="F1703" s="1456"/>
      <c r="G1703" s="1417">
        <f t="shared" si="144"/>
        <v>0</v>
      </c>
      <c r="H1703" s="1456">
        <f t="shared" si="145"/>
        <v>0</v>
      </c>
      <c r="I1703" s="1417"/>
      <c r="J1703" s="1456">
        <f t="shared" si="146"/>
        <v>0</v>
      </c>
      <c r="K1703" s="431"/>
    </row>
    <row r="1704" spans="1:11" s="439" customFormat="1">
      <c r="A1704" s="728"/>
      <c r="B1704" s="728"/>
      <c r="C1704" s="1455"/>
      <c r="D1704" s="1456"/>
      <c r="E1704" s="1456"/>
      <c r="F1704" s="1456"/>
      <c r="G1704" s="1417">
        <f t="shared" si="144"/>
        <v>0</v>
      </c>
      <c r="H1704" s="1456">
        <f t="shared" si="145"/>
        <v>0</v>
      </c>
      <c r="I1704" s="1417"/>
      <c r="J1704" s="1456">
        <f t="shared" si="146"/>
        <v>0</v>
      </c>
      <c r="K1704" s="431"/>
    </row>
    <row r="1705" spans="1:11" s="439" customFormat="1">
      <c r="A1705" s="728" t="s">
        <v>2</v>
      </c>
      <c r="B1705" s="728" t="s">
        <v>2085</v>
      </c>
      <c r="C1705" s="1455"/>
      <c r="D1705" s="1456"/>
      <c r="E1705" s="1456"/>
      <c r="F1705" s="1456"/>
      <c r="G1705" s="1417">
        <f t="shared" si="144"/>
        <v>0</v>
      </c>
      <c r="H1705" s="1456">
        <f t="shared" si="145"/>
        <v>0</v>
      </c>
      <c r="I1705" s="1417"/>
      <c r="J1705" s="1456">
        <f t="shared" si="146"/>
        <v>0</v>
      </c>
      <c r="K1705" s="431"/>
    </row>
    <row r="1706" spans="1:11" s="439" customFormat="1" ht="191.25">
      <c r="A1706" s="728" t="s">
        <v>2086</v>
      </c>
      <c r="B1706" s="728" t="s">
        <v>2087</v>
      </c>
      <c r="C1706" s="1455" t="s">
        <v>187</v>
      </c>
      <c r="D1706" s="1456">
        <v>1</v>
      </c>
      <c r="E1706" s="1456"/>
      <c r="F1706" s="1456">
        <f>SUM(D1706*E1706)</f>
        <v>0</v>
      </c>
      <c r="G1706" s="1417">
        <f t="shared" si="144"/>
        <v>1</v>
      </c>
      <c r="H1706" s="1456">
        <f t="shared" si="145"/>
        <v>0</v>
      </c>
      <c r="I1706" s="1417"/>
      <c r="J1706" s="1456">
        <f t="shared" si="146"/>
        <v>0</v>
      </c>
      <c r="K1706" s="431"/>
    </row>
    <row r="1707" spans="1:11" s="439" customFormat="1" ht="293.25">
      <c r="A1707" s="728"/>
      <c r="B1707" s="728" t="s">
        <v>2088</v>
      </c>
      <c r="C1707" s="1455"/>
      <c r="D1707" s="1456"/>
      <c r="E1707" s="1456"/>
      <c r="F1707" s="1456"/>
      <c r="G1707" s="1417">
        <f t="shared" si="144"/>
        <v>0</v>
      </c>
      <c r="H1707" s="1456">
        <f t="shared" si="145"/>
        <v>0</v>
      </c>
      <c r="I1707" s="1417"/>
      <c r="J1707" s="1456">
        <f t="shared" si="146"/>
        <v>0</v>
      </c>
      <c r="K1707" s="431"/>
    </row>
    <row r="1708" spans="1:11" s="439" customFormat="1" ht="51">
      <c r="A1708" s="728"/>
      <c r="B1708" s="728" t="s">
        <v>2089</v>
      </c>
      <c r="C1708" s="1455"/>
      <c r="D1708" s="1456"/>
      <c r="E1708" s="1456"/>
      <c r="F1708" s="1456"/>
      <c r="G1708" s="1417">
        <f t="shared" si="144"/>
        <v>0</v>
      </c>
      <c r="H1708" s="1456">
        <f t="shared" si="145"/>
        <v>0</v>
      </c>
      <c r="I1708" s="1417"/>
      <c r="J1708" s="1456">
        <f t="shared" si="146"/>
        <v>0</v>
      </c>
      <c r="K1708" s="431"/>
    </row>
    <row r="1709" spans="1:11" s="439" customFormat="1">
      <c r="A1709" s="728"/>
      <c r="B1709" s="728"/>
      <c r="C1709" s="1455"/>
      <c r="D1709" s="1456"/>
      <c r="E1709" s="1456"/>
      <c r="F1709" s="1456"/>
      <c r="G1709" s="1417">
        <f t="shared" si="144"/>
        <v>0</v>
      </c>
      <c r="H1709" s="1456">
        <f t="shared" si="145"/>
        <v>0</v>
      </c>
      <c r="I1709" s="1417"/>
      <c r="J1709" s="1456">
        <f t="shared" si="146"/>
        <v>0</v>
      </c>
      <c r="K1709" s="431"/>
    </row>
    <row r="1710" spans="1:11" s="439" customFormat="1" ht="25.5">
      <c r="A1710" s="728" t="s">
        <v>2090</v>
      </c>
      <c r="B1710" s="728" t="s">
        <v>2091</v>
      </c>
      <c r="C1710" s="1455" t="s">
        <v>2083</v>
      </c>
      <c r="D1710" s="1456">
        <v>5</v>
      </c>
      <c r="E1710" s="1456"/>
      <c r="F1710" s="1456">
        <f>SUM(D1710*E1710)</f>
        <v>0</v>
      </c>
      <c r="G1710" s="1417">
        <f t="shared" si="144"/>
        <v>5</v>
      </c>
      <c r="H1710" s="1456">
        <f t="shared" si="145"/>
        <v>0</v>
      </c>
      <c r="I1710" s="1417"/>
      <c r="J1710" s="1456">
        <f t="shared" si="146"/>
        <v>0</v>
      </c>
      <c r="K1710" s="431"/>
    </row>
    <row r="1711" spans="1:11" s="439" customFormat="1">
      <c r="A1711" s="728" t="s">
        <v>2092</v>
      </c>
      <c r="B1711" s="728" t="s">
        <v>2093</v>
      </c>
      <c r="C1711" s="1455" t="s">
        <v>1629</v>
      </c>
      <c r="D1711" s="1456">
        <v>1</v>
      </c>
      <c r="E1711" s="1456"/>
      <c r="F1711" s="1456">
        <f>SUM(D1711*E1711)</f>
        <v>0</v>
      </c>
      <c r="G1711" s="1417">
        <f t="shared" si="144"/>
        <v>1</v>
      </c>
      <c r="H1711" s="1456">
        <f t="shared" si="145"/>
        <v>0</v>
      </c>
      <c r="I1711" s="1417"/>
      <c r="J1711" s="1456">
        <f t="shared" si="146"/>
        <v>0</v>
      </c>
      <c r="K1711" s="431"/>
    </row>
    <row r="1712" spans="1:11" s="439" customFormat="1">
      <c r="A1712" s="728"/>
      <c r="B1712" s="728"/>
      <c r="C1712" s="1455"/>
      <c r="D1712" s="1456"/>
      <c r="E1712" s="1456"/>
      <c r="F1712" s="1456"/>
      <c r="G1712" s="1417">
        <f t="shared" si="144"/>
        <v>0</v>
      </c>
      <c r="H1712" s="1456">
        <f t="shared" si="145"/>
        <v>0</v>
      </c>
      <c r="I1712" s="1417"/>
      <c r="J1712" s="1456">
        <f t="shared" si="146"/>
        <v>0</v>
      </c>
      <c r="K1712" s="431"/>
    </row>
    <row r="1713" spans="1:11" s="439" customFormat="1">
      <c r="A1713" s="728"/>
      <c r="B1713" s="728" t="s">
        <v>2094</v>
      </c>
      <c r="C1713" s="1455"/>
      <c r="D1713" s="1456"/>
      <c r="E1713" s="1456"/>
      <c r="F1713" s="1456"/>
      <c r="G1713" s="1417">
        <f t="shared" si="144"/>
        <v>0</v>
      </c>
      <c r="H1713" s="1456">
        <f t="shared" si="145"/>
        <v>0</v>
      </c>
      <c r="I1713" s="1417"/>
      <c r="J1713" s="1456">
        <f t="shared" si="146"/>
        <v>0</v>
      </c>
      <c r="K1713" s="431"/>
    </row>
    <row r="1714" spans="1:11" s="439" customFormat="1">
      <c r="A1714" s="728"/>
      <c r="B1714" s="728"/>
      <c r="C1714" s="1455"/>
      <c r="D1714" s="1456"/>
      <c r="E1714" s="1456"/>
      <c r="F1714" s="1456"/>
      <c r="G1714" s="1417">
        <f t="shared" si="144"/>
        <v>0</v>
      </c>
      <c r="H1714" s="1456">
        <f t="shared" si="145"/>
        <v>0</v>
      </c>
      <c r="I1714" s="1417"/>
      <c r="J1714" s="1456">
        <f t="shared" si="146"/>
        <v>0</v>
      </c>
      <c r="K1714" s="431"/>
    </row>
    <row r="1715" spans="1:11" s="439" customFormat="1">
      <c r="A1715" s="728"/>
      <c r="B1715" s="728"/>
      <c r="C1715" s="1455"/>
      <c r="D1715" s="1456"/>
      <c r="E1715" s="1456"/>
      <c r="F1715" s="1456"/>
      <c r="G1715" s="1417">
        <f t="shared" si="144"/>
        <v>0</v>
      </c>
      <c r="H1715" s="1456">
        <f t="shared" si="145"/>
        <v>0</v>
      </c>
      <c r="I1715" s="1417"/>
      <c r="J1715" s="1456">
        <f t="shared" si="146"/>
        <v>0</v>
      </c>
      <c r="K1715" s="431"/>
    </row>
    <row r="1716" spans="1:11" s="439" customFormat="1">
      <c r="A1716" s="728" t="s">
        <v>3</v>
      </c>
      <c r="B1716" s="728" t="s">
        <v>2095</v>
      </c>
      <c r="C1716" s="1455"/>
      <c r="D1716" s="1456"/>
      <c r="E1716" s="1456"/>
      <c r="F1716" s="1456"/>
      <c r="G1716" s="1417">
        <f t="shared" si="144"/>
        <v>0</v>
      </c>
      <c r="H1716" s="1456">
        <f t="shared" si="145"/>
        <v>0</v>
      </c>
      <c r="I1716" s="1417"/>
      <c r="J1716" s="1456">
        <f t="shared" si="146"/>
        <v>0</v>
      </c>
      <c r="K1716" s="431"/>
    </row>
    <row r="1717" spans="1:11" s="439" customFormat="1">
      <c r="A1717" s="728"/>
      <c r="B1717" s="728"/>
      <c r="C1717" s="1455"/>
      <c r="D1717" s="1456"/>
      <c r="E1717" s="1456"/>
      <c r="F1717" s="1456"/>
      <c r="G1717" s="1417">
        <f t="shared" si="144"/>
        <v>0</v>
      </c>
      <c r="H1717" s="1456">
        <f t="shared" si="145"/>
        <v>0</v>
      </c>
      <c r="I1717" s="1417"/>
      <c r="J1717" s="1456">
        <f t="shared" si="146"/>
        <v>0</v>
      </c>
      <c r="K1717" s="431"/>
    </row>
    <row r="1718" spans="1:11" s="439" customFormat="1">
      <c r="A1718" s="728"/>
      <c r="B1718" s="728"/>
      <c r="C1718" s="1455"/>
      <c r="D1718" s="1456"/>
      <c r="E1718" s="1456"/>
      <c r="F1718" s="1456"/>
      <c r="G1718" s="1417">
        <f t="shared" si="144"/>
        <v>0</v>
      </c>
      <c r="H1718" s="1456">
        <f t="shared" si="145"/>
        <v>0</v>
      </c>
      <c r="I1718" s="1417"/>
      <c r="J1718" s="1456">
        <f t="shared" si="146"/>
        <v>0</v>
      </c>
      <c r="K1718" s="431"/>
    </row>
    <row r="1719" spans="1:11" s="439" customFormat="1">
      <c r="A1719" s="728" t="s">
        <v>2096</v>
      </c>
      <c r="B1719" s="728" t="s">
        <v>2097</v>
      </c>
      <c r="C1719" s="1455"/>
      <c r="D1719" s="1456"/>
      <c r="E1719" s="1456"/>
      <c r="F1719" s="1456"/>
      <c r="G1719" s="1417">
        <f t="shared" si="144"/>
        <v>0</v>
      </c>
      <c r="H1719" s="1456">
        <f t="shared" si="145"/>
        <v>0</v>
      </c>
      <c r="I1719" s="1417"/>
      <c r="J1719" s="1456">
        <f t="shared" si="146"/>
        <v>0</v>
      </c>
      <c r="K1719" s="431"/>
    </row>
    <row r="1720" spans="1:11" s="439" customFormat="1">
      <c r="A1720" s="728"/>
      <c r="B1720" s="728"/>
      <c r="C1720" s="1455"/>
      <c r="D1720" s="1456"/>
      <c r="E1720" s="1456"/>
      <c r="F1720" s="1456"/>
      <c r="G1720" s="1417">
        <f t="shared" si="144"/>
        <v>0</v>
      </c>
      <c r="H1720" s="1456">
        <f t="shared" si="145"/>
        <v>0</v>
      </c>
      <c r="I1720" s="1417"/>
      <c r="J1720" s="1456">
        <f t="shared" si="146"/>
        <v>0</v>
      </c>
      <c r="K1720" s="431"/>
    </row>
    <row r="1721" spans="1:11" s="439" customFormat="1">
      <c r="A1721" s="728" t="s">
        <v>2098</v>
      </c>
      <c r="B1721" s="728" t="s">
        <v>2099</v>
      </c>
      <c r="C1721" s="1455" t="s">
        <v>1</v>
      </c>
      <c r="D1721" s="1456">
        <v>1</v>
      </c>
      <c r="E1721" s="1456"/>
      <c r="F1721" s="1456">
        <f>SUM(D1721*E1721)</f>
        <v>0</v>
      </c>
      <c r="G1721" s="1417"/>
      <c r="H1721" s="1456">
        <f t="shared" si="145"/>
        <v>0</v>
      </c>
      <c r="I1721" s="1417">
        <v>1</v>
      </c>
      <c r="J1721" s="1456">
        <f t="shared" si="146"/>
        <v>0</v>
      </c>
      <c r="K1721" s="431"/>
    </row>
    <row r="1722" spans="1:11" s="439" customFormat="1">
      <c r="A1722" s="728"/>
      <c r="B1722" s="728"/>
      <c r="C1722" s="1455"/>
      <c r="D1722" s="1456"/>
      <c r="E1722" s="1456"/>
      <c r="F1722" s="1456"/>
      <c r="G1722" s="1417"/>
      <c r="H1722" s="1456">
        <f t="shared" si="145"/>
        <v>0</v>
      </c>
      <c r="I1722" s="1417">
        <v>0</v>
      </c>
      <c r="J1722" s="1456">
        <f t="shared" si="146"/>
        <v>0</v>
      </c>
      <c r="K1722" s="431"/>
    </row>
    <row r="1723" spans="1:11" s="439" customFormat="1">
      <c r="A1723" s="728" t="s">
        <v>2100</v>
      </c>
      <c r="B1723" s="728" t="s">
        <v>2101</v>
      </c>
      <c r="C1723" s="1455" t="s">
        <v>1</v>
      </c>
      <c r="D1723" s="1456">
        <v>9</v>
      </c>
      <c r="E1723" s="1456"/>
      <c r="F1723" s="1456">
        <f>SUM(D1723*E1723)</f>
        <v>0</v>
      </c>
      <c r="G1723" s="1417"/>
      <c r="H1723" s="1456">
        <f t="shared" si="145"/>
        <v>0</v>
      </c>
      <c r="I1723" s="1417">
        <v>9</v>
      </c>
      <c r="J1723" s="1456">
        <f t="shared" si="146"/>
        <v>0</v>
      </c>
      <c r="K1723" s="431"/>
    </row>
    <row r="1724" spans="1:11" s="439" customFormat="1">
      <c r="A1724" s="728"/>
      <c r="B1724" s="728"/>
      <c r="C1724" s="1455"/>
      <c r="D1724" s="1456"/>
      <c r="E1724" s="1456"/>
      <c r="F1724" s="1456"/>
      <c r="G1724" s="1417"/>
      <c r="H1724" s="1456">
        <f t="shared" si="145"/>
        <v>0</v>
      </c>
      <c r="I1724" s="1417">
        <v>0</v>
      </c>
      <c r="J1724" s="1456">
        <f t="shared" si="146"/>
        <v>0</v>
      </c>
      <c r="K1724" s="431"/>
    </row>
    <row r="1725" spans="1:11" s="439" customFormat="1">
      <c r="A1725" s="728" t="s">
        <v>2102</v>
      </c>
      <c r="B1725" s="728" t="s">
        <v>2103</v>
      </c>
      <c r="C1725" s="1455" t="s">
        <v>1</v>
      </c>
      <c r="D1725" s="1456">
        <v>13</v>
      </c>
      <c r="E1725" s="1456"/>
      <c r="F1725" s="1456">
        <f>SUM(D1725*E1725)</f>
        <v>0</v>
      </c>
      <c r="G1725" s="1417"/>
      <c r="H1725" s="1456">
        <f t="shared" si="145"/>
        <v>0</v>
      </c>
      <c r="I1725" s="1417">
        <v>13</v>
      </c>
      <c r="J1725" s="1456">
        <f t="shared" si="146"/>
        <v>0</v>
      </c>
      <c r="K1725" s="431"/>
    </row>
    <row r="1726" spans="1:11" s="439" customFormat="1">
      <c r="A1726" s="728"/>
      <c r="B1726" s="728"/>
      <c r="C1726" s="1455"/>
      <c r="D1726" s="1456"/>
      <c r="E1726" s="1456"/>
      <c r="F1726" s="1456"/>
      <c r="G1726" s="1417"/>
      <c r="H1726" s="1456">
        <f t="shared" si="145"/>
        <v>0</v>
      </c>
      <c r="I1726" s="1417">
        <v>0</v>
      </c>
      <c r="J1726" s="1456">
        <f t="shared" si="146"/>
        <v>0</v>
      </c>
      <c r="K1726" s="431"/>
    </row>
    <row r="1727" spans="1:11" s="439" customFormat="1">
      <c r="A1727" s="728" t="s">
        <v>2104</v>
      </c>
      <c r="B1727" s="728" t="s">
        <v>2105</v>
      </c>
      <c r="C1727" s="1455" t="s">
        <v>1</v>
      </c>
      <c r="D1727" s="1456">
        <v>2</v>
      </c>
      <c r="E1727" s="1456"/>
      <c r="F1727" s="1456">
        <f>SUM(D1727*E1727)</f>
        <v>0</v>
      </c>
      <c r="G1727" s="1417"/>
      <c r="H1727" s="1456">
        <f t="shared" si="145"/>
        <v>0</v>
      </c>
      <c r="I1727" s="1417">
        <v>2</v>
      </c>
      <c r="J1727" s="1456">
        <f t="shared" si="146"/>
        <v>0</v>
      </c>
      <c r="K1727" s="431"/>
    </row>
    <row r="1728" spans="1:11" s="439" customFormat="1">
      <c r="A1728" s="728"/>
      <c r="B1728" s="728"/>
      <c r="C1728" s="1455"/>
      <c r="D1728" s="1456"/>
      <c r="E1728" s="1456"/>
      <c r="F1728" s="1456"/>
      <c r="G1728" s="1417">
        <f t="shared" si="144"/>
        <v>0</v>
      </c>
      <c r="H1728" s="1456">
        <f t="shared" si="145"/>
        <v>0</v>
      </c>
      <c r="I1728" s="1417"/>
      <c r="J1728" s="1456">
        <f t="shared" si="146"/>
        <v>0</v>
      </c>
      <c r="K1728" s="431"/>
    </row>
    <row r="1729" spans="1:11" s="439" customFormat="1">
      <c r="A1729" s="728"/>
      <c r="B1729" s="728" t="s">
        <v>2106</v>
      </c>
      <c r="C1729" s="1455"/>
      <c r="D1729" s="1456"/>
      <c r="E1729" s="1456"/>
      <c r="F1729" s="1456"/>
      <c r="G1729" s="1417">
        <f t="shared" si="144"/>
        <v>0</v>
      </c>
      <c r="H1729" s="1456">
        <f t="shared" si="145"/>
        <v>0</v>
      </c>
      <c r="I1729" s="1417"/>
      <c r="J1729" s="1456">
        <f t="shared" si="146"/>
        <v>0</v>
      </c>
      <c r="K1729" s="431"/>
    </row>
    <row r="1730" spans="1:11" s="439" customFormat="1">
      <c r="A1730" s="728"/>
      <c r="B1730" s="728"/>
      <c r="C1730" s="1455"/>
      <c r="D1730" s="1456"/>
      <c r="E1730" s="1456"/>
      <c r="F1730" s="1456"/>
      <c r="G1730" s="1417">
        <f t="shared" si="144"/>
        <v>0</v>
      </c>
      <c r="H1730" s="1456">
        <f t="shared" si="145"/>
        <v>0</v>
      </c>
      <c r="I1730" s="1417"/>
      <c r="J1730" s="1456">
        <f t="shared" si="146"/>
        <v>0</v>
      </c>
      <c r="K1730" s="431"/>
    </row>
    <row r="1731" spans="1:11" s="439" customFormat="1">
      <c r="A1731" s="728" t="s">
        <v>2107</v>
      </c>
      <c r="B1731" s="728" t="s">
        <v>2108</v>
      </c>
      <c r="C1731" s="1455"/>
      <c r="D1731" s="1456"/>
      <c r="E1731" s="1456"/>
      <c r="F1731" s="1456"/>
      <c r="G1731" s="1417">
        <f t="shared" si="144"/>
        <v>0</v>
      </c>
      <c r="H1731" s="1456">
        <f t="shared" si="145"/>
        <v>0</v>
      </c>
      <c r="I1731" s="1417"/>
      <c r="J1731" s="1456">
        <f t="shared" si="146"/>
        <v>0</v>
      </c>
      <c r="K1731" s="431"/>
    </row>
    <row r="1732" spans="1:11" s="439" customFormat="1">
      <c r="A1732" s="728"/>
      <c r="B1732" s="728"/>
      <c r="C1732" s="1455"/>
      <c r="D1732" s="1456"/>
      <c r="E1732" s="1456"/>
      <c r="F1732" s="1456"/>
      <c r="G1732" s="1417">
        <f t="shared" si="144"/>
        <v>0</v>
      </c>
      <c r="H1732" s="1456">
        <f t="shared" si="145"/>
        <v>0</v>
      </c>
      <c r="I1732" s="1417"/>
      <c r="J1732" s="1456">
        <f t="shared" si="146"/>
        <v>0</v>
      </c>
      <c r="K1732" s="431"/>
    </row>
    <row r="1733" spans="1:11" s="439" customFormat="1" ht="25.5">
      <c r="A1733" s="728" t="s">
        <v>2109</v>
      </c>
      <c r="B1733" s="728" t="s">
        <v>2110</v>
      </c>
      <c r="C1733" s="1455" t="s">
        <v>1</v>
      </c>
      <c r="D1733" s="1456">
        <v>1</v>
      </c>
      <c r="E1733" s="1456"/>
      <c r="F1733" s="1456">
        <f>SUM(D1733*E1733)</f>
        <v>0</v>
      </c>
      <c r="G1733" s="1417">
        <f t="shared" si="144"/>
        <v>1</v>
      </c>
      <c r="H1733" s="1456">
        <f t="shared" si="145"/>
        <v>0</v>
      </c>
      <c r="I1733" s="1417"/>
      <c r="J1733" s="1456">
        <f t="shared" si="146"/>
        <v>0</v>
      </c>
      <c r="K1733" s="431"/>
    </row>
    <row r="1734" spans="1:11" s="439" customFormat="1">
      <c r="A1734" s="728"/>
      <c r="B1734" s="728"/>
      <c r="C1734" s="1455"/>
      <c r="D1734" s="1456"/>
      <c r="E1734" s="1456"/>
      <c r="F1734" s="1456"/>
      <c r="G1734" s="1417">
        <f t="shared" si="144"/>
        <v>0</v>
      </c>
      <c r="H1734" s="1456">
        <f t="shared" si="145"/>
        <v>0</v>
      </c>
      <c r="I1734" s="1417"/>
      <c r="J1734" s="1456">
        <f t="shared" si="146"/>
        <v>0</v>
      </c>
      <c r="K1734" s="431"/>
    </row>
    <row r="1735" spans="1:11" s="439" customFormat="1">
      <c r="A1735" s="728" t="s">
        <v>2111</v>
      </c>
      <c r="B1735" s="728" t="s">
        <v>2112</v>
      </c>
      <c r="C1735" s="1455" t="s">
        <v>1</v>
      </c>
      <c r="D1735" s="1456">
        <v>1</v>
      </c>
      <c r="E1735" s="1456"/>
      <c r="F1735" s="1456">
        <f>D1735*E1735</f>
        <v>0</v>
      </c>
      <c r="G1735" s="1417">
        <f t="shared" si="144"/>
        <v>1</v>
      </c>
      <c r="H1735" s="1456">
        <f t="shared" si="145"/>
        <v>0</v>
      </c>
      <c r="I1735" s="1417"/>
      <c r="J1735" s="1456">
        <f t="shared" si="146"/>
        <v>0</v>
      </c>
      <c r="K1735" s="431"/>
    </row>
    <row r="1736" spans="1:11" s="439" customFormat="1">
      <c r="A1736" s="728"/>
      <c r="B1736" s="728"/>
      <c r="C1736" s="1455"/>
      <c r="D1736" s="1456"/>
      <c r="E1736" s="1456"/>
      <c r="F1736" s="1456"/>
      <c r="G1736" s="1417">
        <f t="shared" si="144"/>
        <v>0</v>
      </c>
      <c r="H1736" s="1456">
        <f t="shared" si="145"/>
        <v>0</v>
      </c>
      <c r="I1736" s="1417"/>
      <c r="J1736" s="1456">
        <f t="shared" si="146"/>
        <v>0</v>
      </c>
      <c r="K1736" s="431"/>
    </row>
    <row r="1737" spans="1:11" s="439" customFormat="1">
      <c r="A1737" s="728" t="s">
        <v>2113</v>
      </c>
      <c r="B1737" s="728" t="s">
        <v>2114</v>
      </c>
      <c r="C1737" s="1455" t="s">
        <v>1</v>
      </c>
      <c r="D1737" s="1456">
        <v>9</v>
      </c>
      <c r="E1737" s="1456"/>
      <c r="F1737" s="1456">
        <f>D1737*E1737</f>
        <v>0</v>
      </c>
      <c r="G1737" s="1417">
        <f>D1737-I1737</f>
        <v>8</v>
      </c>
      <c r="H1737" s="1456">
        <f t="shared" si="145"/>
        <v>0</v>
      </c>
      <c r="I1737" s="1417">
        <v>1</v>
      </c>
      <c r="J1737" s="1456">
        <f t="shared" si="146"/>
        <v>0</v>
      </c>
      <c r="K1737" s="431"/>
    </row>
    <row r="1738" spans="1:11" s="439" customFormat="1">
      <c r="A1738" s="728"/>
      <c r="B1738" s="728"/>
      <c r="C1738" s="1455"/>
      <c r="D1738" s="1456"/>
      <c r="E1738" s="1456"/>
      <c r="F1738" s="1456"/>
      <c r="G1738" s="1417">
        <f t="shared" si="144"/>
        <v>0</v>
      </c>
      <c r="H1738" s="1456">
        <f t="shared" si="145"/>
        <v>0</v>
      </c>
      <c r="I1738" s="1417"/>
      <c r="J1738" s="1456">
        <f t="shared" si="146"/>
        <v>0</v>
      </c>
      <c r="K1738" s="431"/>
    </row>
    <row r="1739" spans="1:11" s="439" customFormat="1">
      <c r="A1739" s="728" t="s">
        <v>2115</v>
      </c>
      <c r="B1739" s="728" t="s">
        <v>2116</v>
      </c>
      <c r="C1739" s="1455" t="s">
        <v>1</v>
      </c>
      <c r="D1739" s="1456">
        <v>9</v>
      </c>
      <c r="E1739" s="1456"/>
      <c r="F1739" s="1456">
        <f>D1739*E1739</f>
        <v>0</v>
      </c>
      <c r="G1739" s="1417">
        <f>D1739-I1739</f>
        <v>8</v>
      </c>
      <c r="H1739" s="1456">
        <f t="shared" si="145"/>
        <v>0</v>
      </c>
      <c r="I1739" s="1417">
        <v>1</v>
      </c>
      <c r="J1739" s="1456">
        <f t="shared" si="146"/>
        <v>0</v>
      </c>
      <c r="K1739" s="431"/>
    </row>
    <row r="1740" spans="1:11" s="439" customFormat="1">
      <c r="A1740" s="728"/>
      <c r="B1740" s="728"/>
      <c r="C1740" s="1455"/>
      <c r="D1740" s="1456"/>
      <c r="E1740" s="1456"/>
      <c r="F1740" s="1456"/>
      <c r="G1740" s="1417">
        <f t="shared" si="144"/>
        <v>0</v>
      </c>
      <c r="H1740" s="1456">
        <f t="shared" si="145"/>
        <v>0</v>
      </c>
      <c r="I1740" s="1417"/>
      <c r="J1740" s="1456">
        <f t="shared" si="146"/>
        <v>0</v>
      </c>
      <c r="K1740" s="431"/>
    </row>
    <row r="1741" spans="1:11" s="439" customFormat="1">
      <c r="A1741" s="728" t="s">
        <v>2117</v>
      </c>
      <c r="B1741" s="728" t="s">
        <v>2118</v>
      </c>
      <c r="C1741" s="1455" t="s">
        <v>1</v>
      </c>
      <c r="D1741" s="1456">
        <v>1</v>
      </c>
      <c r="E1741" s="1456"/>
      <c r="F1741" s="1456">
        <f>D1741*E1741</f>
        <v>0</v>
      </c>
      <c r="G1741" s="1417">
        <f t="shared" si="144"/>
        <v>1</v>
      </c>
      <c r="H1741" s="1456">
        <f t="shared" si="145"/>
        <v>0</v>
      </c>
      <c r="I1741" s="1417"/>
      <c r="J1741" s="1456">
        <f t="shared" si="146"/>
        <v>0</v>
      </c>
      <c r="K1741" s="431"/>
    </row>
    <row r="1742" spans="1:11" s="439" customFormat="1">
      <c r="A1742" s="728"/>
      <c r="B1742" s="728"/>
      <c r="C1742" s="1455"/>
      <c r="D1742" s="1456"/>
      <c r="E1742" s="1456"/>
      <c r="F1742" s="1456"/>
      <c r="G1742" s="1417">
        <f t="shared" si="144"/>
        <v>0</v>
      </c>
      <c r="H1742" s="1456">
        <f t="shared" si="145"/>
        <v>0</v>
      </c>
      <c r="I1742" s="1417"/>
      <c r="J1742" s="1456">
        <f t="shared" si="146"/>
        <v>0</v>
      </c>
      <c r="K1742" s="431"/>
    </row>
    <row r="1743" spans="1:11" s="439" customFormat="1">
      <c r="A1743" s="728" t="s">
        <v>2119</v>
      </c>
      <c r="B1743" s="728" t="s">
        <v>2120</v>
      </c>
      <c r="C1743" s="1455" t="s">
        <v>1</v>
      </c>
      <c r="D1743" s="1456">
        <v>9</v>
      </c>
      <c r="E1743" s="1456"/>
      <c r="F1743" s="1456">
        <f>D1743*E1743</f>
        <v>0</v>
      </c>
      <c r="G1743" s="1417">
        <f>D1743-I1743</f>
        <v>8</v>
      </c>
      <c r="H1743" s="1456">
        <f t="shared" si="145"/>
        <v>0</v>
      </c>
      <c r="I1743" s="1417">
        <v>1</v>
      </c>
      <c r="J1743" s="1456">
        <f t="shared" si="146"/>
        <v>0</v>
      </c>
      <c r="K1743" s="431"/>
    </row>
    <row r="1744" spans="1:11" s="439" customFormat="1">
      <c r="A1744" s="728"/>
      <c r="B1744" s="728"/>
      <c r="C1744" s="1455"/>
      <c r="D1744" s="1456"/>
      <c r="E1744" s="1456"/>
      <c r="F1744" s="1456"/>
      <c r="G1744" s="1417">
        <f t="shared" si="144"/>
        <v>0</v>
      </c>
      <c r="H1744" s="1456">
        <f t="shared" si="145"/>
        <v>0</v>
      </c>
      <c r="I1744" s="1417"/>
      <c r="J1744" s="1456">
        <f t="shared" si="146"/>
        <v>0</v>
      </c>
      <c r="K1744" s="431"/>
    </row>
    <row r="1745" spans="1:11" s="439" customFormat="1">
      <c r="A1745" s="728" t="s">
        <v>2121</v>
      </c>
      <c r="B1745" s="728" t="s">
        <v>2122</v>
      </c>
      <c r="C1745" s="1455" t="s">
        <v>1</v>
      </c>
      <c r="D1745" s="1456">
        <v>1</v>
      </c>
      <c r="E1745" s="1456"/>
      <c r="F1745" s="1456">
        <f>D1745*E1745</f>
        <v>0</v>
      </c>
      <c r="G1745" s="1417">
        <f t="shared" si="144"/>
        <v>1</v>
      </c>
      <c r="H1745" s="1456">
        <f t="shared" si="145"/>
        <v>0</v>
      </c>
      <c r="I1745" s="1417"/>
      <c r="J1745" s="1456">
        <f t="shared" si="146"/>
        <v>0</v>
      </c>
      <c r="K1745" s="431"/>
    </row>
    <row r="1746" spans="1:11" s="439" customFormat="1">
      <c r="A1746" s="728"/>
      <c r="B1746" s="728"/>
      <c r="C1746" s="1455"/>
      <c r="D1746" s="1456"/>
      <c r="E1746" s="1456"/>
      <c r="F1746" s="1456"/>
      <c r="G1746" s="1417">
        <f t="shared" si="144"/>
        <v>0</v>
      </c>
      <c r="H1746" s="1456">
        <f t="shared" si="145"/>
        <v>0</v>
      </c>
      <c r="I1746" s="1417"/>
      <c r="J1746" s="1456">
        <f t="shared" si="146"/>
        <v>0</v>
      </c>
      <c r="K1746" s="431"/>
    </row>
    <row r="1747" spans="1:11" s="439" customFormat="1">
      <c r="A1747" s="728" t="s">
        <v>2123</v>
      </c>
      <c r="B1747" s="728" t="s">
        <v>2124</v>
      </c>
      <c r="C1747" s="1455" t="s">
        <v>1</v>
      </c>
      <c r="D1747" s="1456">
        <v>1</v>
      </c>
      <c r="E1747" s="1456"/>
      <c r="F1747" s="1456">
        <f>D1747*E1747</f>
        <v>0</v>
      </c>
      <c r="G1747" s="1417">
        <f t="shared" si="144"/>
        <v>1</v>
      </c>
      <c r="H1747" s="1456">
        <f t="shared" si="145"/>
        <v>0</v>
      </c>
      <c r="I1747" s="1417"/>
      <c r="J1747" s="1456">
        <f t="shared" si="146"/>
        <v>0</v>
      </c>
      <c r="K1747" s="431"/>
    </row>
    <row r="1748" spans="1:11" s="439" customFormat="1">
      <c r="A1748" s="728"/>
      <c r="B1748" s="728"/>
      <c r="C1748" s="1455"/>
      <c r="D1748" s="1456"/>
      <c r="E1748" s="1456"/>
      <c r="F1748" s="1456"/>
      <c r="G1748" s="1417">
        <f t="shared" si="144"/>
        <v>0</v>
      </c>
      <c r="H1748" s="1456">
        <f t="shared" si="145"/>
        <v>0</v>
      </c>
      <c r="I1748" s="1417"/>
      <c r="J1748" s="1456">
        <f t="shared" si="146"/>
        <v>0</v>
      </c>
      <c r="K1748" s="431"/>
    </row>
    <row r="1749" spans="1:11" s="439" customFormat="1">
      <c r="A1749" s="728" t="s">
        <v>2125</v>
      </c>
      <c r="B1749" s="728" t="s">
        <v>2126</v>
      </c>
      <c r="C1749" s="1455" t="s">
        <v>1</v>
      </c>
      <c r="D1749" s="1456">
        <v>1</v>
      </c>
      <c r="E1749" s="1456"/>
      <c r="F1749" s="1456">
        <f>D1749*E1749</f>
        <v>0</v>
      </c>
      <c r="G1749" s="1417">
        <f t="shared" si="144"/>
        <v>1</v>
      </c>
      <c r="H1749" s="1456">
        <f t="shared" si="145"/>
        <v>0</v>
      </c>
      <c r="I1749" s="1417"/>
      <c r="J1749" s="1456">
        <f t="shared" si="146"/>
        <v>0</v>
      </c>
      <c r="K1749" s="431"/>
    </row>
    <row r="1750" spans="1:11" s="439" customFormat="1">
      <c r="A1750" s="728"/>
      <c r="B1750" s="728"/>
      <c r="C1750" s="1455"/>
      <c r="D1750" s="1456"/>
      <c r="E1750" s="1456"/>
      <c r="F1750" s="1456"/>
      <c r="G1750" s="1417">
        <f t="shared" si="144"/>
        <v>0</v>
      </c>
      <c r="H1750" s="1456">
        <f t="shared" si="145"/>
        <v>0</v>
      </c>
      <c r="I1750" s="1417"/>
      <c r="J1750" s="1456">
        <f t="shared" si="146"/>
        <v>0</v>
      </c>
      <c r="K1750" s="431"/>
    </row>
    <row r="1751" spans="1:11" s="439" customFormat="1">
      <c r="A1751" s="728" t="s">
        <v>2127</v>
      </c>
      <c r="B1751" s="728" t="s">
        <v>2128</v>
      </c>
      <c r="C1751" s="1455" t="s">
        <v>1</v>
      </c>
      <c r="D1751" s="1456">
        <v>9</v>
      </c>
      <c r="E1751" s="1456"/>
      <c r="F1751" s="1456">
        <f>D1751*E1751</f>
        <v>0</v>
      </c>
      <c r="G1751" s="1417">
        <f>D1751-I1751</f>
        <v>8</v>
      </c>
      <c r="H1751" s="1456">
        <f t="shared" si="145"/>
        <v>0</v>
      </c>
      <c r="I1751" s="1417">
        <v>1</v>
      </c>
      <c r="J1751" s="1456">
        <f t="shared" si="146"/>
        <v>0</v>
      </c>
      <c r="K1751" s="431"/>
    </row>
    <row r="1752" spans="1:11" s="439" customFormat="1">
      <c r="A1752" s="728"/>
      <c r="B1752" s="728"/>
      <c r="C1752" s="1455"/>
      <c r="D1752" s="1456"/>
      <c r="E1752" s="1456"/>
      <c r="F1752" s="1456"/>
      <c r="G1752" s="1417">
        <f t="shared" si="144"/>
        <v>0</v>
      </c>
      <c r="H1752" s="1456">
        <f t="shared" si="145"/>
        <v>0</v>
      </c>
      <c r="I1752" s="1417"/>
      <c r="J1752" s="1456">
        <f t="shared" si="146"/>
        <v>0</v>
      </c>
      <c r="K1752" s="431"/>
    </row>
    <row r="1753" spans="1:11" s="439" customFormat="1">
      <c r="A1753" s="728"/>
      <c r="B1753" s="728" t="s">
        <v>2129</v>
      </c>
      <c r="C1753" s="1455"/>
      <c r="D1753" s="1456"/>
      <c r="E1753" s="1456"/>
      <c r="F1753" s="1456"/>
      <c r="G1753" s="1417">
        <f t="shared" si="144"/>
        <v>0</v>
      </c>
      <c r="H1753" s="1456">
        <f t="shared" si="145"/>
        <v>0</v>
      </c>
      <c r="I1753" s="1417"/>
      <c r="J1753" s="1456">
        <f t="shared" si="146"/>
        <v>0</v>
      </c>
      <c r="K1753" s="431"/>
    </row>
    <row r="1754" spans="1:11" s="439" customFormat="1">
      <c r="A1754" s="728"/>
      <c r="B1754" s="728"/>
      <c r="C1754" s="1455"/>
      <c r="D1754" s="1456"/>
      <c r="E1754" s="1456"/>
      <c r="F1754" s="1456"/>
      <c r="G1754" s="1417">
        <f t="shared" si="144"/>
        <v>0</v>
      </c>
      <c r="H1754" s="1456">
        <f t="shared" si="145"/>
        <v>0</v>
      </c>
      <c r="I1754" s="1417"/>
      <c r="J1754" s="1456">
        <f t="shared" si="146"/>
        <v>0</v>
      </c>
      <c r="K1754" s="431"/>
    </row>
    <row r="1755" spans="1:11" s="439" customFormat="1">
      <c r="A1755" s="728" t="s">
        <v>2130</v>
      </c>
      <c r="B1755" s="728" t="s">
        <v>2131</v>
      </c>
      <c r="C1755" s="1455" t="s">
        <v>1</v>
      </c>
      <c r="D1755" s="1456">
        <v>1</v>
      </c>
      <c r="E1755" s="1456"/>
      <c r="F1755" s="1456">
        <f>D1755*E1755</f>
        <v>0</v>
      </c>
      <c r="G1755" s="1417"/>
      <c r="H1755" s="1456">
        <f t="shared" si="145"/>
        <v>0</v>
      </c>
      <c r="I1755" s="1417">
        <v>1</v>
      </c>
      <c r="J1755" s="1456">
        <f t="shared" si="146"/>
        <v>0</v>
      </c>
      <c r="K1755" s="431"/>
    </row>
    <row r="1756" spans="1:11" s="439" customFormat="1">
      <c r="A1756" s="728"/>
      <c r="B1756" s="728"/>
      <c r="C1756" s="1455"/>
      <c r="D1756" s="1456"/>
      <c r="E1756" s="1456"/>
      <c r="F1756" s="1456"/>
      <c r="G1756" s="1417">
        <f t="shared" si="144"/>
        <v>0</v>
      </c>
      <c r="H1756" s="1456">
        <f t="shared" si="145"/>
        <v>0</v>
      </c>
      <c r="I1756" s="1417"/>
      <c r="J1756" s="1456">
        <f t="shared" si="146"/>
        <v>0</v>
      </c>
      <c r="K1756" s="431"/>
    </row>
    <row r="1757" spans="1:11" s="439" customFormat="1">
      <c r="A1757" s="728"/>
      <c r="B1757" s="728" t="s">
        <v>2132</v>
      </c>
      <c r="C1757" s="1455"/>
      <c r="D1757" s="1456"/>
      <c r="E1757" s="1456"/>
      <c r="F1757" s="1456"/>
      <c r="G1757" s="1417">
        <f t="shared" ref="G1757:G1793" si="147">D1757</f>
        <v>0</v>
      </c>
      <c r="H1757" s="1456">
        <f t="shared" si="145"/>
        <v>0</v>
      </c>
      <c r="I1757" s="1417"/>
      <c r="J1757" s="1456">
        <f t="shared" si="146"/>
        <v>0</v>
      </c>
      <c r="K1757" s="431"/>
    </row>
    <row r="1758" spans="1:11" s="439" customFormat="1">
      <c r="A1758" s="728"/>
      <c r="B1758" s="728" t="s">
        <v>2133</v>
      </c>
      <c r="C1758" s="1455"/>
      <c r="D1758" s="1456"/>
      <c r="E1758" s="1456"/>
      <c r="F1758" s="1456"/>
      <c r="G1758" s="1417">
        <f t="shared" si="147"/>
        <v>0</v>
      </c>
      <c r="H1758" s="1456">
        <f t="shared" ref="H1758:H1802" si="148">SUM(E1758*G1758)</f>
        <v>0</v>
      </c>
      <c r="I1758" s="1417"/>
      <c r="J1758" s="1456">
        <f t="shared" ref="J1758:J1802" si="149">SUM(E1758*I1758)</f>
        <v>0</v>
      </c>
      <c r="K1758" s="431"/>
    </row>
    <row r="1759" spans="1:11" s="439" customFormat="1">
      <c r="A1759" s="728"/>
      <c r="B1759" s="728" t="s">
        <v>2134</v>
      </c>
      <c r="C1759" s="1455"/>
      <c r="D1759" s="1456"/>
      <c r="E1759" s="1456"/>
      <c r="F1759" s="1456"/>
      <c r="G1759" s="1417">
        <f t="shared" si="147"/>
        <v>0</v>
      </c>
      <c r="H1759" s="1456">
        <f t="shared" si="148"/>
        <v>0</v>
      </c>
      <c r="I1759" s="1417"/>
      <c r="J1759" s="1456">
        <f t="shared" si="149"/>
        <v>0</v>
      </c>
      <c r="K1759" s="431"/>
    </row>
    <row r="1760" spans="1:11" s="439" customFormat="1">
      <c r="A1760" s="728"/>
      <c r="B1760" s="728" t="s">
        <v>2135</v>
      </c>
      <c r="C1760" s="1455"/>
      <c r="D1760" s="1456"/>
      <c r="E1760" s="1456"/>
      <c r="F1760" s="1456"/>
      <c r="G1760" s="1417">
        <f t="shared" si="147"/>
        <v>0</v>
      </c>
      <c r="H1760" s="1456">
        <f t="shared" si="148"/>
        <v>0</v>
      </c>
      <c r="I1760" s="1417"/>
      <c r="J1760" s="1456">
        <f t="shared" si="149"/>
        <v>0</v>
      </c>
      <c r="K1760" s="431"/>
    </row>
    <row r="1761" spans="1:11" s="439" customFormat="1">
      <c r="A1761" s="728"/>
      <c r="B1761" s="728" t="s">
        <v>2136</v>
      </c>
      <c r="C1761" s="1455"/>
      <c r="D1761" s="1456"/>
      <c r="E1761" s="1456"/>
      <c r="F1761" s="1456"/>
      <c r="G1761" s="1417">
        <f t="shared" si="147"/>
        <v>0</v>
      </c>
      <c r="H1761" s="1456">
        <f t="shared" si="148"/>
        <v>0</v>
      </c>
      <c r="I1761" s="1417"/>
      <c r="J1761" s="1456">
        <f t="shared" si="149"/>
        <v>0</v>
      </c>
      <c r="K1761" s="431"/>
    </row>
    <row r="1762" spans="1:11" s="439" customFormat="1">
      <c r="A1762" s="728"/>
      <c r="B1762" s="728" t="s">
        <v>2137</v>
      </c>
      <c r="C1762" s="1455"/>
      <c r="D1762" s="1456"/>
      <c r="E1762" s="1456"/>
      <c r="F1762" s="1456"/>
      <c r="G1762" s="1417">
        <f t="shared" si="147"/>
        <v>0</v>
      </c>
      <c r="H1762" s="1456">
        <f t="shared" si="148"/>
        <v>0</v>
      </c>
      <c r="I1762" s="1417"/>
      <c r="J1762" s="1456">
        <f t="shared" si="149"/>
        <v>0</v>
      </c>
      <c r="K1762" s="431"/>
    </row>
    <row r="1763" spans="1:11" s="439" customFormat="1">
      <c r="A1763" s="728"/>
      <c r="B1763" s="728" t="s">
        <v>2138</v>
      </c>
      <c r="C1763" s="1455"/>
      <c r="D1763" s="1456"/>
      <c r="E1763" s="1456"/>
      <c r="F1763" s="1456"/>
      <c r="G1763" s="1417">
        <f t="shared" si="147"/>
        <v>0</v>
      </c>
      <c r="H1763" s="1456">
        <f t="shared" si="148"/>
        <v>0</v>
      </c>
      <c r="I1763" s="1417"/>
      <c r="J1763" s="1456">
        <f t="shared" si="149"/>
        <v>0</v>
      </c>
      <c r="K1763" s="431"/>
    </row>
    <row r="1764" spans="1:11" s="439" customFormat="1">
      <c r="A1764" s="728"/>
      <c r="B1764" s="728" t="s">
        <v>2139</v>
      </c>
      <c r="C1764" s="1455"/>
      <c r="D1764" s="1456"/>
      <c r="E1764" s="1456"/>
      <c r="F1764" s="1456"/>
      <c r="G1764" s="1417">
        <f t="shared" si="147"/>
        <v>0</v>
      </c>
      <c r="H1764" s="1456">
        <f t="shared" si="148"/>
        <v>0</v>
      </c>
      <c r="I1764" s="1417"/>
      <c r="J1764" s="1456">
        <f t="shared" si="149"/>
        <v>0</v>
      </c>
      <c r="K1764" s="431"/>
    </row>
    <row r="1765" spans="1:11" s="439" customFormat="1" ht="25.5">
      <c r="A1765" s="728"/>
      <c r="B1765" s="728" t="s">
        <v>2140</v>
      </c>
      <c r="C1765" s="1455"/>
      <c r="D1765" s="1456"/>
      <c r="E1765" s="1456"/>
      <c r="F1765" s="1456"/>
      <c r="G1765" s="1417">
        <f t="shared" si="147"/>
        <v>0</v>
      </c>
      <c r="H1765" s="1456">
        <f t="shared" si="148"/>
        <v>0</v>
      </c>
      <c r="I1765" s="1417"/>
      <c r="J1765" s="1456">
        <f t="shared" si="149"/>
        <v>0</v>
      </c>
      <c r="K1765" s="431"/>
    </row>
    <row r="1766" spans="1:11" s="439" customFormat="1">
      <c r="A1766" s="728"/>
      <c r="B1766" s="728" t="s">
        <v>2141</v>
      </c>
      <c r="C1766" s="1455"/>
      <c r="D1766" s="1456"/>
      <c r="E1766" s="1456"/>
      <c r="F1766" s="1456"/>
      <c r="G1766" s="1417">
        <f t="shared" si="147"/>
        <v>0</v>
      </c>
      <c r="H1766" s="1456">
        <f t="shared" si="148"/>
        <v>0</v>
      </c>
      <c r="I1766" s="1417"/>
      <c r="J1766" s="1456">
        <f t="shared" si="149"/>
        <v>0</v>
      </c>
      <c r="K1766" s="431"/>
    </row>
    <row r="1767" spans="1:11" s="439" customFormat="1">
      <c r="A1767" s="728"/>
      <c r="B1767" s="728" t="s">
        <v>2142</v>
      </c>
      <c r="C1767" s="1455"/>
      <c r="D1767" s="1456"/>
      <c r="E1767" s="1456"/>
      <c r="F1767" s="1456"/>
      <c r="G1767" s="1417">
        <f t="shared" si="147"/>
        <v>0</v>
      </c>
      <c r="H1767" s="1456">
        <f t="shared" si="148"/>
        <v>0</v>
      </c>
      <c r="I1767" s="1417"/>
      <c r="J1767" s="1456">
        <f t="shared" si="149"/>
        <v>0</v>
      </c>
      <c r="K1767" s="431"/>
    </row>
    <row r="1768" spans="1:11" s="439" customFormat="1">
      <c r="A1768" s="728"/>
      <c r="B1768" s="728"/>
      <c r="C1768" s="1455"/>
      <c r="D1768" s="1456"/>
      <c r="E1768" s="1456"/>
      <c r="F1768" s="1456"/>
      <c r="G1768" s="1417">
        <f t="shared" si="147"/>
        <v>0</v>
      </c>
      <c r="H1768" s="1456">
        <f t="shared" si="148"/>
        <v>0</v>
      </c>
      <c r="I1768" s="1417"/>
      <c r="J1768" s="1456">
        <f t="shared" si="149"/>
        <v>0</v>
      </c>
      <c r="K1768" s="431"/>
    </row>
    <row r="1769" spans="1:11" s="439" customFormat="1">
      <c r="A1769" s="728"/>
      <c r="B1769" s="728"/>
      <c r="C1769" s="1455"/>
      <c r="D1769" s="1456"/>
      <c r="E1769" s="1456"/>
      <c r="F1769" s="1456"/>
      <c r="G1769" s="1417">
        <f t="shared" si="147"/>
        <v>0</v>
      </c>
      <c r="H1769" s="1456">
        <f t="shared" si="148"/>
        <v>0</v>
      </c>
      <c r="I1769" s="1417"/>
      <c r="J1769" s="1456">
        <f t="shared" si="149"/>
        <v>0</v>
      </c>
      <c r="K1769" s="431"/>
    </row>
    <row r="1770" spans="1:11" s="439" customFormat="1">
      <c r="A1770" s="728"/>
      <c r="B1770" s="728" t="s">
        <v>2143</v>
      </c>
      <c r="C1770" s="1455"/>
      <c r="D1770" s="1456"/>
      <c r="E1770" s="1456"/>
      <c r="F1770" s="1456"/>
      <c r="G1770" s="1417">
        <f t="shared" si="147"/>
        <v>0</v>
      </c>
      <c r="H1770" s="1456">
        <f t="shared" si="148"/>
        <v>0</v>
      </c>
      <c r="I1770" s="1417"/>
      <c r="J1770" s="1456">
        <f t="shared" si="149"/>
        <v>0</v>
      </c>
      <c r="K1770" s="431"/>
    </row>
    <row r="1771" spans="1:11" s="439" customFormat="1">
      <c r="A1771" s="728"/>
      <c r="B1771" s="728"/>
      <c r="C1771" s="1455"/>
      <c r="D1771" s="1456"/>
      <c r="E1771" s="1456"/>
      <c r="F1771" s="1456"/>
      <c r="G1771" s="1417">
        <f t="shared" si="147"/>
        <v>0</v>
      </c>
      <c r="H1771" s="1456">
        <f t="shared" si="148"/>
        <v>0</v>
      </c>
      <c r="I1771" s="1417"/>
      <c r="J1771" s="1456">
        <f t="shared" si="149"/>
        <v>0</v>
      </c>
      <c r="K1771" s="431"/>
    </row>
    <row r="1772" spans="1:11" s="439" customFormat="1">
      <c r="A1772" s="728"/>
      <c r="B1772" s="728" t="s">
        <v>2144</v>
      </c>
      <c r="C1772" s="1455"/>
      <c r="D1772" s="1456"/>
      <c r="E1772" s="1456"/>
      <c r="F1772" s="1456"/>
      <c r="G1772" s="1417">
        <f t="shared" si="147"/>
        <v>0</v>
      </c>
      <c r="H1772" s="1456">
        <f t="shared" si="148"/>
        <v>0</v>
      </c>
      <c r="I1772" s="1417"/>
      <c r="J1772" s="1456">
        <f t="shared" si="149"/>
        <v>0</v>
      </c>
      <c r="K1772" s="431"/>
    </row>
    <row r="1773" spans="1:11" s="439" customFormat="1">
      <c r="A1773" s="728"/>
      <c r="B1773" s="728"/>
      <c r="C1773" s="1455"/>
      <c r="D1773" s="1456"/>
      <c r="E1773" s="1456"/>
      <c r="F1773" s="1456"/>
      <c r="G1773" s="1417">
        <f t="shared" si="147"/>
        <v>0</v>
      </c>
      <c r="H1773" s="1456">
        <f t="shared" si="148"/>
        <v>0</v>
      </c>
      <c r="I1773" s="1417"/>
      <c r="J1773" s="1456">
        <f t="shared" si="149"/>
        <v>0</v>
      </c>
      <c r="K1773" s="431"/>
    </row>
    <row r="1774" spans="1:11" s="439" customFormat="1">
      <c r="A1774" s="728" t="s">
        <v>2145</v>
      </c>
      <c r="B1774" s="728" t="s">
        <v>2146</v>
      </c>
      <c r="C1774" s="1455"/>
      <c r="D1774" s="1456"/>
      <c r="E1774" s="1456"/>
      <c r="F1774" s="1456"/>
      <c r="G1774" s="1417">
        <f t="shared" si="147"/>
        <v>0</v>
      </c>
      <c r="H1774" s="1456">
        <f t="shared" si="148"/>
        <v>0</v>
      </c>
      <c r="I1774" s="1417"/>
      <c r="J1774" s="1456">
        <f t="shared" si="149"/>
        <v>0</v>
      </c>
      <c r="K1774" s="431"/>
    </row>
    <row r="1775" spans="1:11" s="439" customFormat="1">
      <c r="A1775" s="728"/>
      <c r="B1775" s="728"/>
      <c r="C1775" s="1455"/>
      <c r="D1775" s="1456"/>
      <c r="E1775" s="1456"/>
      <c r="F1775" s="1456"/>
      <c r="G1775" s="1417">
        <f t="shared" si="147"/>
        <v>0</v>
      </c>
      <c r="H1775" s="1456">
        <f t="shared" si="148"/>
        <v>0</v>
      </c>
      <c r="I1775" s="1417"/>
      <c r="J1775" s="1456">
        <f t="shared" si="149"/>
        <v>0</v>
      </c>
      <c r="K1775" s="431"/>
    </row>
    <row r="1776" spans="1:11" s="439" customFormat="1" ht="25.5">
      <c r="A1776" s="728" t="s">
        <v>2147</v>
      </c>
      <c r="B1776" s="728" t="s">
        <v>2148</v>
      </c>
      <c r="C1776" s="1455" t="s">
        <v>1</v>
      </c>
      <c r="D1776" s="1456">
        <v>9</v>
      </c>
      <c r="E1776" s="1456"/>
      <c r="F1776" s="1456">
        <f>D1776*E1776</f>
        <v>0</v>
      </c>
      <c r="G1776" s="1417">
        <f>D1776-I1776</f>
        <v>8</v>
      </c>
      <c r="H1776" s="1456">
        <f t="shared" si="148"/>
        <v>0</v>
      </c>
      <c r="I1776" s="1417">
        <v>1</v>
      </c>
      <c r="J1776" s="1456">
        <f t="shared" si="149"/>
        <v>0</v>
      </c>
      <c r="K1776" s="431"/>
    </row>
    <row r="1777" spans="1:11" s="439" customFormat="1">
      <c r="A1777" s="728"/>
      <c r="B1777" s="728"/>
      <c r="C1777" s="1455"/>
      <c r="D1777" s="1456"/>
      <c r="E1777" s="1456"/>
      <c r="F1777" s="1456"/>
      <c r="G1777" s="1417">
        <f t="shared" si="147"/>
        <v>0</v>
      </c>
      <c r="H1777" s="1456">
        <f t="shared" si="148"/>
        <v>0</v>
      </c>
      <c r="I1777" s="1417"/>
      <c r="J1777" s="1456">
        <f t="shared" si="149"/>
        <v>0</v>
      </c>
      <c r="K1777" s="431"/>
    </row>
    <row r="1778" spans="1:11" s="439" customFormat="1">
      <c r="A1778" s="728" t="s">
        <v>2149</v>
      </c>
      <c r="B1778" s="728" t="s">
        <v>2150</v>
      </c>
      <c r="C1778" s="1455" t="s">
        <v>1</v>
      </c>
      <c r="D1778" s="1456">
        <v>9</v>
      </c>
      <c r="E1778" s="1456"/>
      <c r="F1778" s="1456">
        <f>D1778*E1778</f>
        <v>0</v>
      </c>
      <c r="G1778" s="1417">
        <f>D1778-I1778</f>
        <v>8</v>
      </c>
      <c r="H1778" s="1456">
        <f t="shared" si="148"/>
        <v>0</v>
      </c>
      <c r="I1778" s="1417">
        <v>1</v>
      </c>
      <c r="J1778" s="1456">
        <f t="shared" si="149"/>
        <v>0</v>
      </c>
      <c r="K1778" s="431"/>
    </row>
    <row r="1779" spans="1:11" s="439" customFormat="1">
      <c r="A1779" s="728"/>
      <c r="B1779" s="728"/>
      <c r="C1779" s="1455"/>
      <c r="D1779" s="1456"/>
      <c r="E1779" s="1456"/>
      <c r="F1779" s="1456"/>
      <c r="G1779" s="1417">
        <f t="shared" si="147"/>
        <v>0</v>
      </c>
      <c r="H1779" s="1456">
        <f t="shared" si="148"/>
        <v>0</v>
      </c>
      <c r="I1779" s="1417"/>
      <c r="J1779" s="1456">
        <f t="shared" si="149"/>
        <v>0</v>
      </c>
      <c r="K1779" s="431"/>
    </row>
    <row r="1780" spans="1:11" s="439" customFormat="1" ht="114.75">
      <c r="A1780" s="728" t="s">
        <v>2151</v>
      </c>
      <c r="B1780" s="728" t="s">
        <v>2152</v>
      </c>
      <c r="C1780" s="1455" t="s">
        <v>187</v>
      </c>
      <c r="D1780" s="1456">
        <v>1</v>
      </c>
      <c r="E1780" s="1456"/>
      <c r="F1780" s="1456">
        <f>D1780*E1780</f>
        <v>0</v>
      </c>
      <c r="G1780" s="1417">
        <f t="shared" si="147"/>
        <v>1</v>
      </c>
      <c r="H1780" s="1456">
        <f t="shared" si="148"/>
        <v>0</v>
      </c>
      <c r="I1780" s="1417"/>
      <c r="J1780" s="1456">
        <f t="shared" si="149"/>
        <v>0</v>
      </c>
      <c r="K1780" s="431"/>
    </row>
    <row r="1781" spans="1:11" s="439" customFormat="1">
      <c r="A1781" s="728"/>
      <c r="B1781" s="728"/>
      <c r="C1781" s="1455"/>
      <c r="D1781" s="1456"/>
      <c r="E1781" s="1456"/>
      <c r="F1781" s="1456"/>
      <c r="G1781" s="1417">
        <f t="shared" si="147"/>
        <v>0</v>
      </c>
      <c r="H1781" s="1456">
        <f t="shared" si="148"/>
        <v>0</v>
      </c>
      <c r="I1781" s="1417"/>
      <c r="J1781" s="1456">
        <f t="shared" si="149"/>
        <v>0</v>
      </c>
      <c r="K1781" s="431"/>
    </row>
    <row r="1782" spans="1:11" s="439" customFormat="1" ht="25.5">
      <c r="A1782" s="728" t="s">
        <v>2153</v>
      </c>
      <c r="B1782" s="728" t="s">
        <v>2154</v>
      </c>
      <c r="C1782" s="1455" t="s">
        <v>1</v>
      </c>
      <c r="D1782" s="1456">
        <v>1</v>
      </c>
      <c r="E1782" s="1456"/>
      <c r="F1782" s="1456">
        <f>D1782*E1782</f>
        <v>0</v>
      </c>
      <c r="G1782" s="1417">
        <f t="shared" si="147"/>
        <v>1</v>
      </c>
      <c r="H1782" s="1456">
        <f t="shared" si="148"/>
        <v>0</v>
      </c>
      <c r="I1782" s="1417"/>
      <c r="J1782" s="1456">
        <f t="shared" si="149"/>
        <v>0</v>
      </c>
      <c r="K1782" s="431"/>
    </row>
    <row r="1783" spans="1:11" s="439" customFormat="1">
      <c r="A1783" s="728"/>
      <c r="B1783" s="728" t="s">
        <v>2155</v>
      </c>
      <c r="C1783" s="1455"/>
      <c r="D1783" s="1456"/>
      <c r="E1783" s="1456"/>
      <c r="F1783" s="1456"/>
      <c r="G1783" s="1417">
        <f t="shared" si="147"/>
        <v>0</v>
      </c>
      <c r="H1783" s="1456">
        <f t="shared" si="148"/>
        <v>0</v>
      </c>
      <c r="I1783" s="1417"/>
      <c r="J1783" s="1456">
        <f t="shared" si="149"/>
        <v>0</v>
      </c>
      <c r="K1783" s="431"/>
    </row>
    <row r="1784" spans="1:11" s="439" customFormat="1">
      <c r="A1784" s="728"/>
      <c r="B1784" s="728" t="s">
        <v>2156</v>
      </c>
      <c r="C1784" s="1455"/>
      <c r="D1784" s="1456"/>
      <c r="E1784" s="1456"/>
      <c r="F1784" s="1456"/>
      <c r="G1784" s="1417">
        <f t="shared" si="147"/>
        <v>0</v>
      </c>
      <c r="H1784" s="1456">
        <f t="shared" si="148"/>
        <v>0</v>
      </c>
      <c r="I1784" s="1417"/>
      <c r="J1784" s="1456">
        <f t="shared" si="149"/>
        <v>0</v>
      </c>
      <c r="K1784" s="431"/>
    </row>
    <row r="1785" spans="1:11" s="439" customFormat="1">
      <c r="A1785" s="728"/>
      <c r="B1785" s="728" t="s">
        <v>2157</v>
      </c>
      <c r="C1785" s="1455"/>
      <c r="D1785" s="1456"/>
      <c r="E1785" s="1456"/>
      <c r="F1785" s="1456"/>
      <c r="G1785" s="1417">
        <f t="shared" si="147"/>
        <v>0</v>
      </c>
      <c r="H1785" s="1456">
        <f t="shared" si="148"/>
        <v>0</v>
      </c>
      <c r="I1785" s="1417"/>
      <c r="J1785" s="1456">
        <f t="shared" si="149"/>
        <v>0</v>
      </c>
      <c r="K1785" s="431"/>
    </row>
    <row r="1786" spans="1:11" s="439" customFormat="1" ht="25.5">
      <c r="A1786" s="728"/>
      <c r="B1786" s="728" t="s">
        <v>2158</v>
      </c>
      <c r="C1786" s="1455"/>
      <c r="D1786" s="1456"/>
      <c r="E1786" s="1456"/>
      <c r="F1786" s="1456"/>
      <c r="G1786" s="1417">
        <f t="shared" si="147"/>
        <v>0</v>
      </c>
      <c r="H1786" s="1456">
        <f t="shared" si="148"/>
        <v>0</v>
      </c>
      <c r="I1786" s="1417"/>
      <c r="J1786" s="1456">
        <f t="shared" si="149"/>
        <v>0</v>
      </c>
      <c r="K1786" s="431"/>
    </row>
    <row r="1787" spans="1:11" s="439" customFormat="1">
      <c r="A1787" s="728"/>
      <c r="B1787" s="728" t="s">
        <v>2159</v>
      </c>
      <c r="C1787" s="1455"/>
      <c r="D1787" s="1456"/>
      <c r="E1787" s="1456"/>
      <c r="F1787" s="1456"/>
      <c r="G1787" s="1417">
        <f t="shared" si="147"/>
        <v>0</v>
      </c>
      <c r="H1787" s="1456">
        <f t="shared" si="148"/>
        <v>0</v>
      </c>
      <c r="I1787" s="1417"/>
      <c r="J1787" s="1456">
        <f t="shared" si="149"/>
        <v>0</v>
      </c>
      <c r="K1787" s="431"/>
    </row>
    <row r="1788" spans="1:11" s="439" customFormat="1">
      <c r="A1788" s="728"/>
      <c r="B1788" s="728" t="s">
        <v>2160</v>
      </c>
      <c r="C1788" s="1455"/>
      <c r="D1788" s="1456"/>
      <c r="E1788" s="1456"/>
      <c r="F1788" s="1456"/>
      <c r="G1788" s="1417">
        <f t="shared" si="147"/>
        <v>0</v>
      </c>
      <c r="H1788" s="1456">
        <f t="shared" si="148"/>
        <v>0</v>
      </c>
      <c r="I1788" s="1417"/>
      <c r="J1788" s="1456">
        <f t="shared" si="149"/>
        <v>0</v>
      </c>
      <c r="K1788" s="431"/>
    </row>
    <row r="1789" spans="1:11" s="439" customFormat="1">
      <c r="A1789" s="728"/>
      <c r="B1789" s="728" t="s">
        <v>2161</v>
      </c>
      <c r="C1789" s="1455"/>
      <c r="D1789" s="1456"/>
      <c r="E1789" s="1456"/>
      <c r="F1789" s="1456"/>
      <c r="G1789" s="1417">
        <f t="shared" si="147"/>
        <v>0</v>
      </c>
      <c r="H1789" s="1456">
        <f t="shared" si="148"/>
        <v>0</v>
      </c>
      <c r="I1789" s="1417"/>
      <c r="J1789" s="1456">
        <f t="shared" si="149"/>
        <v>0</v>
      </c>
      <c r="K1789" s="431"/>
    </row>
    <row r="1790" spans="1:11" s="439" customFormat="1">
      <c r="A1790" s="728"/>
      <c r="B1790" s="728" t="s">
        <v>2162</v>
      </c>
      <c r="C1790" s="1455"/>
      <c r="D1790" s="1456"/>
      <c r="E1790" s="1456"/>
      <c r="F1790" s="1456"/>
      <c r="G1790" s="1417">
        <f t="shared" si="147"/>
        <v>0</v>
      </c>
      <c r="H1790" s="1456">
        <f t="shared" si="148"/>
        <v>0</v>
      </c>
      <c r="I1790" s="1417"/>
      <c r="J1790" s="1456">
        <f t="shared" si="149"/>
        <v>0</v>
      </c>
      <c r="K1790" s="431"/>
    </row>
    <row r="1791" spans="1:11" s="439" customFormat="1">
      <c r="A1791" s="728"/>
      <c r="B1791" s="728" t="s">
        <v>2163</v>
      </c>
      <c r="C1791" s="1455"/>
      <c r="D1791" s="1456"/>
      <c r="E1791" s="1456"/>
      <c r="F1791" s="1456"/>
      <c r="G1791" s="1417">
        <f t="shared" si="147"/>
        <v>0</v>
      </c>
      <c r="H1791" s="1456">
        <f t="shared" si="148"/>
        <v>0</v>
      </c>
      <c r="I1791" s="1417"/>
      <c r="J1791" s="1456">
        <f t="shared" si="149"/>
        <v>0</v>
      </c>
      <c r="K1791" s="431"/>
    </row>
    <row r="1792" spans="1:11" s="439" customFormat="1">
      <c r="A1792" s="728"/>
      <c r="B1792" s="728"/>
      <c r="C1792" s="1455"/>
      <c r="D1792" s="1456"/>
      <c r="E1792" s="1456"/>
      <c r="F1792" s="1456"/>
      <c r="G1792" s="1417">
        <f t="shared" si="147"/>
        <v>0</v>
      </c>
      <c r="H1792" s="1456">
        <f t="shared" si="148"/>
        <v>0</v>
      </c>
      <c r="I1792" s="1417"/>
      <c r="J1792" s="1456">
        <f t="shared" si="149"/>
        <v>0</v>
      </c>
      <c r="K1792" s="431"/>
    </row>
    <row r="1793" spans="1:11" s="439" customFormat="1">
      <c r="A1793" s="729" t="s">
        <v>2164</v>
      </c>
      <c r="B1793" s="728" t="s">
        <v>2165</v>
      </c>
      <c r="C1793" s="1455" t="s">
        <v>1</v>
      </c>
      <c r="D1793" s="1456">
        <v>1</v>
      </c>
      <c r="E1793" s="1456"/>
      <c r="F1793" s="1456">
        <f>D1793*E1793</f>
        <v>0</v>
      </c>
      <c r="G1793" s="1417">
        <f t="shared" si="147"/>
        <v>1</v>
      </c>
      <c r="H1793" s="1456">
        <f t="shared" si="148"/>
        <v>0</v>
      </c>
      <c r="I1793" s="1417"/>
      <c r="J1793" s="1456">
        <f t="shared" si="149"/>
        <v>0</v>
      </c>
      <c r="K1793" s="431"/>
    </row>
    <row r="1794" spans="1:11" s="439" customFormat="1" ht="25.5">
      <c r="A1794" s="728"/>
      <c r="B1794" s="728" t="s">
        <v>2166</v>
      </c>
      <c r="C1794" s="1455"/>
      <c r="D1794" s="1456"/>
      <c r="E1794" s="1456"/>
      <c r="F1794" s="1456"/>
      <c r="G1794" s="1457"/>
      <c r="H1794" s="1456">
        <f t="shared" si="148"/>
        <v>0</v>
      </c>
      <c r="I1794" s="1457"/>
      <c r="J1794" s="1456">
        <f t="shared" si="149"/>
        <v>0</v>
      </c>
      <c r="K1794" s="431"/>
    </row>
    <row r="1795" spans="1:11" s="439" customFormat="1" ht="25.5">
      <c r="A1795" s="728"/>
      <c r="B1795" s="728" t="s">
        <v>2167</v>
      </c>
      <c r="C1795" s="1455"/>
      <c r="D1795" s="1456"/>
      <c r="E1795" s="1456"/>
      <c r="F1795" s="1456"/>
      <c r="G1795" s="1457"/>
      <c r="H1795" s="1456">
        <f t="shared" si="148"/>
        <v>0</v>
      </c>
      <c r="I1795" s="1457"/>
      <c r="J1795" s="1456">
        <f t="shared" si="149"/>
        <v>0</v>
      </c>
      <c r="K1795" s="431"/>
    </row>
    <row r="1796" spans="1:11" s="439" customFormat="1">
      <c r="A1796" s="728"/>
      <c r="B1796" s="728"/>
      <c r="C1796" s="1455"/>
      <c r="D1796" s="1456"/>
      <c r="E1796" s="1456"/>
      <c r="F1796" s="1456"/>
      <c r="G1796" s="1457"/>
      <c r="H1796" s="1456">
        <f t="shared" si="148"/>
        <v>0</v>
      </c>
      <c r="I1796" s="1457"/>
      <c r="J1796" s="1456">
        <f t="shared" si="149"/>
        <v>0</v>
      </c>
      <c r="K1796" s="431"/>
    </row>
    <row r="1797" spans="1:11" s="439" customFormat="1">
      <c r="A1797" s="728"/>
      <c r="B1797" s="728" t="s">
        <v>2168</v>
      </c>
      <c r="C1797" s="1455"/>
      <c r="D1797" s="1456"/>
      <c r="E1797" s="1456"/>
      <c r="F1797" s="1456"/>
      <c r="G1797" s="1457"/>
      <c r="H1797" s="1456">
        <f t="shared" si="148"/>
        <v>0</v>
      </c>
      <c r="I1797" s="1457"/>
      <c r="J1797" s="1456">
        <f t="shared" si="149"/>
        <v>0</v>
      </c>
      <c r="K1797" s="431"/>
    </row>
    <row r="1798" spans="1:11" s="439" customFormat="1">
      <c r="A1798" s="728"/>
      <c r="B1798" s="728"/>
      <c r="C1798" s="1455"/>
      <c r="D1798" s="1456"/>
      <c r="E1798" s="1456"/>
      <c r="F1798" s="1456"/>
      <c r="G1798" s="1457"/>
      <c r="H1798" s="1456">
        <f t="shared" si="148"/>
        <v>0</v>
      </c>
      <c r="I1798" s="1457"/>
      <c r="J1798" s="1456">
        <f t="shared" si="149"/>
        <v>0</v>
      </c>
      <c r="K1798" s="431"/>
    </row>
    <row r="1799" spans="1:11" s="439" customFormat="1">
      <c r="A1799" s="728"/>
      <c r="B1799" s="728" t="s">
        <v>1808</v>
      </c>
      <c r="C1799" s="1455"/>
      <c r="D1799" s="1456"/>
      <c r="E1799" s="1456"/>
      <c r="F1799" s="1456"/>
      <c r="G1799" s="1457"/>
      <c r="H1799" s="1456">
        <f t="shared" si="148"/>
        <v>0</v>
      </c>
      <c r="I1799" s="1457"/>
      <c r="J1799" s="1456">
        <f t="shared" si="149"/>
        <v>0</v>
      </c>
      <c r="K1799" s="431"/>
    </row>
    <row r="1800" spans="1:11" s="439" customFormat="1">
      <c r="A1800" s="728"/>
      <c r="B1800" s="728"/>
      <c r="C1800" s="1455"/>
      <c r="D1800" s="1456"/>
      <c r="E1800" s="1456"/>
      <c r="F1800" s="1456"/>
      <c r="G1800" s="1457"/>
      <c r="H1800" s="1456">
        <f t="shared" si="148"/>
        <v>0</v>
      </c>
      <c r="I1800" s="1457"/>
      <c r="J1800" s="1456">
        <f t="shared" si="149"/>
        <v>0</v>
      </c>
      <c r="K1800" s="431"/>
    </row>
    <row r="1801" spans="1:11" s="439" customFormat="1">
      <c r="A1801" s="728"/>
      <c r="B1801" s="728"/>
      <c r="C1801" s="1455"/>
      <c r="D1801" s="1456"/>
      <c r="E1801" s="1456"/>
      <c r="F1801" s="1456"/>
      <c r="G1801" s="1457"/>
      <c r="H1801" s="1456">
        <f t="shared" si="148"/>
        <v>0</v>
      </c>
      <c r="I1801" s="1457"/>
      <c r="J1801" s="1456">
        <f t="shared" si="149"/>
        <v>0</v>
      </c>
      <c r="K1801" s="431"/>
    </row>
    <row r="1802" spans="1:11" s="439" customFormat="1">
      <c r="A1802" s="728"/>
      <c r="B1802" s="728"/>
      <c r="C1802" s="1455"/>
      <c r="D1802" s="1456"/>
      <c r="E1802" s="1456"/>
      <c r="F1802" s="1456"/>
      <c r="G1802" s="1457"/>
      <c r="H1802" s="1456">
        <f t="shared" si="148"/>
        <v>0</v>
      </c>
      <c r="I1802" s="1457"/>
      <c r="J1802" s="1456">
        <f t="shared" si="149"/>
        <v>0</v>
      </c>
      <c r="K1802" s="431"/>
    </row>
    <row r="1803" spans="1:11" s="440" customFormat="1">
      <c r="A1803" s="894"/>
      <c r="B1803" s="894" t="s">
        <v>2169</v>
      </c>
      <c r="C1803" s="1421"/>
      <c r="D1803" s="1422"/>
      <c r="E1803" s="1422"/>
      <c r="F1803" s="1422">
        <f>SUM(F1693:F1802)</f>
        <v>0</v>
      </c>
      <c r="G1803" s="1459"/>
      <c r="H1803" s="1422">
        <f>SUM(H1693:H1802)</f>
        <v>0</v>
      </c>
      <c r="I1803" s="1459"/>
      <c r="J1803" s="1422">
        <f>SUM(J1693:J1802)</f>
        <v>0</v>
      </c>
      <c r="K1803" s="431"/>
    </row>
    <row r="1804" spans="1:11" s="1408" customFormat="1">
      <c r="A1804" s="728"/>
      <c r="B1804" s="728"/>
      <c r="C1804" s="1455"/>
      <c r="D1804" s="1456"/>
      <c r="E1804" s="1456"/>
      <c r="F1804" s="1456"/>
      <c r="G1804" s="1420"/>
      <c r="H1804" s="1419"/>
      <c r="I1804" s="1420"/>
      <c r="J1804" s="1419"/>
      <c r="K1804" s="431"/>
    </row>
    <row r="1805" spans="1:11" s="1408" customFormat="1" ht="15">
      <c r="C1805" s="497"/>
      <c r="D1805" s="1416"/>
      <c r="E1805" s="1416"/>
      <c r="F1805" s="1416"/>
      <c r="G1805" s="1045"/>
      <c r="H1805" s="1046"/>
      <c r="I1805" s="1045"/>
      <c r="J1805" s="1046"/>
      <c r="K1805" s="431"/>
    </row>
    <row r="1806" spans="1:11" s="1409" customFormat="1">
      <c r="A1806" s="894" t="s">
        <v>1384</v>
      </c>
      <c r="B1806" s="894" t="s">
        <v>1385</v>
      </c>
      <c r="C1806" s="1421" t="s">
        <v>244</v>
      </c>
      <c r="D1806" s="1422" t="s">
        <v>245</v>
      </c>
      <c r="E1806" s="1422" t="s">
        <v>3146</v>
      </c>
      <c r="F1806" s="1425" t="s">
        <v>247</v>
      </c>
      <c r="G1806" s="1426" t="s">
        <v>245</v>
      </c>
      <c r="H1806" s="1427" t="s">
        <v>247</v>
      </c>
      <c r="I1806" s="1426" t="s">
        <v>245</v>
      </c>
      <c r="J1806" s="1427" t="s">
        <v>247</v>
      </c>
      <c r="K1806" s="431"/>
    </row>
    <row r="1807" spans="1:11" s="1408" customFormat="1">
      <c r="A1807" s="728"/>
      <c r="B1807" s="728"/>
      <c r="C1807" s="1455"/>
      <c r="D1807" s="1456"/>
      <c r="E1807" s="1456"/>
      <c r="F1807" s="1456"/>
      <c r="G1807" s="1420"/>
      <c r="H1807" s="1419"/>
      <c r="I1807" s="1420"/>
      <c r="J1807" s="1419"/>
      <c r="K1807" s="431"/>
    </row>
    <row r="1808" spans="1:11" s="436" customFormat="1">
      <c r="A1808" s="436" t="s">
        <v>2170</v>
      </c>
      <c r="B1808" s="436" t="s">
        <v>182</v>
      </c>
      <c r="C1808" s="1428"/>
      <c r="D1808" s="1429"/>
      <c r="E1808" s="1429"/>
      <c r="F1808" s="1429"/>
      <c r="G1808" s="1430"/>
      <c r="H1808" s="1431"/>
      <c r="I1808" s="1430"/>
      <c r="J1808" s="1431"/>
      <c r="K1808" s="431"/>
    </row>
    <row r="1809" spans="1:11" s="1408" customFormat="1">
      <c r="A1809" s="728"/>
      <c r="B1809" s="728"/>
      <c r="C1809" s="1455"/>
      <c r="D1809" s="1456"/>
      <c r="E1809" s="1456"/>
      <c r="F1809" s="1456"/>
      <c r="G1809" s="1420"/>
      <c r="H1809" s="1419"/>
      <c r="I1809" s="1420"/>
      <c r="J1809" s="1419"/>
      <c r="K1809" s="431"/>
    </row>
    <row r="1810" spans="1:11" s="1408" customFormat="1">
      <c r="A1810" s="728"/>
      <c r="B1810" s="728"/>
      <c r="C1810" s="1455"/>
      <c r="D1810" s="1456"/>
      <c r="E1810" s="1456"/>
      <c r="F1810" s="1456"/>
      <c r="G1810" s="1420"/>
      <c r="H1810" s="1419"/>
      <c r="I1810" s="1420"/>
      <c r="J1810" s="1419"/>
      <c r="K1810" s="431"/>
    </row>
    <row r="1811" spans="1:11" s="1408" customFormat="1" ht="51">
      <c r="A1811" s="728" t="s">
        <v>0</v>
      </c>
      <c r="B1811" s="728" t="s">
        <v>2171</v>
      </c>
      <c r="C1811" s="1455" t="s">
        <v>2172</v>
      </c>
      <c r="D1811" s="1456">
        <v>90</v>
      </c>
      <c r="E1811" s="1456"/>
      <c r="F1811" s="1456">
        <f>SUM(D1811*E1811)</f>
        <v>0</v>
      </c>
      <c r="G1811" s="1417">
        <f>D1811-I1811</f>
        <v>65</v>
      </c>
      <c r="H1811" s="1456">
        <f>SUM(E1811*G1811)</f>
        <v>0</v>
      </c>
      <c r="I1811" s="1417">
        <v>25</v>
      </c>
      <c r="J1811" s="1456">
        <f>SUM(E1811*I1811)</f>
        <v>0</v>
      </c>
      <c r="K1811" s="431"/>
    </row>
    <row r="1812" spans="1:11" s="1408" customFormat="1">
      <c r="A1812" s="728"/>
      <c r="B1812" s="728"/>
      <c r="C1812" s="1455"/>
      <c r="D1812" s="1456"/>
      <c r="E1812" s="1456"/>
      <c r="F1812" s="1456"/>
      <c r="G1812" s="1417">
        <f t="shared" ref="G1812:G1819" si="150">D1812</f>
        <v>0</v>
      </c>
      <c r="H1812" s="1456">
        <f t="shared" ref="H1812:H1823" si="151">SUM(E1812*G1812)</f>
        <v>0</v>
      </c>
      <c r="I1812" s="1417"/>
      <c r="J1812" s="1456">
        <f t="shared" ref="J1812:J1824" si="152">SUM(E1812*I1812)</f>
        <v>0</v>
      </c>
      <c r="K1812" s="431"/>
    </row>
    <row r="1813" spans="1:11" s="1408" customFormat="1">
      <c r="A1813" s="1408" t="s">
        <v>2</v>
      </c>
      <c r="B1813" s="1408" t="s">
        <v>2173</v>
      </c>
      <c r="C1813" s="497" t="s">
        <v>1389</v>
      </c>
      <c r="D1813" s="1416">
        <v>1</v>
      </c>
      <c r="E1813" s="1416"/>
      <c r="F1813" s="1416">
        <f>D1813*E1813</f>
        <v>0</v>
      </c>
      <c r="G1813" s="1417">
        <f t="shared" si="150"/>
        <v>1</v>
      </c>
      <c r="H1813" s="1456">
        <f t="shared" si="151"/>
        <v>0</v>
      </c>
      <c r="I1813" s="1417"/>
      <c r="J1813" s="1456">
        <f t="shared" si="152"/>
        <v>0</v>
      </c>
      <c r="K1813" s="431"/>
    </row>
    <row r="1814" spans="1:11" s="1408" customFormat="1">
      <c r="C1814" s="497"/>
      <c r="D1814" s="1416"/>
      <c r="E1814" s="1416"/>
      <c r="F1814" s="1416"/>
      <c r="G1814" s="1417">
        <f t="shared" si="150"/>
        <v>0</v>
      </c>
      <c r="H1814" s="1456">
        <f t="shared" si="151"/>
        <v>0</v>
      </c>
      <c r="I1814" s="1417"/>
      <c r="J1814" s="1456">
        <f t="shared" si="152"/>
        <v>0</v>
      </c>
      <c r="K1814" s="431"/>
    </row>
    <row r="1815" spans="1:11" s="1408" customFormat="1" ht="25.5">
      <c r="A1815" s="1408" t="s">
        <v>3</v>
      </c>
      <c r="B1815" s="1408" t="s">
        <v>2174</v>
      </c>
      <c r="C1815" s="497" t="s">
        <v>1389</v>
      </c>
      <c r="D1815" s="1416">
        <v>1</v>
      </c>
      <c r="E1815" s="1416"/>
      <c r="F1815" s="1416">
        <f>D1815*E1815</f>
        <v>0</v>
      </c>
      <c r="G1815" s="1417">
        <f t="shared" si="150"/>
        <v>1</v>
      </c>
      <c r="H1815" s="1456">
        <f t="shared" si="151"/>
        <v>0</v>
      </c>
      <c r="I1815" s="1417"/>
      <c r="J1815" s="1456">
        <f t="shared" si="152"/>
        <v>0</v>
      </c>
      <c r="K1815" s="431"/>
    </row>
    <row r="1816" spans="1:11" s="1408" customFormat="1">
      <c r="C1816" s="497"/>
      <c r="D1816" s="1416"/>
      <c r="E1816" s="1416"/>
      <c r="F1816" s="1416"/>
      <c r="G1816" s="1417">
        <f t="shared" si="150"/>
        <v>0</v>
      </c>
      <c r="H1816" s="1456">
        <f t="shared" si="151"/>
        <v>0</v>
      </c>
      <c r="I1816" s="1417"/>
      <c r="J1816" s="1456">
        <f t="shared" si="152"/>
        <v>0</v>
      </c>
      <c r="K1816" s="431"/>
    </row>
    <row r="1817" spans="1:11" s="1408" customFormat="1">
      <c r="A1817" s="1408" t="s">
        <v>4</v>
      </c>
      <c r="B1817" s="1408" t="s">
        <v>2175</v>
      </c>
      <c r="C1817" s="497" t="s">
        <v>1389</v>
      </c>
      <c r="D1817" s="1416">
        <v>1</v>
      </c>
      <c r="E1817" s="1416"/>
      <c r="F1817" s="1416">
        <f>D1817*E1817</f>
        <v>0</v>
      </c>
      <c r="G1817" s="1417">
        <f t="shared" si="150"/>
        <v>1</v>
      </c>
      <c r="H1817" s="1456">
        <f t="shared" si="151"/>
        <v>0</v>
      </c>
      <c r="I1817" s="1417"/>
      <c r="J1817" s="1456">
        <f t="shared" si="152"/>
        <v>0</v>
      </c>
      <c r="K1817" s="431"/>
    </row>
    <row r="1818" spans="1:11" s="1408" customFormat="1">
      <c r="C1818" s="497"/>
      <c r="D1818" s="1416"/>
      <c r="E1818" s="1416"/>
      <c r="F1818" s="1416"/>
      <c r="G1818" s="1417">
        <f t="shared" si="150"/>
        <v>0</v>
      </c>
      <c r="H1818" s="1456">
        <f t="shared" si="151"/>
        <v>0</v>
      </c>
      <c r="I1818" s="1417"/>
      <c r="J1818" s="1456">
        <f t="shared" si="152"/>
        <v>0</v>
      </c>
      <c r="K1818" s="431"/>
    </row>
    <row r="1819" spans="1:11" s="1408" customFormat="1">
      <c r="A1819" s="1408" t="s">
        <v>5</v>
      </c>
      <c r="B1819" s="1408" t="s">
        <v>2176</v>
      </c>
      <c r="C1819" s="497" t="s">
        <v>1389</v>
      </c>
      <c r="D1819" s="1416">
        <v>1</v>
      </c>
      <c r="E1819" s="1416"/>
      <c r="F1819" s="1416">
        <f>D1819*E1819</f>
        <v>0</v>
      </c>
      <c r="G1819" s="1417">
        <f t="shared" si="150"/>
        <v>1</v>
      </c>
      <c r="H1819" s="1456">
        <f t="shared" si="151"/>
        <v>0</v>
      </c>
      <c r="I1819" s="1417"/>
      <c r="J1819" s="1456">
        <f t="shared" si="152"/>
        <v>0</v>
      </c>
      <c r="K1819" s="431"/>
    </row>
    <row r="1820" spans="1:11" s="1408" customFormat="1">
      <c r="C1820" s="497"/>
      <c r="D1820" s="1416"/>
      <c r="E1820" s="1416"/>
      <c r="F1820" s="1416"/>
      <c r="G1820" s="1420"/>
      <c r="H1820" s="1456">
        <f t="shared" si="151"/>
        <v>0</v>
      </c>
      <c r="I1820" s="1420"/>
      <c r="J1820" s="1456">
        <f t="shared" si="152"/>
        <v>0</v>
      </c>
      <c r="K1820" s="431"/>
    </row>
    <row r="1821" spans="1:11" s="1408" customFormat="1">
      <c r="C1821" s="497"/>
      <c r="D1821" s="1416"/>
      <c r="E1821" s="1416"/>
      <c r="F1821" s="1416"/>
      <c r="G1821" s="1420"/>
      <c r="H1821" s="1456">
        <f t="shared" si="151"/>
        <v>0</v>
      </c>
      <c r="I1821" s="1420"/>
      <c r="J1821" s="1456">
        <f t="shared" si="152"/>
        <v>0</v>
      </c>
      <c r="K1821" s="431"/>
    </row>
    <row r="1822" spans="1:11" s="1408" customFormat="1" ht="38.25">
      <c r="B1822" s="1408" t="s">
        <v>2177</v>
      </c>
      <c r="C1822" s="497"/>
      <c r="D1822" s="1416"/>
      <c r="E1822" s="1416"/>
      <c r="F1822" s="1416"/>
      <c r="G1822" s="1420"/>
      <c r="H1822" s="1456">
        <f t="shared" si="151"/>
        <v>0</v>
      </c>
      <c r="I1822" s="1420"/>
      <c r="J1822" s="1456">
        <f t="shared" si="152"/>
        <v>0</v>
      </c>
      <c r="K1822" s="431"/>
    </row>
    <row r="1823" spans="1:11" s="1408" customFormat="1">
      <c r="C1823" s="497"/>
      <c r="D1823" s="1416"/>
      <c r="E1823" s="1416"/>
      <c r="F1823" s="1416"/>
      <c r="G1823" s="1420"/>
      <c r="H1823" s="1456">
        <f t="shared" si="151"/>
        <v>0</v>
      </c>
      <c r="I1823" s="1420"/>
      <c r="J1823" s="1456">
        <f t="shared" si="152"/>
        <v>0</v>
      </c>
      <c r="K1823" s="431"/>
    </row>
    <row r="1824" spans="1:11" s="1408" customFormat="1">
      <c r="C1824" s="497"/>
      <c r="D1824" s="1416"/>
      <c r="E1824" s="1416"/>
      <c r="F1824" s="1416"/>
      <c r="G1824" s="1420"/>
      <c r="H1824" s="1419"/>
      <c r="I1824" s="1420"/>
      <c r="J1824" s="1456">
        <f t="shared" si="152"/>
        <v>0</v>
      </c>
      <c r="K1824" s="431"/>
    </row>
    <row r="1825" spans="1:11" s="1409" customFormat="1">
      <c r="A1825" s="894"/>
      <c r="B1825" s="894" t="s">
        <v>2178</v>
      </c>
      <c r="C1825" s="1421"/>
      <c r="D1825" s="1422"/>
      <c r="E1825" s="1422"/>
      <c r="F1825" s="1422">
        <f>SUM(F1810:F1822)</f>
        <v>0</v>
      </c>
      <c r="G1825" s="1459"/>
      <c r="H1825" s="1422">
        <f>SUM(H1810:H1822)</f>
        <v>0</v>
      </c>
      <c r="I1825" s="1459"/>
      <c r="J1825" s="1422">
        <f>SUM(J1810:J1822)</f>
        <v>0</v>
      </c>
      <c r="K1825" s="431"/>
    </row>
    <row r="1826" spans="1:11" s="1408" customFormat="1">
      <c r="C1826" s="497"/>
      <c r="D1826" s="1416"/>
      <c r="E1826" s="1416"/>
      <c r="F1826" s="1416"/>
      <c r="G1826" s="1420"/>
      <c r="H1826" s="1419"/>
      <c r="I1826" s="1420"/>
      <c r="J1826" s="1419"/>
      <c r="K1826" s="431"/>
    </row>
    <row r="1827" spans="1:11" s="1408" customFormat="1">
      <c r="C1827" s="497"/>
      <c r="D1827" s="1416"/>
      <c r="E1827" s="1416"/>
      <c r="F1827" s="1416"/>
      <c r="G1827" s="1420"/>
      <c r="H1827" s="1419"/>
      <c r="I1827" s="1420"/>
      <c r="J1827" s="1419"/>
      <c r="K1827" s="431"/>
    </row>
    <row r="1828" spans="1:11" s="1408" customFormat="1">
      <c r="C1828" s="497"/>
      <c r="D1828" s="1416"/>
      <c r="E1828" s="1416"/>
      <c r="F1828" s="1416"/>
      <c r="G1828" s="1420"/>
      <c r="H1828" s="1419"/>
      <c r="I1828" s="1420"/>
      <c r="J1828" s="1419"/>
      <c r="K1828" s="431"/>
    </row>
    <row r="1829" spans="1:11" s="436" customFormat="1">
      <c r="B1829" s="436" t="s">
        <v>2179</v>
      </c>
      <c r="C1829" s="1428"/>
      <c r="D1829" s="1429"/>
      <c r="E1829" s="1429"/>
      <c r="F1829" s="1429"/>
      <c r="G1829" s="1430"/>
      <c r="H1829" s="1431"/>
      <c r="I1829" s="1430"/>
      <c r="J1829" s="1431"/>
      <c r="K1829" s="431"/>
    </row>
    <row r="1830" spans="1:11" s="1408" customFormat="1">
      <c r="C1830" s="497"/>
      <c r="D1830" s="1416"/>
      <c r="E1830" s="1416"/>
      <c r="F1830" s="1416"/>
      <c r="G1830" s="1420"/>
      <c r="H1830" s="1419"/>
      <c r="I1830" s="1420"/>
      <c r="J1830" s="1419"/>
      <c r="K1830" s="431"/>
    </row>
    <row r="1831" spans="1:11" s="1409" customFormat="1">
      <c r="A1831" s="1409" t="s">
        <v>1386</v>
      </c>
      <c r="B1831" s="1409" t="str">
        <f>B141</f>
        <v>RAZVODNI ORMARI</v>
      </c>
      <c r="C1831" s="1432"/>
      <c r="D1831" s="1433"/>
      <c r="E1831" s="1433"/>
      <c r="F1831" s="1433">
        <f>F595</f>
        <v>0</v>
      </c>
      <c r="G1831" s="1434"/>
      <c r="H1831" s="1433">
        <f>H595</f>
        <v>0</v>
      </c>
      <c r="I1831" s="1434"/>
      <c r="J1831" s="1433">
        <f>J595</f>
        <v>0</v>
      </c>
      <c r="K1831" s="431"/>
    </row>
    <row r="1832" spans="1:11" s="1409" customFormat="1">
      <c r="A1832" s="1409" t="s">
        <v>1499</v>
      </c>
      <c r="B1832" s="1409" t="str">
        <f>B600</f>
        <v>RASVJETA</v>
      </c>
      <c r="C1832" s="1432"/>
      <c r="D1832" s="1433"/>
      <c r="E1832" s="1433"/>
      <c r="F1832" s="1433">
        <f>F829</f>
        <v>0</v>
      </c>
      <c r="G1832" s="1434"/>
      <c r="H1832" s="1433">
        <f>H829</f>
        <v>0</v>
      </c>
      <c r="I1832" s="1434"/>
      <c r="J1832" s="1433">
        <f>J829</f>
        <v>0</v>
      </c>
      <c r="K1832" s="431"/>
    </row>
    <row r="1833" spans="1:11" s="1409" customFormat="1">
      <c r="A1833" s="1409" t="s">
        <v>1589</v>
      </c>
      <c r="B1833" s="1409" t="str">
        <f>B834</f>
        <v>INSTALACIJSKI MATERIJAL I TEHNOLOŠKI PRIKLJUČCI</v>
      </c>
      <c r="C1833" s="1432"/>
      <c r="D1833" s="1433"/>
      <c r="E1833" s="1433"/>
      <c r="F1833" s="1433">
        <f>F893</f>
        <v>0</v>
      </c>
      <c r="G1833" s="1434"/>
      <c r="H1833" s="1433">
        <f>H893</f>
        <v>0</v>
      </c>
      <c r="I1833" s="1434"/>
      <c r="J1833" s="1433">
        <f>J893</f>
        <v>0</v>
      </c>
      <c r="K1833" s="431"/>
    </row>
    <row r="1834" spans="1:11" s="1409" customFormat="1">
      <c r="A1834" s="1409" t="s">
        <v>1632</v>
      </c>
      <c r="B1834" s="1409" t="str">
        <f>B898</f>
        <v>KABELI I KABELSKE POLICE</v>
      </c>
      <c r="C1834" s="1432"/>
      <c r="D1834" s="1433"/>
      <c r="E1834" s="1433"/>
      <c r="F1834" s="1433">
        <f>F991</f>
        <v>0</v>
      </c>
      <c r="G1834" s="1434"/>
      <c r="H1834" s="1433">
        <f>H991</f>
        <v>0</v>
      </c>
      <c r="I1834" s="1434"/>
      <c r="J1834" s="1433">
        <f>J991</f>
        <v>0</v>
      </c>
      <c r="K1834" s="431"/>
    </row>
    <row r="1835" spans="1:11" s="1409" customFormat="1">
      <c r="A1835" s="1409" t="s">
        <v>1710</v>
      </c>
      <c r="B1835" s="1409" t="str">
        <f>B998</f>
        <v>INSTALACIJA STRUKTURNOG KABLIRANJA</v>
      </c>
      <c r="C1835" s="1432"/>
      <c r="D1835" s="1433"/>
      <c r="E1835" s="1433"/>
      <c r="F1835" s="1433">
        <f>F1203</f>
        <v>0</v>
      </c>
      <c r="G1835" s="1434"/>
      <c r="H1835" s="1433">
        <f>H1203</f>
        <v>0</v>
      </c>
      <c r="I1835" s="1434"/>
      <c r="J1835" s="1433">
        <f>J1203</f>
        <v>0</v>
      </c>
      <c r="K1835" s="431"/>
    </row>
    <row r="1836" spans="1:11" s="1409" customFormat="1">
      <c r="A1836" s="1409" t="s">
        <v>1739</v>
      </c>
      <c r="B1836" s="1409" t="str">
        <f>B1208</f>
        <v xml:space="preserve">ANTENSKA INSTALACIJA </v>
      </c>
      <c r="C1836" s="1432"/>
      <c r="D1836" s="1433"/>
      <c r="E1836" s="1433"/>
      <c r="F1836" s="1433">
        <f>F1311</f>
        <v>0</v>
      </c>
      <c r="G1836" s="1434"/>
      <c r="H1836" s="1433">
        <f>H1311</f>
        <v>0</v>
      </c>
      <c r="I1836" s="1434"/>
      <c r="J1836" s="1433">
        <f>J1311</f>
        <v>0</v>
      </c>
      <c r="K1836" s="431"/>
    </row>
    <row r="1837" spans="1:11" s="1409" customFormat="1">
      <c r="A1837" s="1409" t="str">
        <f>A1316</f>
        <v>VII.</v>
      </c>
      <c r="B1837" s="1409" t="str">
        <f>B1316</f>
        <v>SOS INSTALACIJA</v>
      </c>
      <c r="C1837" s="1432"/>
      <c r="D1837" s="1433"/>
      <c r="E1837" s="1433"/>
      <c r="F1837" s="1433">
        <f>F1345</f>
        <v>0</v>
      </c>
      <c r="G1837" s="1434"/>
      <c r="H1837" s="1433">
        <f>H1345</f>
        <v>0</v>
      </c>
      <c r="I1837" s="1434"/>
      <c r="J1837" s="1433">
        <f>J1345</f>
        <v>0</v>
      </c>
      <c r="K1837" s="431"/>
    </row>
    <row r="1838" spans="1:11" s="1409" customFormat="1">
      <c r="A1838" s="1409" t="str">
        <f>A1350</f>
        <v>VIII.</v>
      </c>
      <c r="B1838" s="1409" t="str">
        <f>B1350</f>
        <v>ODIMLJAVANJE</v>
      </c>
      <c r="C1838" s="1432"/>
      <c r="D1838" s="1433"/>
      <c r="E1838" s="1433"/>
      <c r="F1838" s="1433">
        <f>F1384</f>
        <v>0</v>
      </c>
      <c r="G1838" s="1434"/>
      <c r="H1838" s="1433">
        <f>H1384</f>
        <v>0</v>
      </c>
      <c r="I1838" s="1434"/>
      <c r="J1838" s="1433">
        <f>J1384</f>
        <v>0</v>
      </c>
      <c r="K1838" s="431"/>
    </row>
    <row r="1839" spans="1:11" s="1409" customFormat="1">
      <c r="A1839" s="1409" t="str">
        <f>A1389</f>
        <v>IX.</v>
      </c>
      <c r="B1839" s="1409" t="str">
        <f>B1389</f>
        <v>MULTIMEDIJA I OZVUČENJE</v>
      </c>
      <c r="C1839" s="1432"/>
      <c r="D1839" s="1433"/>
      <c r="E1839" s="1433"/>
      <c r="F1839" s="1433">
        <f>F1502</f>
        <v>0</v>
      </c>
      <c r="G1839" s="1434"/>
      <c r="H1839" s="1433">
        <f>H1502</f>
        <v>0</v>
      </c>
      <c r="I1839" s="1434"/>
      <c r="J1839" s="1433">
        <f>J1502</f>
        <v>0</v>
      </c>
      <c r="K1839" s="431"/>
    </row>
    <row r="1840" spans="1:11" s="1409" customFormat="1" ht="25.5">
      <c r="A1840" s="1409" t="str">
        <f>A1507</f>
        <v>X.</v>
      </c>
      <c r="B1840" s="1409" t="str">
        <f>B1507</f>
        <v>SUSTAVA ZA UPRAVLJANJE ŽALUZINAMA NA ELEKTROMOTORNI POGON</v>
      </c>
      <c r="C1840" s="1432"/>
      <c r="D1840" s="1433"/>
      <c r="E1840" s="1433"/>
      <c r="F1840" s="1433">
        <f>F1574</f>
        <v>0</v>
      </c>
      <c r="G1840" s="1434"/>
      <c r="H1840" s="1433">
        <f>H1574</f>
        <v>0</v>
      </c>
      <c r="I1840" s="1434"/>
      <c r="J1840" s="1433">
        <f>J1574</f>
        <v>0</v>
      </c>
      <c r="K1840" s="431"/>
    </row>
    <row r="1841" spans="1:11" s="1409" customFormat="1">
      <c r="A1841" s="1409" t="str">
        <f>A1579</f>
        <v>X.</v>
      </c>
      <c r="B1841" s="1409" t="str">
        <f>B1579</f>
        <v>GROMOBRANSKA INSTALACIJA</v>
      </c>
      <c r="C1841" s="1432"/>
      <c r="D1841" s="1433"/>
      <c r="E1841" s="1433"/>
      <c r="F1841" s="1433">
        <f>F1614</f>
        <v>0</v>
      </c>
      <c r="G1841" s="1434"/>
      <c r="H1841" s="1433">
        <f>H1614</f>
        <v>0</v>
      </c>
      <c r="I1841" s="1434"/>
      <c r="J1841" s="1433">
        <f>J1614</f>
        <v>0</v>
      </c>
      <c r="K1841" s="431"/>
    </row>
    <row r="1842" spans="1:11" s="1409" customFormat="1">
      <c r="A1842" s="1409" t="str">
        <f>A1619</f>
        <v>XI.</v>
      </c>
      <c r="B1842" s="1409" t="str">
        <f>B1619</f>
        <v>UPS</v>
      </c>
      <c r="C1842" s="1432"/>
      <c r="D1842" s="1433"/>
      <c r="E1842" s="1433"/>
      <c r="F1842" s="1433">
        <f>F1685</f>
        <v>0</v>
      </c>
      <c r="G1842" s="1434"/>
      <c r="H1842" s="1433">
        <f>H1685</f>
        <v>0</v>
      </c>
      <c r="I1842" s="1434"/>
      <c r="J1842" s="1433">
        <f>J1685</f>
        <v>0</v>
      </c>
      <c r="K1842" s="431"/>
    </row>
    <row r="1843" spans="1:11" s="1409" customFormat="1">
      <c r="A1843" s="1409" t="str">
        <f>A1690</f>
        <v>XII.</v>
      </c>
      <c r="B1843" s="1409" t="str">
        <f>B1690</f>
        <v>CENTRALNI NADZORNI SUSTAV</v>
      </c>
      <c r="C1843" s="1432"/>
      <c r="D1843" s="1433"/>
      <c r="E1843" s="1433"/>
      <c r="F1843" s="1433">
        <f>F1803</f>
        <v>0</v>
      </c>
      <c r="G1843" s="1434"/>
      <c r="H1843" s="1433">
        <f>H1803</f>
        <v>0</v>
      </c>
      <c r="I1843" s="1434"/>
      <c r="J1843" s="1433">
        <f>J1803</f>
        <v>0</v>
      </c>
      <c r="K1843" s="431"/>
    </row>
    <row r="1844" spans="1:11" s="1409" customFormat="1">
      <c r="A1844" s="1409" t="str">
        <f>A1808</f>
        <v>XIII.</v>
      </c>
      <c r="B1844" s="1409" t="str">
        <f>B1808</f>
        <v>OSTALI RADOVI</v>
      </c>
      <c r="C1844" s="1432"/>
      <c r="D1844" s="1433"/>
      <c r="E1844" s="1433"/>
      <c r="F1844" s="1433">
        <f>F1825</f>
        <v>0</v>
      </c>
      <c r="G1844" s="1434"/>
      <c r="H1844" s="1433">
        <f>H1825</f>
        <v>0</v>
      </c>
      <c r="I1844" s="1434"/>
      <c r="J1844" s="1433">
        <f>J1825</f>
        <v>0</v>
      </c>
      <c r="K1844" s="431"/>
    </row>
    <row r="1845" spans="1:11" s="1408" customFormat="1">
      <c r="C1845" s="497"/>
      <c r="D1845" s="1416"/>
      <c r="E1845" s="1416"/>
      <c r="F1845" s="1416"/>
      <c r="G1845" s="1420"/>
      <c r="H1845" s="1416"/>
      <c r="I1845" s="1420"/>
      <c r="J1845" s="1416"/>
      <c r="K1845" s="431"/>
    </row>
    <row r="1846" spans="1:11" s="1408" customFormat="1">
      <c r="C1846" s="497"/>
      <c r="D1846" s="1416"/>
      <c r="E1846" s="1416"/>
      <c r="F1846" s="1416"/>
      <c r="G1846" s="1420"/>
      <c r="H1846" s="1416"/>
      <c r="I1846" s="1420"/>
      <c r="J1846" s="1416"/>
      <c r="K1846" s="431"/>
    </row>
    <row r="1847" spans="1:11" s="436" customFormat="1">
      <c r="A1847" s="898"/>
      <c r="B1847" s="898" t="s">
        <v>2180</v>
      </c>
      <c r="C1847" s="1460"/>
      <c r="D1847" s="1461"/>
      <c r="E1847" s="1461"/>
      <c r="F1847" s="1461">
        <f>SUM(F1831:F1846)</f>
        <v>0</v>
      </c>
      <c r="G1847" s="1462"/>
      <c r="H1847" s="1461">
        <f>SUM(H1831:H1846)</f>
        <v>0</v>
      </c>
      <c r="I1847" s="1462"/>
      <c r="J1847" s="1461">
        <f>SUM(J1831:J1846)</f>
        <v>0</v>
      </c>
      <c r="K1847" s="431"/>
    </row>
    <row r="1848" spans="1:11" s="430" customFormat="1">
      <c r="C1848" s="491"/>
      <c r="D1848" s="1179"/>
      <c r="E1848" s="1179"/>
      <c r="F1848" s="1179"/>
      <c r="G1848" s="1179"/>
      <c r="H1848" s="1179"/>
      <c r="I1848" s="1179"/>
      <c r="J1848" s="1179"/>
      <c r="K1848" s="431"/>
    </row>
    <row r="1849" spans="1:11" s="430" customFormat="1">
      <c r="C1849" s="491"/>
      <c r="D1849" s="1179"/>
      <c r="E1849" s="1179"/>
      <c r="F1849" s="1179"/>
      <c r="G1849" s="1179"/>
      <c r="H1849" s="1179"/>
      <c r="I1849" s="1179"/>
      <c r="J1849" s="1179"/>
      <c r="K1849" s="431"/>
    </row>
    <row r="1850" spans="1:11" s="430" customFormat="1">
      <c r="C1850" s="491"/>
      <c r="D1850" s="1179"/>
      <c r="E1850" s="1179"/>
      <c r="F1850" s="1179"/>
      <c r="G1850" s="1179"/>
      <c r="H1850" s="1179"/>
      <c r="I1850" s="1179"/>
      <c r="J1850" s="1179"/>
      <c r="K1850" s="431"/>
    </row>
    <row r="1851" spans="1:11" s="430" customFormat="1">
      <c r="C1851" s="491"/>
      <c r="D1851" s="1179"/>
      <c r="E1851" s="1179"/>
      <c r="F1851" s="1179"/>
      <c r="G1851" s="1179"/>
      <c r="H1851" s="1179"/>
      <c r="I1851" s="1179"/>
      <c r="J1851" s="1179"/>
      <c r="K1851" s="431"/>
    </row>
    <row r="1852" spans="1:11" s="430" customFormat="1">
      <c r="C1852" s="491"/>
      <c r="D1852" s="1179"/>
      <c r="E1852" s="1179"/>
      <c r="F1852" s="1179"/>
      <c r="G1852" s="1179"/>
      <c r="H1852" s="1179"/>
      <c r="I1852" s="1179"/>
      <c r="J1852" s="1179"/>
      <c r="K1852" s="431"/>
    </row>
    <row r="1853" spans="1:11" s="430" customFormat="1">
      <c r="C1853" s="491"/>
      <c r="D1853" s="1179"/>
      <c r="E1853" s="1179"/>
      <c r="F1853" s="1179"/>
      <c r="G1853" s="1179"/>
      <c r="H1853" s="1179"/>
      <c r="I1853" s="1179"/>
      <c r="J1853" s="1179"/>
      <c r="K1853" s="431"/>
    </row>
    <row r="1854" spans="1:11" s="430" customFormat="1">
      <c r="C1854" s="491"/>
      <c r="D1854" s="1179"/>
      <c r="E1854" s="1179"/>
      <c r="F1854" s="1179"/>
      <c r="G1854" s="1179"/>
      <c r="H1854" s="1179"/>
      <c r="I1854" s="1179"/>
      <c r="J1854" s="1179"/>
      <c r="K1854" s="431"/>
    </row>
    <row r="1855" spans="1:11">
      <c r="K1855" s="431"/>
    </row>
    <row r="1856" spans="1:11">
      <c r="K1856" s="431"/>
    </row>
    <row r="1857" spans="11:11">
      <c r="K1857" s="431"/>
    </row>
    <row r="1858" spans="11:11">
      <c r="K1858" s="431"/>
    </row>
    <row r="1859" spans="11:11">
      <c r="K1859" s="431"/>
    </row>
    <row r="1860" spans="11:11">
      <c r="K1860" s="431"/>
    </row>
    <row r="1861" spans="11:11">
      <c r="K1861" s="431"/>
    </row>
    <row r="1862" spans="11:11">
      <c r="K1862" s="431"/>
    </row>
    <row r="1863" spans="11:11">
      <c r="K1863" s="431"/>
    </row>
    <row r="1864" spans="11:11">
      <c r="K1864" s="431"/>
    </row>
    <row r="1865" spans="11:11">
      <c r="K1865" s="431"/>
    </row>
    <row r="1866" spans="11:11">
      <c r="K1866" s="431"/>
    </row>
    <row r="1867" spans="11:11">
      <c r="K1867" s="431"/>
    </row>
    <row r="1868" spans="11:11">
      <c r="K1868" s="431"/>
    </row>
    <row r="1869" spans="11:11">
      <c r="K1869" s="431"/>
    </row>
    <row r="1870" spans="11:11">
      <c r="K1870" s="431"/>
    </row>
    <row r="1871" spans="11:11">
      <c r="K1871" s="431"/>
    </row>
    <row r="1872" spans="11:11">
      <c r="K1872" s="431"/>
    </row>
    <row r="1873" spans="11:11">
      <c r="K1873" s="431"/>
    </row>
    <row r="1874" spans="11:11">
      <c r="K1874" s="431"/>
    </row>
    <row r="1875" spans="11:11">
      <c r="K1875" s="431"/>
    </row>
    <row r="1876" spans="11:11">
      <c r="K1876" s="431"/>
    </row>
    <row r="1877" spans="11:11">
      <c r="K1877" s="431"/>
    </row>
    <row r="1878" spans="11:11">
      <c r="K1878" s="431"/>
    </row>
    <row r="1879" spans="11:11">
      <c r="K1879" s="431"/>
    </row>
    <row r="1880" spans="11:11">
      <c r="K1880" s="431"/>
    </row>
    <row r="1881" spans="11:11">
      <c r="K1881" s="431"/>
    </row>
    <row r="1882" spans="11:11">
      <c r="K1882" s="431"/>
    </row>
    <row r="1883" spans="11:11">
      <c r="K1883" s="431"/>
    </row>
    <row r="1884" spans="11:11">
      <c r="K1884" s="431"/>
    </row>
    <row r="1885" spans="11:11">
      <c r="K1885" s="431"/>
    </row>
    <row r="1886" spans="11:11">
      <c r="K1886" s="431"/>
    </row>
    <row r="1887" spans="11:11">
      <c r="K1887" s="431"/>
    </row>
    <row r="1888" spans="11:11">
      <c r="K1888" s="431"/>
    </row>
    <row r="1889" spans="11:11">
      <c r="K1889" s="431"/>
    </row>
    <row r="1890" spans="11:11">
      <c r="K1890" s="431"/>
    </row>
    <row r="1891" spans="11:11">
      <c r="K1891" s="431"/>
    </row>
    <row r="1892" spans="11:11">
      <c r="K1892" s="431"/>
    </row>
    <row r="1893" spans="11:11">
      <c r="K1893" s="431"/>
    </row>
    <row r="1894" spans="11:11">
      <c r="K1894" s="431"/>
    </row>
    <row r="1895" spans="11:11">
      <c r="K1895" s="431"/>
    </row>
    <row r="1896" spans="11:11">
      <c r="K1896" s="431"/>
    </row>
    <row r="1897" spans="11:11">
      <c r="K1897" s="431"/>
    </row>
    <row r="1898" spans="11:11">
      <c r="K1898" s="431"/>
    </row>
    <row r="1899" spans="11:11">
      <c r="K1899" s="431"/>
    </row>
    <row r="1900" spans="11:11">
      <c r="K1900" s="431"/>
    </row>
    <row r="1901" spans="11:11">
      <c r="K1901" s="431"/>
    </row>
    <row r="1902" spans="11:11">
      <c r="K1902" s="431"/>
    </row>
    <row r="1903" spans="11:11">
      <c r="K1903" s="431"/>
    </row>
    <row r="1904" spans="11:11">
      <c r="K1904" s="431"/>
    </row>
    <row r="1905" spans="11:11">
      <c r="K1905" s="431"/>
    </row>
    <row r="1906" spans="11:11">
      <c r="K1906" s="431"/>
    </row>
    <row r="1907" spans="11:11">
      <c r="K1907" s="431"/>
    </row>
    <row r="1908" spans="11:11">
      <c r="K1908" s="431"/>
    </row>
    <row r="1909" spans="11:11">
      <c r="K1909" s="431"/>
    </row>
    <row r="1910" spans="11:11">
      <c r="K1910" s="431"/>
    </row>
    <row r="1911" spans="11:11">
      <c r="K1911" s="431"/>
    </row>
    <row r="1912" spans="11:11">
      <c r="K1912" s="431"/>
    </row>
    <row r="1913" spans="11:11">
      <c r="K1913" s="431"/>
    </row>
    <row r="1914" spans="11:11">
      <c r="K1914" s="431"/>
    </row>
    <row r="1915" spans="11:11">
      <c r="K1915" s="431"/>
    </row>
    <row r="1916" spans="11:11">
      <c r="K1916" s="431"/>
    </row>
    <row r="1917" spans="11:11">
      <c r="K1917" s="431"/>
    </row>
    <row r="1918" spans="11:11">
      <c r="K1918" s="431"/>
    </row>
    <row r="1919" spans="11:11">
      <c r="K1919" s="431"/>
    </row>
    <row r="1920" spans="11:11">
      <c r="K1920" s="431"/>
    </row>
    <row r="1921" spans="11:11">
      <c r="K1921" s="431"/>
    </row>
    <row r="1922" spans="11:11">
      <c r="K1922" s="431"/>
    </row>
    <row r="1923" spans="11:11">
      <c r="K1923" s="431"/>
    </row>
    <row r="1924" spans="11:11">
      <c r="K1924" s="431"/>
    </row>
    <row r="1925" spans="11:11">
      <c r="K1925" s="431"/>
    </row>
    <row r="1926" spans="11:11">
      <c r="K1926" s="431"/>
    </row>
    <row r="1927" spans="11:11">
      <c r="K1927" s="431"/>
    </row>
    <row r="1928" spans="11:11">
      <c r="K1928" s="431"/>
    </row>
    <row r="1929" spans="11:11">
      <c r="K1929" s="431"/>
    </row>
    <row r="1930" spans="11:11">
      <c r="K1930" s="431"/>
    </row>
    <row r="1931" spans="11:11">
      <c r="K1931" s="431"/>
    </row>
    <row r="1932" spans="11:11">
      <c r="K1932" s="431"/>
    </row>
    <row r="1933" spans="11:11">
      <c r="K1933" s="431"/>
    </row>
    <row r="1934" spans="11:11">
      <c r="K1934" s="431"/>
    </row>
    <row r="1935" spans="11:11">
      <c r="K1935" s="431"/>
    </row>
    <row r="1936" spans="11:11">
      <c r="K1936" s="431"/>
    </row>
    <row r="1937" spans="11:11">
      <c r="K1937" s="431"/>
    </row>
    <row r="1938" spans="11:11">
      <c r="K1938" s="431"/>
    </row>
    <row r="1939" spans="11:11">
      <c r="K1939" s="431"/>
    </row>
    <row r="1940" spans="11:11">
      <c r="K1940" s="431"/>
    </row>
    <row r="1941" spans="11:11">
      <c r="K1941" s="431"/>
    </row>
    <row r="1942" spans="11:11">
      <c r="K1942" s="431"/>
    </row>
    <row r="1943" spans="11:11">
      <c r="K1943" s="431"/>
    </row>
    <row r="1944" spans="11:11">
      <c r="K1944" s="431"/>
    </row>
    <row r="1945" spans="11:11">
      <c r="K1945" s="431"/>
    </row>
    <row r="1946" spans="11:11">
      <c r="K1946" s="431"/>
    </row>
    <row r="1947" spans="11:11">
      <c r="K1947" s="431"/>
    </row>
    <row r="1948" spans="11:11">
      <c r="K1948" s="431"/>
    </row>
    <row r="1949" spans="11:11">
      <c r="K1949" s="431"/>
    </row>
    <row r="1950" spans="11:11">
      <c r="K1950" s="431"/>
    </row>
    <row r="1951" spans="11:11">
      <c r="K1951" s="431"/>
    </row>
    <row r="1952" spans="11:11">
      <c r="K1952" s="431"/>
    </row>
    <row r="1953" spans="11:11">
      <c r="K1953" s="431"/>
    </row>
    <row r="1954" spans="11:11">
      <c r="K1954" s="431"/>
    </row>
    <row r="1955" spans="11:11">
      <c r="K1955" s="431"/>
    </row>
    <row r="1956" spans="11:11">
      <c r="K1956" s="431"/>
    </row>
    <row r="1957" spans="11:11">
      <c r="K1957" s="431"/>
    </row>
    <row r="1958" spans="11:11">
      <c r="K1958" s="431"/>
    </row>
    <row r="1959" spans="11:11">
      <c r="K1959" s="431"/>
    </row>
    <row r="1960" spans="11:11">
      <c r="K1960" s="431"/>
    </row>
    <row r="1961" spans="11:11">
      <c r="K1961" s="431"/>
    </row>
    <row r="1962" spans="11:11">
      <c r="K1962" s="431"/>
    </row>
    <row r="1963" spans="11:11">
      <c r="K1963" s="431"/>
    </row>
    <row r="1964" spans="11:11">
      <c r="K1964" s="431"/>
    </row>
    <row r="1965" spans="11:11">
      <c r="K1965" s="431"/>
    </row>
    <row r="1966" spans="11:11">
      <c r="K1966" s="431"/>
    </row>
    <row r="1967" spans="11:11">
      <c r="K1967" s="431"/>
    </row>
    <row r="1968" spans="11:11">
      <c r="K1968" s="431"/>
    </row>
    <row r="1969" spans="11:11">
      <c r="K1969" s="431"/>
    </row>
    <row r="1970" spans="11:11">
      <c r="K1970" s="431"/>
    </row>
    <row r="1971" spans="11:11">
      <c r="K1971" s="431"/>
    </row>
    <row r="1972" spans="11:11">
      <c r="K1972" s="431"/>
    </row>
    <row r="1973" spans="11:11">
      <c r="K1973" s="431"/>
    </row>
    <row r="1974" spans="11:11">
      <c r="K1974" s="431"/>
    </row>
    <row r="1975" spans="11:11">
      <c r="K1975" s="431"/>
    </row>
    <row r="1976" spans="11:11">
      <c r="K1976" s="431"/>
    </row>
    <row r="1977" spans="11:11">
      <c r="K1977" s="431"/>
    </row>
    <row r="1978" spans="11:11">
      <c r="K1978" s="431"/>
    </row>
    <row r="1979" spans="11:11">
      <c r="K1979" s="431"/>
    </row>
    <row r="1980" spans="11:11">
      <c r="K1980" s="431"/>
    </row>
    <row r="1981" spans="11:11">
      <c r="K1981" s="431"/>
    </row>
    <row r="1982" spans="11:11">
      <c r="K1982" s="431"/>
    </row>
    <row r="1983" spans="11:11">
      <c r="K1983" s="431"/>
    </row>
    <row r="1984" spans="11:11">
      <c r="K1984" s="431"/>
    </row>
    <row r="1985" spans="11:11">
      <c r="K1985" s="431"/>
    </row>
    <row r="1986" spans="11:11">
      <c r="K1986" s="431"/>
    </row>
    <row r="1987" spans="11:11">
      <c r="K1987" s="431"/>
    </row>
    <row r="1988" spans="11:11">
      <c r="K1988" s="431"/>
    </row>
    <row r="1989" spans="11:11">
      <c r="K1989" s="431"/>
    </row>
    <row r="1990" spans="11:11">
      <c r="K1990" s="431"/>
    </row>
    <row r="1991" spans="11:11">
      <c r="K1991" s="431"/>
    </row>
    <row r="1992" spans="11:11">
      <c r="K1992" s="431"/>
    </row>
    <row r="1993" spans="11:11">
      <c r="K1993" s="431"/>
    </row>
    <row r="1994" spans="11:11">
      <c r="K1994" s="431"/>
    </row>
    <row r="1995" spans="11:11">
      <c r="K1995" s="431"/>
    </row>
    <row r="1996" spans="11:11">
      <c r="K1996" s="431"/>
    </row>
    <row r="1997" spans="11:11">
      <c r="K1997" s="431"/>
    </row>
    <row r="1998" spans="11:11">
      <c r="K1998" s="431"/>
    </row>
    <row r="1999" spans="11:11">
      <c r="K1999" s="431"/>
    </row>
    <row r="2000" spans="11:11">
      <c r="K2000" s="431"/>
    </row>
    <row r="2001" spans="11:11">
      <c r="K2001" s="431"/>
    </row>
    <row r="2002" spans="11:11">
      <c r="K2002" s="431"/>
    </row>
    <row r="2003" spans="11:11">
      <c r="K2003" s="431"/>
    </row>
    <row r="2004" spans="11:11">
      <c r="K2004" s="431"/>
    </row>
    <row r="2005" spans="11:11">
      <c r="K2005" s="431"/>
    </row>
    <row r="2006" spans="11:11">
      <c r="K2006" s="431"/>
    </row>
    <row r="2007" spans="11:11">
      <c r="K2007" s="431"/>
    </row>
    <row r="2008" spans="11:11">
      <c r="K2008" s="431"/>
    </row>
    <row r="2009" spans="11:11">
      <c r="K2009" s="431"/>
    </row>
    <row r="2010" spans="11:11">
      <c r="K2010" s="431"/>
    </row>
    <row r="2011" spans="11:11">
      <c r="K2011" s="431"/>
    </row>
    <row r="2012" spans="11:11">
      <c r="K2012" s="431"/>
    </row>
    <row r="2013" spans="11:11">
      <c r="K2013" s="431"/>
    </row>
    <row r="2014" spans="11:11">
      <c r="K2014" s="431"/>
    </row>
    <row r="2015" spans="11:11">
      <c r="K2015" s="431"/>
    </row>
    <row r="2016" spans="11:11">
      <c r="K2016" s="431"/>
    </row>
    <row r="2017" spans="11:11">
      <c r="K2017" s="431"/>
    </row>
    <row r="2018" spans="11:11">
      <c r="K2018" s="431"/>
    </row>
    <row r="2019" spans="11:11">
      <c r="K2019" s="431"/>
    </row>
    <row r="2020" spans="11:11">
      <c r="K2020" s="431"/>
    </row>
    <row r="2021" spans="11:11">
      <c r="K2021" s="431"/>
    </row>
    <row r="2022" spans="11:11">
      <c r="K2022" s="431"/>
    </row>
    <row r="2023" spans="11:11">
      <c r="K2023" s="431"/>
    </row>
    <row r="2024" spans="11:11">
      <c r="K2024" s="431"/>
    </row>
    <row r="2025" spans="11:11">
      <c r="K2025" s="431"/>
    </row>
    <row r="2026" spans="11:11">
      <c r="K2026" s="431"/>
    </row>
    <row r="2027" spans="11:11">
      <c r="K2027" s="431"/>
    </row>
    <row r="2028" spans="11:11">
      <c r="K2028" s="431"/>
    </row>
    <row r="2029" spans="11:11">
      <c r="K2029" s="431"/>
    </row>
    <row r="2030" spans="11:11">
      <c r="K2030" s="431"/>
    </row>
    <row r="2031" spans="11:11">
      <c r="K2031" s="431"/>
    </row>
    <row r="2032" spans="11:11">
      <c r="K2032" s="431"/>
    </row>
    <row r="2033" spans="11:11">
      <c r="K2033" s="431"/>
    </row>
    <row r="2034" spans="11:11">
      <c r="K2034" s="431"/>
    </row>
    <row r="2035" spans="11:11">
      <c r="K2035" s="431"/>
    </row>
    <row r="2036" spans="11:11">
      <c r="K2036" s="431"/>
    </row>
    <row r="2037" spans="11:11">
      <c r="K2037" s="431"/>
    </row>
    <row r="2038" spans="11:11">
      <c r="K2038" s="431"/>
    </row>
    <row r="2039" spans="11:11">
      <c r="K2039" s="431"/>
    </row>
    <row r="2040" spans="11:11">
      <c r="K2040" s="431"/>
    </row>
    <row r="2041" spans="11:11">
      <c r="K2041" s="431"/>
    </row>
    <row r="2042" spans="11:11">
      <c r="K2042" s="431"/>
    </row>
    <row r="2043" spans="11:11">
      <c r="K2043" s="431"/>
    </row>
    <row r="2044" spans="11:11">
      <c r="K2044" s="431"/>
    </row>
    <row r="2045" spans="11:11">
      <c r="K2045" s="431"/>
    </row>
    <row r="2046" spans="11:11">
      <c r="K2046" s="431"/>
    </row>
    <row r="2047" spans="11:11">
      <c r="K2047" s="431"/>
    </row>
    <row r="2048" spans="11:11">
      <c r="K2048" s="431"/>
    </row>
    <row r="2049" spans="11:11">
      <c r="K2049" s="431"/>
    </row>
    <row r="2050" spans="11:11">
      <c r="K2050" s="431"/>
    </row>
    <row r="2051" spans="11:11">
      <c r="K2051" s="431"/>
    </row>
    <row r="2052" spans="11:11">
      <c r="K2052" s="431"/>
    </row>
    <row r="2053" spans="11:11">
      <c r="K2053" s="431"/>
    </row>
    <row r="2054" spans="11:11">
      <c r="K2054" s="431"/>
    </row>
    <row r="2055" spans="11:11">
      <c r="K2055" s="431"/>
    </row>
    <row r="2056" spans="11:11">
      <c r="K2056" s="431"/>
    </row>
    <row r="2057" spans="11:11">
      <c r="K2057" s="431"/>
    </row>
    <row r="2058" spans="11:11">
      <c r="K2058" s="431"/>
    </row>
    <row r="2059" spans="11:11">
      <c r="K2059" s="431"/>
    </row>
    <row r="2060" spans="11:11">
      <c r="K2060" s="431"/>
    </row>
    <row r="2061" spans="11:11">
      <c r="K2061" s="431"/>
    </row>
    <row r="2062" spans="11:11">
      <c r="K2062" s="431"/>
    </row>
    <row r="2063" spans="11:11">
      <c r="K2063" s="431"/>
    </row>
    <row r="2064" spans="11:11">
      <c r="K2064" s="431"/>
    </row>
    <row r="2065" spans="11:11">
      <c r="K2065" s="431"/>
    </row>
    <row r="2066" spans="11:11">
      <c r="K2066" s="431"/>
    </row>
    <row r="2067" spans="11:11">
      <c r="K2067" s="431"/>
    </row>
    <row r="2068" spans="11:11">
      <c r="K2068" s="431"/>
    </row>
    <row r="2069" spans="11:11">
      <c r="K2069" s="431"/>
    </row>
    <row r="2070" spans="11:11">
      <c r="K2070" s="431"/>
    </row>
    <row r="2071" spans="11:11">
      <c r="K2071" s="431"/>
    </row>
    <row r="2072" spans="11:11">
      <c r="K2072" s="431"/>
    </row>
    <row r="2073" spans="11:11">
      <c r="K2073" s="431"/>
    </row>
    <row r="2074" spans="11:11">
      <c r="K2074" s="431"/>
    </row>
    <row r="2075" spans="11:11">
      <c r="K2075" s="431"/>
    </row>
    <row r="2076" spans="11:11">
      <c r="K2076" s="431"/>
    </row>
    <row r="2077" spans="11:11">
      <c r="K2077" s="431"/>
    </row>
    <row r="2078" spans="11:11">
      <c r="K2078" s="431"/>
    </row>
    <row r="2079" spans="11:11">
      <c r="K2079" s="431"/>
    </row>
    <row r="2080" spans="11:11">
      <c r="K2080" s="431"/>
    </row>
    <row r="2081" spans="11:11">
      <c r="K2081" s="431"/>
    </row>
    <row r="2082" spans="11:11">
      <c r="K2082" s="431"/>
    </row>
    <row r="2083" spans="11:11">
      <c r="K2083" s="431"/>
    </row>
    <row r="2084" spans="11:11">
      <c r="K2084" s="431"/>
    </row>
    <row r="2085" spans="11:11">
      <c r="K2085" s="431"/>
    </row>
    <row r="2086" spans="11:11">
      <c r="K2086" s="431"/>
    </row>
    <row r="2087" spans="11:11">
      <c r="K2087" s="431"/>
    </row>
    <row r="2088" spans="11:11">
      <c r="K2088" s="431"/>
    </row>
    <row r="2089" spans="11:11">
      <c r="K2089" s="431"/>
    </row>
    <row r="2090" spans="11:11">
      <c r="K2090" s="431"/>
    </row>
    <row r="2091" spans="11:11">
      <c r="K2091" s="431"/>
    </row>
    <row r="2092" spans="11:11">
      <c r="K2092" s="431"/>
    </row>
    <row r="2093" spans="11:11">
      <c r="K2093" s="431"/>
    </row>
    <row r="2094" spans="11:11">
      <c r="K2094" s="431"/>
    </row>
    <row r="2095" spans="11:11">
      <c r="K2095" s="431"/>
    </row>
    <row r="2096" spans="11:11">
      <c r="K2096" s="431"/>
    </row>
    <row r="2097" spans="11:11">
      <c r="K2097" s="431"/>
    </row>
    <row r="2098" spans="11:11">
      <c r="K2098" s="431"/>
    </row>
    <row r="2099" spans="11:11">
      <c r="K2099" s="431"/>
    </row>
    <row r="2100" spans="11:11">
      <c r="K2100" s="431"/>
    </row>
    <row r="2101" spans="11:11">
      <c r="K2101" s="431"/>
    </row>
    <row r="2102" spans="11:11">
      <c r="K2102" s="431"/>
    </row>
    <row r="2103" spans="11:11">
      <c r="K2103" s="431"/>
    </row>
    <row r="2104" spans="11:11">
      <c r="K2104" s="431"/>
    </row>
    <row r="2105" spans="11:11">
      <c r="K2105" s="431"/>
    </row>
    <row r="2106" spans="11:11">
      <c r="K2106" s="431"/>
    </row>
    <row r="2107" spans="11:11">
      <c r="K2107" s="431"/>
    </row>
    <row r="2108" spans="11:11">
      <c r="K2108" s="431"/>
    </row>
    <row r="2109" spans="11:11">
      <c r="K2109" s="431"/>
    </row>
    <row r="2110" spans="11:11">
      <c r="K2110" s="431"/>
    </row>
    <row r="2111" spans="11:11">
      <c r="K2111" s="431"/>
    </row>
    <row r="2112" spans="11:11">
      <c r="K2112" s="431"/>
    </row>
    <row r="2113" spans="11:11">
      <c r="K2113" s="431"/>
    </row>
    <row r="2114" spans="11:11">
      <c r="K2114" s="431"/>
    </row>
    <row r="2115" spans="11:11">
      <c r="K2115" s="431"/>
    </row>
    <row r="2116" spans="11:11">
      <c r="K2116" s="431"/>
    </row>
    <row r="2117" spans="11:11">
      <c r="K2117" s="431"/>
    </row>
    <row r="2118" spans="11:11">
      <c r="K2118" s="431"/>
    </row>
    <row r="2119" spans="11:11">
      <c r="K2119" s="431"/>
    </row>
    <row r="2120" spans="11:11">
      <c r="K2120" s="431"/>
    </row>
    <row r="2121" spans="11:11">
      <c r="K2121" s="431"/>
    </row>
    <row r="2122" spans="11:11">
      <c r="K2122" s="431"/>
    </row>
    <row r="2123" spans="11:11">
      <c r="K2123" s="431"/>
    </row>
    <row r="2124" spans="11:11">
      <c r="K2124" s="431"/>
    </row>
    <row r="2125" spans="11:11">
      <c r="K2125" s="431"/>
    </row>
    <row r="2126" spans="11:11">
      <c r="K2126" s="431"/>
    </row>
    <row r="2127" spans="11:11">
      <c r="K2127" s="431"/>
    </row>
    <row r="2128" spans="11:11">
      <c r="K2128" s="431"/>
    </row>
    <row r="2129" spans="11:11">
      <c r="K2129" s="431"/>
    </row>
    <row r="2130" spans="11:11">
      <c r="K2130" s="431"/>
    </row>
    <row r="2131" spans="11:11">
      <c r="K2131" s="431"/>
    </row>
    <row r="2132" spans="11:11">
      <c r="K2132" s="431"/>
    </row>
    <row r="2133" spans="11:11">
      <c r="K2133" s="431"/>
    </row>
    <row r="2134" spans="11:11">
      <c r="K2134" s="431"/>
    </row>
    <row r="2135" spans="11:11">
      <c r="K2135" s="431"/>
    </row>
    <row r="2136" spans="11:11">
      <c r="K2136" s="431"/>
    </row>
    <row r="2137" spans="11:11">
      <c r="K2137" s="431"/>
    </row>
    <row r="2138" spans="11:11">
      <c r="K2138" s="431"/>
    </row>
    <row r="2139" spans="11:11">
      <c r="K2139" s="431"/>
    </row>
    <row r="2140" spans="11:11">
      <c r="K2140" s="431"/>
    </row>
    <row r="2141" spans="11:11">
      <c r="K2141" s="431"/>
    </row>
    <row r="2142" spans="11:11">
      <c r="K2142" s="431"/>
    </row>
    <row r="2143" spans="11:11">
      <c r="K2143" s="431"/>
    </row>
    <row r="2144" spans="11:11">
      <c r="K2144" s="431"/>
    </row>
    <row r="2145" spans="11:11">
      <c r="K2145" s="431"/>
    </row>
    <row r="2146" spans="11:11">
      <c r="K2146" s="431"/>
    </row>
    <row r="2147" spans="11:11">
      <c r="K2147" s="431"/>
    </row>
    <row r="2148" spans="11:11">
      <c r="K2148" s="431"/>
    </row>
    <row r="2149" spans="11:11">
      <c r="K2149" s="431"/>
    </row>
    <row r="2150" spans="11:11">
      <c r="K2150" s="431"/>
    </row>
    <row r="2151" spans="11:11">
      <c r="K2151" s="431"/>
    </row>
    <row r="2152" spans="11:11">
      <c r="K2152" s="431"/>
    </row>
    <row r="2153" spans="11:11">
      <c r="K2153" s="431"/>
    </row>
    <row r="2154" spans="11:11">
      <c r="K2154" s="431"/>
    </row>
    <row r="2155" spans="11:11">
      <c r="K2155" s="431"/>
    </row>
    <row r="2156" spans="11:11">
      <c r="K2156" s="431"/>
    </row>
    <row r="2157" spans="11:11">
      <c r="K2157" s="431"/>
    </row>
    <row r="2158" spans="11:11">
      <c r="K2158" s="431"/>
    </row>
    <row r="2159" spans="11:11">
      <c r="K2159" s="431"/>
    </row>
    <row r="2160" spans="11:11">
      <c r="K2160" s="431"/>
    </row>
    <row r="2161" spans="11:11">
      <c r="K2161" s="431"/>
    </row>
    <row r="2162" spans="11:11">
      <c r="K2162" s="431"/>
    </row>
    <row r="2163" spans="11:11">
      <c r="K2163" s="431"/>
    </row>
    <row r="2164" spans="11:11">
      <c r="K2164" s="431"/>
    </row>
    <row r="2165" spans="11:11">
      <c r="K2165" s="431"/>
    </row>
    <row r="2166" spans="11:11">
      <c r="K2166" s="431"/>
    </row>
    <row r="2167" spans="11:11">
      <c r="K2167" s="431"/>
    </row>
    <row r="2168" spans="11:11">
      <c r="K2168" s="431"/>
    </row>
    <row r="2169" spans="11:11">
      <c r="K2169" s="431"/>
    </row>
    <row r="2170" spans="11:11">
      <c r="K2170" s="431"/>
    </row>
    <row r="2171" spans="11:11">
      <c r="K2171" s="431"/>
    </row>
    <row r="2172" spans="11:11">
      <c r="K2172" s="431"/>
    </row>
    <row r="2173" spans="11:11">
      <c r="K2173" s="431"/>
    </row>
    <row r="2174" spans="11:11">
      <c r="K2174" s="431"/>
    </row>
    <row r="2175" spans="11:11">
      <c r="K2175" s="431"/>
    </row>
    <row r="2176" spans="11:11">
      <c r="K2176" s="431"/>
    </row>
    <row r="2177" spans="11:11">
      <c r="K2177" s="431"/>
    </row>
    <row r="2178" spans="11:11">
      <c r="K2178" s="431"/>
    </row>
    <row r="2179" spans="11:11">
      <c r="K2179" s="431"/>
    </row>
    <row r="2180" spans="11:11">
      <c r="K2180" s="431"/>
    </row>
    <row r="2181" spans="11:11">
      <c r="K2181" s="431"/>
    </row>
    <row r="2182" spans="11:11">
      <c r="K2182" s="431"/>
    </row>
    <row r="2183" spans="11:11">
      <c r="K2183" s="431"/>
    </row>
    <row r="2184" spans="11:11">
      <c r="K2184" s="431"/>
    </row>
    <row r="2185" spans="11:11">
      <c r="K2185" s="431"/>
    </row>
    <row r="2186" spans="11:11">
      <c r="K2186" s="431"/>
    </row>
    <row r="2187" spans="11:11">
      <c r="K2187" s="431"/>
    </row>
    <row r="2188" spans="11:11">
      <c r="K2188" s="431"/>
    </row>
    <row r="2189" spans="11:11">
      <c r="K2189" s="431"/>
    </row>
    <row r="2190" spans="11:11">
      <c r="K2190" s="431"/>
    </row>
    <row r="2191" spans="11:11">
      <c r="K2191" s="431"/>
    </row>
    <row r="2192" spans="11:11">
      <c r="K2192" s="431"/>
    </row>
    <row r="2193" spans="11:11">
      <c r="K2193" s="431"/>
    </row>
    <row r="2194" spans="11:11">
      <c r="K2194" s="431"/>
    </row>
    <row r="2195" spans="11:11">
      <c r="K2195" s="431"/>
    </row>
    <row r="2196" spans="11:11">
      <c r="K2196" s="431"/>
    </row>
    <row r="2197" spans="11:11">
      <c r="K2197" s="431"/>
    </row>
    <row r="2198" spans="11:11">
      <c r="K2198" s="431"/>
    </row>
    <row r="2199" spans="11:11">
      <c r="K2199" s="431"/>
    </row>
    <row r="2200" spans="11:11">
      <c r="K2200" s="431"/>
    </row>
    <row r="2201" spans="11:11">
      <c r="K2201" s="431"/>
    </row>
    <row r="2202" spans="11:11">
      <c r="K2202" s="431"/>
    </row>
    <row r="2203" spans="11:11">
      <c r="K2203" s="431"/>
    </row>
    <row r="2204" spans="11:11">
      <c r="K2204" s="431"/>
    </row>
    <row r="2205" spans="11:11">
      <c r="K2205" s="431"/>
    </row>
    <row r="2206" spans="11:11">
      <c r="K2206" s="431"/>
    </row>
    <row r="2207" spans="11:11">
      <c r="K2207" s="431"/>
    </row>
    <row r="2208" spans="11:11">
      <c r="K2208" s="431"/>
    </row>
    <row r="2209" spans="11:11">
      <c r="K2209" s="431"/>
    </row>
    <row r="2210" spans="11:11">
      <c r="K2210" s="431"/>
    </row>
    <row r="2211" spans="11:11">
      <c r="K2211" s="431"/>
    </row>
    <row r="2212" spans="11:11">
      <c r="K2212" s="431"/>
    </row>
    <row r="2213" spans="11:11">
      <c r="K2213" s="431"/>
    </row>
    <row r="2214" spans="11:11">
      <c r="K2214" s="431"/>
    </row>
    <row r="2215" spans="11:11">
      <c r="K2215" s="431"/>
    </row>
    <row r="2216" spans="11:11">
      <c r="K2216" s="431"/>
    </row>
    <row r="2217" spans="11:11">
      <c r="K2217" s="431"/>
    </row>
    <row r="2218" spans="11:11">
      <c r="K2218" s="431"/>
    </row>
    <row r="2219" spans="11:11">
      <c r="K2219" s="431"/>
    </row>
    <row r="2220" spans="11:11">
      <c r="K2220" s="431"/>
    </row>
    <row r="2221" spans="11:11">
      <c r="K2221" s="431"/>
    </row>
    <row r="2222" spans="11:11">
      <c r="K2222" s="431"/>
    </row>
    <row r="2223" spans="11:11">
      <c r="K2223" s="431"/>
    </row>
    <row r="2224" spans="11:11">
      <c r="K2224" s="431"/>
    </row>
    <row r="2225" spans="11:11">
      <c r="K2225" s="431"/>
    </row>
    <row r="2226" spans="11:11">
      <c r="K2226" s="431"/>
    </row>
    <row r="2227" spans="11:11">
      <c r="K2227" s="431"/>
    </row>
    <row r="2228" spans="11:11">
      <c r="K2228" s="431"/>
    </row>
    <row r="2229" spans="11:11">
      <c r="K2229" s="431"/>
    </row>
    <row r="2230" spans="11:11">
      <c r="K2230" s="431"/>
    </row>
    <row r="2231" spans="11:11">
      <c r="K2231" s="431"/>
    </row>
    <row r="2232" spans="11:11">
      <c r="K2232" s="431"/>
    </row>
    <row r="2233" spans="11:11">
      <c r="K2233" s="431"/>
    </row>
    <row r="2234" spans="11:11">
      <c r="K2234" s="431"/>
    </row>
    <row r="2235" spans="11:11">
      <c r="K2235" s="431"/>
    </row>
    <row r="2236" spans="11:11">
      <c r="K2236" s="431"/>
    </row>
    <row r="2237" spans="11:11">
      <c r="K2237" s="431"/>
    </row>
    <row r="2238" spans="11:11">
      <c r="K2238" s="431"/>
    </row>
    <row r="2239" spans="11:11">
      <c r="K2239" s="431"/>
    </row>
    <row r="2240" spans="11:11">
      <c r="K2240" s="431"/>
    </row>
    <row r="2241" spans="11:11">
      <c r="K2241" s="431"/>
    </row>
    <row r="2242" spans="11:11">
      <c r="K2242" s="431"/>
    </row>
    <row r="2243" spans="11:11">
      <c r="K2243" s="431"/>
    </row>
    <row r="2244" spans="11:11">
      <c r="K2244" s="431"/>
    </row>
    <row r="2245" spans="11:11">
      <c r="K2245" s="431"/>
    </row>
    <row r="2246" spans="11:11">
      <c r="K2246" s="431"/>
    </row>
    <row r="2247" spans="11:11">
      <c r="K2247" s="431"/>
    </row>
    <row r="2248" spans="11:11">
      <c r="K2248" s="431"/>
    </row>
    <row r="2249" spans="11:11">
      <c r="K2249" s="431"/>
    </row>
    <row r="2250" spans="11:11">
      <c r="K2250" s="431"/>
    </row>
    <row r="2251" spans="11:11">
      <c r="K2251" s="431"/>
    </row>
    <row r="2252" spans="11:11">
      <c r="K2252" s="431"/>
    </row>
    <row r="2253" spans="11:11">
      <c r="K2253" s="431"/>
    </row>
    <row r="2254" spans="11:11">
      <c r="K2254" s="431"/>
    </row>
    <row r="2255" spans="11:11">
      <c r="K2255" s="431"/>
    </row>
    <row r="2256" spans="11:11">
      <c r="K2256" s="431"/>
    </row>
    <row r="2257" spans="11:11">
      <c r="K2257" s="431"/>
    </row>
    <row r="2258" spans="11:11">
      <c r="K2258" s="431"/>
    </row>
    <row r="2259" spans="11:11">
      <c r="K2259" s="431"/>
    </row>
    <row r="2260" spans="11:11">
      <c r="K2260" s="431"/>
    </row>
    <row r="2261" spans="11:11">
      <c r="K2261" s="431"/>
    </row>
  </sheetData>
  <protectedRanges>
    <protectedRange sqref="F836" name="Range1_1"/>
    <protectedRange sqref="F144" name="Range1_6"/>
    <protectedRange sqref="F1380" name="Range1_21_1_3_1"/>
    <protectedRange sqref="F901" name="Range1_15"/>
    <protectedRange sqref="F594:F595 H595 J595" name="Range1_8"/>
    <protectedRange sqref="F204:F205" name="Range1_6_1"/>
    <protectedRange sqref="F269:F270 F470:F471 F380:F381 F552:F553" name="Range1_4_2"/>
    <protectedRange sqref="F313 F325" name="Range1_14_1"/>
    <protectedRange sqref="F826:F827" name="Range1_21_1_3_2"/>
    <protectedRange sqref="E890:F891" name="Range1_12_3"/>
    <protectedRange sqref="F840:F841 F848:F849 E838:F838" name="Range1_11_1_3"/>
    <protectedRange sqref="F879:F880 F874" name="Range1_7_2"/>
    <protectedRange sqref="F875:F878" name="Range1_4_1_2"/>
    <protectedRange sqref="E870:F872" name="Range1_12_1_1_2"/>
    <protectedRange sqref="E847:F847" name="Range1_11_1_2_2"/>
    <protectedRange sqref="E889:F889" name="Range1_12_6_2"/>
    <protectedRange sqref="F887:F888" name="Range1_9_3_1_2"/>
    <protectedRange sqref="F886" name="Range1_9_5_2"/>
    <protectedRange sqref="F989" name="Range1_13"/>
    <protectedRange sqref="E989" name="Range1_2_2"/>
    <protectedRange sqref="F939" name="Range1_15_2"/>
    <protectedRange sqref="F905" name="Range1_13_3_2"/>
    <protectedRange sqref="F941:F951" name="Range1_9_1_2"/>
    <protectedRange sqref="F906" name="Range1_13_1_1_2"/>
    <protectedRange sqref="F960" name="Range1_16_1_1_2"/>
    <protectedRange sqref="F974" name="Range1_17_1_1_2"/>
    <protectedRange sqref="F969" name="Range1_9_1_1_3_2"/>
    <protectedRange sqref="F952" name="Range1_6_1_1_2"/>
    <protectedRange sqref="F953:F959" name="Range1_16_2_1_2"/>
    <protectedRange sqref="F964" name="Range1_7_1_1_2"/>
    <protectedRange sqref="F962:F963 F966:F968" name="Range1_19_1_1_2"/>
    <protectedRange sqref="F985:F988" name="Range1_8_1_2"/>
    <protectedRange sqref="E985:E988" name="Range1_2_2_1_2"/>
    <protectedRange sqref="F984 F978:F982" name="Range1_18_2_2_2"/>
    <protectedRange sqref="E984" name="Range1_2_1_1_1_2"/>
    <protectedRange sqref="F923:F925 F907:F921" name="Range1_13_2_2_2"/>
    <protectedRange sqref="F922" name="Range1_13_2_1_1_2"/>
    <protectedRange sqref="F928:F933" name="Range1_13_3_1_1_2"/>
    <protectedRange sqref="F934" name="Range1_9_1_2_1_2"/>
    <protectedRange sqref="F926:F927" name="Range1_9_1_4_1_1_2"/>
    <protectedRange sqref="F935:F938" name="Range1_9_2_1_1_2"/>
    <protectedRange sqref="F975" name="Range1_9_1_1_2_1_2"/>
    <protectedRange sqref="F902:F903" name="Range1_13_4_1_2"/>
    <protectedRange sqref="F904" name="Range1_13_5_1_2"/>
    <protectedRange sqref="F1200:F1201" name="Range1_21_2"/>
    <protectedRange sqref="F1195" name="Range1_11_2"/>
    <protectedRange sqref="F1185 F1191:F1192 F1194" name="Range1_20_1_1"/>
    <protectedRange sqref="F1196 F1198:F1199" name="Range1_21_1_1"/>
    <protectedRange sqref="F1190" name="Range1_9_1_1_1_1"/>
    <protectedRange sqref="F1188:F1189" name="Range1_19_2_1"/>
    <protectedRange sqref="F1184" name="Range1_20_3"/>
    <protectedRange sqref="F1187" name="Range1_19_3_1"/>
    <protectedRange sqref="F1193" name="Range1_16_1"/>
    <protectedRange sqref="F1074 F1088" name="Range1_18_2_1_1"/>
    <protectedRange sqref="F1182" name="Range1_20_2_1"/>
    <protectedRange sqref="F1298" name="Range1_11_3"/>
    <protectedRange sqref="F1299:F1300" name="Range1_21_1_2"/>
    <protectedRange sqref="F1305" name="Range1_3_1"/>
    <protectedRange sqref="F1297" name="Range1_17_1"/>
    <protectedRange sqref="F1304 F1307:F1309" name="Range1_19_1"/>
    <protectedRange sqref="F1571" name="Range1_21_1_3_2_1_1"/>
    <protectedRange sqref="F1552 F1558:F1559 F1563" name="Range1_10_1_1"/>
    <protectedRange sqref="F1534" name="Range1_1_1_1_1"/>
    <protectedRange sqref="E1548" name="Range1_10_2"/>
    <protectedRange sqref="E1627:F1627" name="Range1_12_1_2"/>
    <protectedRange sqref="E1813:F1814" name="Range1_1_1_4"/>
    <protectedRange sqref="F1815:F1819" name="Range1_23_3"/>
    <protectedRange sqref="F1820:F1821" name="Range1_5_3"/>
    <protectedRange sqref="E1811:F1812 H1811:H1823 J1811:J1824" name="Range1_3_2_3"/>
    <protectedRange sqref="E1717:F1718 E1729:F1730 E1741:F1742 E1753:F1754 E1765:F1766 E1706:F1707 E1775:F1776 E1789:F1790 E1695:F1696 F1710:F1711" name="Range1_1_1_2_2"/>
    <protectedRange sqref="F1719:F1723 F1731:F1735 F1743:F1747 F1755:F1759 F1791:F1797 F1697:F1701 F1708:F1709 F1777:F1782 F1788 F1767:F1769 F1712" name="Range1_23_1_2"/>
    <protectedRange sqref="F1713:F1714 F1724:F1725 F1736:F1737 F1748:F1749 F1760:F1761 F1702:F1703 F1770:F1771 F1783:F1784" name="Range1_5_1_2"/>
    <protectedRange sqref="E1715:F1716 E1727:F1728 E1739:F1740 E1751:F1752 E1763:F1764 E1705:F1705 E1773:F1774 E1786:F1787 E1693:F1694 H1693:H1802 J1693:J1802" name="Range1_3_2_1_2"/>
    <protectedRange sqref="F1799" name="Range1_21_1_3_1_1_2"/>
  </protectedRanges>
  <mergeCells count="94">
    <mergeCell ref="G133:H133"/>
    <mergeCell ref="I133:J133"/>
    <mergeCell ref="A1677:B1677"/>
    <mergeCell ref="A1678:A1681"/>
    <mergeCell ref="A1655:A1657"/>
    <mergeCell ref="A1660:B1660"/>
    <mergeCell ref="A1661:A1663"/>
    <mergeCell ref="A1666:B1666"/>
    <mergeCell ref="A1667:A1669"/>
    <mergeCell ref="A1672:B1672"/>
    <mergeCell ref="A1654:B1654"/>
    <mergeCell ref="B123:F123"/>
    <mergeCell ref="B126:E126"/>
    <mergeCell ref="B127:E127"/>
    <mergeCell ref="B128:E128"/>
    <mergeCell ref="B129:E129"/>
    <mergeCell ref="B131:E131"/>
    <mergeCell ref="A1355:D1355"/>
    <mergeCell ref="A1370:B1370"/>
    <mergeCell ref="A1622:B1622"/>
    <mergeCell ref="A1623:A1651"/>
    <mergeCell ref="A133:F133"/>
    <mergeCell ref="B121:F121"/>
    <mergeCell ref="B101:F101"/>
    <mergeCell ref="B103:F103"/>
    <mergeCell ref="B105:F105"/>
    <mergeCell ref="B107:F107"/>
    <mergeCell ref="B109:F109"/>
    <mergeCell ref="B110:F110"/>
    <mergeCell ref="B112:F112"/>
    <mergeCell ref="B114:F114"/>
    <mergeCell ref="B116:F116"/>
    <mergeCell ref="B117:F117"/>
    <mergeCell ref="B119:F119"/>
    <mergeCell ref="B99:F99"/>
    <mergeCell ref="B83:F83"/>
    <mergeCell ref="B84:F84"/>
    <mergeCell ref="B85:F85"/>
    <mergeCell ref="B86:F86"/>
    <mergeCell ref="B88:F88"/>
    <mergeCell ref="B90:F90"/>
    <mergeCell ref="B91:F91"/>
    <mergeCell ref="B94:F94"/>
    <mergeCell ref="B95:F95"/>
    <mergeCell ref="B96:F96"/>
    <mergeCell ref="B98:F98"/>
    <mergeCell ref="B82:F82"/>
    <mergeCell ref="B69:F69"/>
    <mergeCell ref="B70:F70"/>
    <mergeCell ref="B71:F71"/>
    <mergeCell ref="B72:F72"/>
    <mergeCell ref="B73:F73"/>
    <mergeCell ref="B74:F74"/>
    <mergeCell ref="B75:F75"/>
    <mergeCell ref="B76:F76"/>
    <mergeCell ref="B77:F77"/>
    <mergeCell ref="B80:F80"/>
    <mergeCell ref="B81:F81"/>
    <mergeCell ref="B68:F68"/>
    <mergeCell ref="B49:F49"/>
    <mergeCell ref="B51:F51"/>
    <mergeCell ref="B52:F52"/>
    <mergeCell ref="B54:F54"/>
    <mergeCell ref="B56:F56"/>
    <mergeCell ref="B58:F58"/>
    <mergeCell ref="B59:F59"/>
    <mergeCell ref="B61:F61"/>
    <mergeCell ref="B63:F63"/>
    <mergeCell ref="B65:D65"/>
    <mergeCell ref="B67:F67"/>
    <mergeCell ref="B47:F47"/>
    <mergeCell ref="A20:B20"/>
    <mergeCell ref="A21:B21"/>
    <mergeCell ref="A24:B24"/>
    <mergeCell ref="A25:B25"/>
    <mergeCell ref="A26:F27"/>
    <mergeCell ref="A28:B28"/>
    <mergeCell ref="A29:B29"/>
    <mergeCell ref="A30:B30"/>
    <mergeCell ref="B42:F42"/>
    <mergeCell ref="B44:F44"/>
    <mergeCell ref="B46:F46"/>
    <mergeCell ref="A13:F13"/>
    <mergeCell ref="A14:B14"/>
    <mergeCell ref="A15:B15"/>
    <mergeCell ref="A16:B16"/>
    <mergeCell ref="A18:B18"/>
    <mergeCell ref="C18:C19"/>
    <mergeCell ref="A19:B19"/>
    <mergeCell ref="A12:B12"/>
    <mergeCell ref="A2:B2"/>
    <mergeCell ref="A6:B6"/>
    <mergeCell ref="A7:B7"/>
    <mergeCell ref="A8:B8"/>
  </mergeCells>
  <pageMargins left="0.7" right="0.7" top="0.75" bottom="0.75" header="0.3" footer="0.3"/>
  <pageSetup paperSize="9" scale="53" fitToHeight="0" orientation="portrait" useFirstPageNumber="1" r:id="rId1"/>
  <headerFooter alignWithMargins="0">
    <oddHeader>&amp;CTROŠKOVNIK ELEKTROINSTALACIJA</oddHeader>
    <oddFooter>&amp;LARHINGTRADE d.o.o. Gajeva 47, Zagreb&amp;R&amp;P</oddFooter>
  </headerFooter>
  <rowBreaks count="64" manualBreakCount="64">
    <brk id="39" max="10" man="1"/>
    <brk id="91" max="10" man="1"/>
    <brk id="132" max="10" man="1"/>
    <brk id="203" max="10" man="1"/>
    <brk id="269" max="10" man="1"/>
    <brk id="331" max="10" man="1"/>
    <brk id="380" max="10" man="1"/>
    <brk id="428" max="10" man="1"/>
    <brk id="496" max="10" man="1"/>
    <brk id="552" max="10" man="1"/>
    <brk id="595" max="10" man="1"/>
    <brk id="613" max="10" man="1"/>
    <brk id="623" max="10" man="1"/>
    <brk id="633" max="10" man="1"/>
    <brk id="644" max="10" man="1"/>
    <brk id="654" max="10" man="1"/>
    <brk id="664" max="10" man="1"/>
    <brk id="674" max="10" man="1"/>
    <brk id="684" max="10" man="1"/>
    <brk id="694" max="10" man="1"/>
    <brk id="704" max="10" man="1"/>
    <brk id="714" max="10" man="1"/>
    <brk id="725" max="10" man="1"/>
    <brk id="734" max="10" man="1"/>
    <brk id="744" max="10" man="1"/>
    <brk id="754" max="10" man="1"/>
    <brk id="764" max="10" man="1"/>
    <brk id="774" max="10" man="1"/>
    <brk id="789" max="10" man="1"/>
    <brk id="809" max="10" man="1"/>
    <brk id="832" max="10" man="1"/>
    <brk id="893" max="10" man="1"/>
    <brk id="963" max="10" man="1"/>
    <brk id="991" max="10" man="1"/>
    <brk id="1028" max="10" man="1"/>
    <brk id="1071" max="10" man="1"/>
    <brk id="1113" max="10" man="1"/>
    <brk id="1157" max="10" man="1"/>
    <brk id="1204" max="10" man="1"/>
    <brk id="1250" max="10" man="1"/>
    <brk id="1273" max="10" man="1"/>
    <brk id="1311" max="10" man="1"/>
    <brk id="1345" max="10" man="1"/>
    <brk id="1384" max="10" man="1"/>
    <brk id="1397" max="10" man="1"/>
    <brk id="1409" max="10" man="1"/>
    <brk id="1413" max="10" man="1"/>
    <brk id="1421" max="10" man="1"/>
    <brk id="1429" max="10" man="1"/>
    <brk id="1435" max="10" man="1"/>
    <brk id="1451" max="10" man="1"/>
    <brk id="1480" max="10" man="1"/>
    <brk id="1485" max="10" man="1"/>
    <brk id="1502" max="10" man="1"/>
    <brk id="1542" max="10" man="1"/>
    <brk id="1575" max="10" man="1"/>
    <brk id="1614" max="10" man="1"/>
    <brk id="1664" max="10" man="1"/>
    <brk id="1685" max="10" man="1"/>
    <brk id="1704" max="10" man="1"/>
    <brk id="1713" max="10" man="1"/>
    <brk id="1753" max="10" man="1"/>
    <brk id="1803" max="10" man="1"/>
    <brk id="1826" max="10" man="1"/>
  </rowBreaks>
  <drawing r:id="rId2"/>
</worksheet>
</file>

<file path=xl/worksheets/sheet7.xml><?xml version="1.0" encoding="utf-8"?>
<worksheet xmlns="http://schemas.openxmlformats.org/spreadsheetml/2006/main" xmlns:r="http://schemas.openxmlformats.org/officeDocument/2006/relationships">
  <sheetPr>
    <tabColor rgb="FF92D050"/>
    <pageSetUpPr fitToPage="1"/>
  </sheetPr>
  <dimension ref="A2:K316"/>
  <sheetViews>
    <sheetView showZeros="0" view="pageBreakPreview" topLeftCell="A131" zoomScale="80" zoomScaleSheetLayoutView="80" zoomScalePageLayoutView="80" workbookViewId="0">
      <pane ySplit="2" topLeftCell="A133" activePane="bottomLeft" state="frozen"/>
      <selection activeCell="A131" sqref="A131"/>
      <selection pane="bottomLeft" activeCell="A131" sqref="A131:F131"/>
    </sheetView>
  </sheetViews>
  <sheetFormatPr defaultRowHeight="12.75"/>
  <cols>
    <col min="1" max="1" width="7" style="471" customWidth="1"/>
    <col min="2" max="2" width="53.7109375" style="451" customWidth="1"/>
    <col min="3" max="3" width="8.85546875" style="452" customWidth="1"/>
    <col min="4" max="4" width="8.28515625" style="454" customWidth="1"/>
    <col min="5" max="5" width="11.7109375" style="454" customWidth="1"/>
    <col min="6" max="6" width="13.7109375" style="454" customWidth="1"/>
    <col min="7" max="7" width="11.7109375" style="1135" customWidth="1"/>
    <col min="8" max="8" width="13.7109375" style="1135" customWidth="1"/>
    <col min="9" max="9" width="11.7109375" style="1135" customWidth="1"/>
    <col min="10" max="10" width="13.7109375" style="1135" customWidth="1"/>
    <col min="11" max="255" width="9.140625" style="443"/>
    <col min="256" max="256" width="7" style="443" customWidth="1"/>
    <col min="257" max="257" width="53.7109375" style="443" customWidth="1"/>
    <col min="258" max="259" width="7.42578125" style="443" customWidth="1"/>
    <col min="260" max="260" width="11" style="443" customWidth="1"/>
    <col min="261" max="261" width="12.85546875" style="443" customWidth="1"/>
    <col min="262" max="262" width="16.140625" style="443" customWidth="1"/>
    <col min="263" max="511" width="9.140625" style="443"/>
    <col min="512" max="512" width="7" style="443" customWidth="1"/>
    <col min="513" max="513" width="53.7109375" style="443" customWidth="1"/>
    <col min="514" max="515" width="7.42578125" style="443" customWidth="1"/>
    <col min="516" max="516" width="11" style="443" customWidth="1"/>
    <col min="517" max="517" width="12.85546875" style="443" customWidth="1"/>
    <col min="518" max="518" width="16.140625" style="443" customWidth="1"/>
    <col min="519" max="767" width="9.140625" style="443"/>
    <col min="768" max="768" width="7" style="443" customWidth="1"/>
    <col min="769" max="769" width="53.7109375" style="443" customWidth="1"/>
    <col min="770" max="771" width="7.42578125" style="443" customWidth="1"/>
    <col min="772" max="772" width="11" style="443" customWidth="1"/>
    <col min="773" max="773" width="12.85546875" style="443" customWidth="1"/>
    <col min="774" max="774" width="16.140625" style="443" customWidth="1"/>
    <col min="775" max="1023" width="9.140625" style="443"/>
    <col min="1024" max="1024" width="7" style="443" customWidth="1"/>
    <col min="1025" max="1025" width="53.7109375" style="443" customWidth="1"/>
    <col min="1026" max="1027" width="7.42578125" style="443" customWidth="1"/>
    <col min="1028" max="1028" width="11" style="443" customWidth="1"/>
    <col min="1029" max="1029" width="12.85546875" style="443" customWidth="1"/>
    <col min="1030" max="1030" width="16.140625" style="443" customWidth="1"/>
    <col min="1031" max="1279" width="9.140625" style="443"/>
    <col min="1280" max="1280" width="7" style="443" customWidth="1"/>
    <col min="1281" max="1281" width="53.7109375" style="443" customWidth="1"/>
    <col min="1282" max="1283" width="7.42578125" style="443" customWidth="1"/>
    <col min="1284" max="1284" width="11" style="443" customWidth="1"/>
    <col min="1285" max="1285" width="12.85546875" style="443" customWidth="1"/>
    <col min="1286" max="1286" width="16.140625" style="443" customWidth="1"/>
    <col min="1287" max="1535" width="9.140625" style="443"/>
    <col min="1536" max="1536" width="7" style="443" customWidth="1"/>
    <col min="1537" max="1537" width="53.7109375" style="443" customWidth="1"/>
    <col min="1538" max="1539" width="7.42578125" style="443" customWidth="1"/>
    <col min="1540" max="1540" width="11" style="443" customWidth="1"/>
    <col min="1541" max="1541" width="12.85546875" style="443" customWidth="1"/>
    <col min="1542" max="1542" width="16.140625" style="443" customWidth="1"/>
    <col min="1543" max="1791" width="9.140625" style="443"/>
    <col min="1792" max="1792" width="7" style="443" customWidth="1"/>
    <col min="1793" max="1793" width="53.7109375" style="443" customWidth="1"/>
    <col min="1794" max="1795" width="7.42578125" style="443" customWidth="1"/>
    <col min="1796" max="1796" width="11" style="443" customWidth="1"/>
    <col min="1797" max="1797" width="12.85546875" style="443" customWidth="1"/>
    <col min="1798" max="1798" width="16.140625" style="443" customWidth="1"/>
    <col min="1799" max="2047" width="9.140625" style="443"/>
    <col min="2048" max="2048" width="7" style="443" customWidth="1"/>
    <col min="2049" max="2049" width="53.7109375" style="443" customWidth="1"/>
    <col min="2050" max="2051" width="7.42578125" style="443" customWidth="1"/>
    <col min="2052" max="2052" width="11" style="443" customWidth="1"/>
    <col min="2053" max="2053" width="12.85546875" style="443" customWidth="1"/>
    <col min="2054" max="2054" width="16.140625" style="443" customWidth="1"/>
    <col min="2055" max="2303" width="9.140625" style="443"/>
    <col min="2304" max="2304" width="7" style="443" customWidth="1"/>
    <col min="2305" max="2305" width="53.7109375" style="443" customWidth="1"/>
    <col min="2306" max="2307" width="7.42578125" style="443" customWidth="1"/>
    <col min="2308" max="2308" width="11" style="443" customWidth="1"/>
    <col min="2309" max="2309" width="12.85546875" style="443" customWidth="1"/>
    <col min="2310" max="2310" width="16.140625" style="443" customWidth="1"/>
    <col min="2311" max="2559" width="9.140625" style="443"/>
    <col min="2560" max="2560" width="7" style="443" customWidth="1"/>
    <col min="2561" max="2561" width="53.7109375" style="443" customWidth="1"/>
    <col min="2562" max="2563" width="7.42578125" style="443" customWidth="1"/>
    <col min="2564" max="2564" width="11" style="443" customWidth="1"/>
    <col min="2565" max="2565" width="12.85546875" style="443" customWidth="1"/>
    <col min="2566" max="2566" width="16.140625" style="443" customWidth="1"/>
    <col min="2567" max="2815" width="9.140625" style="443"/>
    <col min="2816" max="2816" width="7" style="443" customWidth="1"/>
    <col min="2817" max="2817" width="53.7109375" style="443" customWidth="1"/>
    <col min="2818" max="2819" width="7.42578125" style="443" customWidth="1"/>
    <col min="2820" max="2820" width="11" style="443" customWidth="1"/>
    <col min="2821" max="2821" width="12.85546875" style="443" customWidth="1"/>
    <col min="2822" max="2822" width="16.140625" style="443" customWidth="1"/>
    <col min="2823" max="3071" width="9.140625" style="443"/>
    <col min="3072" max="3072" width="7" style="443" customWidth="1"/>
    <col min="3073" max="3073" width="53.7109375" style="443" customWidth="1"/>
    <col min="3074" max="3075" width="7.42578125" style="443" customWidth="1"/>
    <col min="3076" max="3076" width="11" style="443" customWidth="1"/>
    <col min="3077" max="3077" width="12.85546875" style="443" customWidth="1"/>
    <col min="3078" max="3078" width="16.140625" style="443" customWidth="1"/>
    <col min="3079" max="3327" width="9.140625" style="443"/>
    <col min="3328" max="3328" width="7" style="443" customWidth="1"/>
    <col min="3329" max="3329" width="53.7109375" style="443" customWidth="1"/>
    <col min="3330" max="3331" width="7.42578125" style="443" customWidth="1"/>
    <col min="3332" max="3332" width="11" style="443" customWidth="1"/>
    <col min="3333" max="3333" width="12.85546875" style="443" customWidth="1"/>
    <col min="3334" max="3334" width="16.140625" style="443" customWidth="1"/>
    <col min="3335" max="3583" width="9.140625" style="443"/>
    <col min="3584" max="3584" width="7" style="443" customWidth="1"/>
    <col min="3585" max="3585" width="53.7109375" style="443" customWidth="1"/>
    <col min="3586" max="3587" width="7.42578125" style="443" customWidth="1"/>
    <col min="3588" max="3588" width="11" style="443" customWidth="1"/>
    <col min="3589" max="3589" width="12.85546875" style="443" customWidth="1"/>
    <col min="3590" max="3590" width="16.140625" style="443" customWidth="1"/>
    <col min="3591" max="3839" width="9.140625" style="443"/>
    <col min="3840" max="3840" width="7" style="443" customWidth="1"/>
    <col min="3841" max="3841" width="53.7109375" style="443" customWidth="1"/>
    <col min="3842" max="3843" width="7.42578125" style="443" customWidth="1"/>
    <col min="3844" max="3844" width="11" style="443" customWidth="1"/>
    <col min="3845" max="3845" width="12.85546875" style="443" customWidth="1"/>
    <col min="3846" max="3846" width="16.140625" style="443" customWidth="1"/>
    <col min="3847" max="4095" width="9.140625" style="443"/>
    <col min="4096" max="4096" width="7" style="443" customWidth="1"/>
    <col min="4097" max="4097" width="53.7109375" style="443" customWidth="1"/>
    <col min="4098" max="4099" width="7.42578125" style="443" customWidth="1"/>
    <col min="4100" max="4100" width="11" style="443" customWidth="1"/>
    <col min="4101" max="4101" width="12.85546875" style="443" customWidth="1"/>
    <col min="4102" max="4102" width="16.140625" style="443" customWidth="1"/>
    <col min="4103" max="4351" width="9.140625" style="443"/>
    <col min="4352" max="4352" width="7" style="443" customWidth="1"/>
    <col min="4353" max="4353" width="53.7109375" style="443" customWidth="1"/>
    <col min="4354" max="4355" width="7.42578125" style="443" customWidth="1"/>
    <col min="4356" max="4356" width="11" style="443" customWidth="1"/>
    <col min="4357" max="4357" width="12.85546875" style="443" customWidth="1"/>
    <col min="4358" max="4358" width="16.140625" style="443" customWidth="1"/>
    <col min="4359" max="4607" width="9.140625" style="443"/>
    <col min="4608" max="4608" width="7" style="443" customWidth="1"/>
    <col min="4609" max="4609" width="53.7109375" style="443" customWidth="1"/>
    <col min="4610" max="4611" width="7.42578125" style="443" customWidth="1"/>
    <col min="4612" max="4612" width="11" style="443" customWidth="1"/>
    <col min="4613" max="4613" width="12.85546875" style="443" customWidth="1"/>
    <col min="4614" max="4614" width="16.140625" style="443" customWidth="1"/>
    <col min="4615" max="4863" width="9.140625" style="443"/>
    <col min="4864" max="4864" width="7" style="443" customWidth="1"/>
    <col min="4865" max="4865" width="53.7109375" style="443" customWidth="1"/>
    <col min="4866" max="4867" width="7.42578125" style="443" customWidth="1"/>
    <col min="4868" max="4868" width="11" style="443" customWidth="1"/>
    <col min="4869" max="4869" width="12.85546875" style="443" customWidth="1"/>
    <col min="4870" max="4870" width="16.140625" style="443" customWidth="1"/>
    <col min="4871" max="5119" width="9.140625" style="443"/>
    <col min="5120" max="5120" width="7" style="443" customWidth="1"/>
    <col min="5121" max="5121" width="53.7109375" style="443" customWidth="1"/>
    <col min="5122" max="5123" width="7.42578125" style="443" customWidth="1"/>
    <col min="5124" max="5124" width="11" style="443" customWidth="1"/>
    <col min="5125" max="5125" width="12.85546875" style="443" customWidth="1"/>
    <col min="5126" max="5126" width="16.140625" style="443" customWidth="1"/>
    <col min="5127" max="5375" width="9.140625" style="443"/>
    <col min="5376" max="5376" width="7" style="443" customWidth="1"/>
    <col min="5377" max="5377" width="53.7109375" style="443" customWidth="1"/>
    <col min="5378" max="5379" width="7.42578125" style="443" customWidth="1"/>
    <col min="5380" max="5380" width="11" style="443" customWidth="1"/>
    <col min="5381" max="5381" width="12.85546875" style="443" customWidth="1"/>
    <col min="5382" max="5382" width="16.140625" style="443" customWidth="1"/>
    <col min="5383" max="5631" width="9.140625" style="443"/>
    <col min="5632" max="5632" width="7" style="443" customWidth="1"/>
    <col min="5633" max="5633" width="53.7109375" style="443" customWidth="1"/>
    <col min="5634" max="5635" width="7.42578125" style="443" customWidth="1"/>
    <col min="5636" max="5636" width="11" style="443" customWidth="1"/>
    <col min="5637" max="5637" width="12.85546875" style="443" customWidth="1"/>
    <col min="5638" max="5638" width="16.140625" style="443" customWidth="1"/>
    <col min="5639" max="5887" width="9.140625" style="443"/>
    <col min="5888" max="5888" width="7" style="443" customWidth="1"/>
    <col min="5889" max="5889" width="53.7109375" style="443" customWidth="1"/>
    <col min="5890" max="5891" width="7.42578125" style="443" customWidth="1"/>
    <col min="5892" max="5892" width="11" style="443" customWidth="1"/>
    <col min="5893" max="5893" width="12.85546875" style="443" customWidth="1"/>
    <col min="5894" max="5894" width="16.140625" style="443" customWidth="1"/>
    <col min="5895" max="6143" width="9.140625" style="443"/>
    <col min="6144" max="6144" width="7" style="443" customWidth="1"/>
    <col min="6145" max="6145" width="53.7109375" style="443" customWidth="1"/>
    <col min="6146" max="6147" width="7.42578125" style="443" customWidth="1"/>
    <col min="6148" max="6148" width="11" style="443" customWidth="1"/>
    <col min="6149" max="6149" width="12.85546875" style="443" customWidth="1"/>
    <col min="6150" max="6150" width="16.140625" style="443" customWidth="1"/>
    <col min="6151" max="6399" width="9.140625" style="443"/>
    <col min="6400" max="6400" width="7" style="443" customWidth="1"/>
    <col min="6401" max="6401" width="53.7109375" style="443" customWidth="1"/>
    <col min="6402" max="6403" width="7.42578125" style="443" customWidth="1"/>
    <col min="6404" max="6404" width="11" style="443" customWidth="1"/>
    <col min="6405" max="6405" width="12.85546875" style="443" customWidth="1"/>
    <col min="6406" max="6406" width="16.140625" style="443" customWidth="1"/>
    <col min="6407" max="6655" width="9.140625" style="443"/>
    <col min="6656" max="6656" width="7" style="443" customWidth="1"/>
    <col min="6657" max="6657" width="53.7109375" style="443" customWidth="1"/>
    <col min="6658" max="6659" width="7.42578125" style="443" customWidth="1"/>
    <col min="6660" max="6660" width="11" style="443" customWidth="1"/>
    <col min="6661" max="6661" width="12.85546875" style="443" customWidth="1"/>
    <col min="6662" max="6662" width="16.140625" style="443" customWidth="1"/>
    <col min="6663" max="6911" width="9.140625" style="443"/>
    <col min="6912" max="6912" width="7" style="443" customWidth="1"/>
    <col min="6913" max="6913" width="53.7109375" style="443" customWidth="1"/>
    <col min="6914" max="6915" width="7.42578125" style="443" customWidth="1"/>
    <col min="6916" max="6916" width="11" style="443" customWidth="1"/>
    <col min="6917" max="6917" width="12.85546875" style="443" customWidth="1"/>
    <col min="6918" max="6918" width="16.140625" style="443" customWidth="1"/>
    <col min="6919" max="7167" width="9.140625" style="443"/>
    <col min="7168" max="7168" width="7" style="443" customWidth="1"/>
    <col min="7169" max="7169" width="53.7109375" style="443" customWidth="1"/>
    <col min="7170" max="7171" width="7.42578125" style="443" customWidth="1"/>
    <col min="7172" max="7172" width="11" style="443" customWidth="1"/>
    <col min="7173" max="7173" width="12.85546875" style="443" customWidth="1"/>
    <col min="7174" max="7174" width="16.140625" style="443" customWidth="1"/>
    <col min="7175" max="7423" width="9.140625" style="443"/>
    <col min="7424" max="7424" width="7" style="443" customWidth="1"/>
    <col min="7425" max="7425" width="53.7109375" style="443" customWidth="1"/>
    <col min="7426" max="7427" width="7.42578125" style="443" customWidth="1"/>
    <col min="7428" max="7428" width="11" style="443" customWidth="1"/>
    <col min="7429" max="7429" width="12.85546875" style="443" customWidth="1"/>
    <col min="7430" max="7430" width="16.140625" style="443" customWidth="1"/>
    <col min="7431" max="7679" width="9.140625" style="443"/>
    <col min="7680" max="7680" width="7" style="443" customWidth="1"/>
    <col min="7681" max="7681" width="53.7109375" style="443" customWidth="1"/>
    <col min="7682" max="7683" width="7.42578125" style="443" customWidth="1"/>
    <col min="7684" max="7684" width="11" style="443" customWidth="1"/>
    <col min="7685" max="7685" width="12.85546875" style="443" customWidth="1"/>
    <col min="7686" max="7686" width="16.140625" style="443" customWidth="1"/>
    <col min="7687" max="7935" width="9.140625" style="443"/>
    <col min="7936" max="7936" width="7" style="443" customWidth="1"/>
    <col min="7937" max="7937" width="53.7109375" style="443" customWidth="1"/>
    <col min="7938" max="7939" width="7.42578125" style="443" customWidth="1"/>
    <col min="7940" max="7940" width="11" style="443" customWidth="1"/>
    <col min="7941" max="7941" width="12.85546875" style="443" customWidth="1"/>
    <col min="7942" max="7942" width="16.140625" style="443" customWidth="1"/>
    <col min="7943" max="8191" width="9.140625" style="443"/>
    <col min="8192" max="8192" width="7" style="443" customWidth="1"/>
    <col min="8193" max="8193" width="53.7109375" style="443" customWidth="1"/>
    <col min="8194" max="8195" width="7.42578125" style="443" customWidth="1"/>
    <col min="8196" max="8196" width="11" style="443" customWidth="1"/>
    <col min="8197" max="8197" width="12.85546875" style="443" customWidth="1"/>
    <col min="8198" max="8198" width="16.140625" style="443" customWidth="1"/>
    <col min="8199" max="8447" width="9.140625" style="443"/>
    <col min="8448" max="8448" width="7" style="443" customWidth="1"/>
    <col min="8449" max="8449" width="53.7109375" style="443" customWidth="1"/>
    <col min="8450" max="8451" width="7.42578125" style="443" customWidth="1"/>
    <col min="8452" max="8452" width="11" style="443" customWidth="1"/>
    <col min="8453" max="8453" width="12.85546875" style="443" customWidth="1"/>
    <col min="8454" max="8454" width="16.140625" style="443" customWidth="1"/>
    <col min="8455" max="8703" width="9.140625" style="443"/>
    <col min="8704" max="8704" width="7" style="443" customWidth="1"/>
    <col min="8705" max="8705" width="53.7109375" style="443" customWidth="1"/>
    <col min="8706" max="8707" width="7.42578125" style="443" customWidth="1"/>
    <col min="8708" max="8708" width="11" style="443" customWidth="1"/>
    <col min="8709" max="8709" width="12.85546875" style="443" customWidth="1"/>
    <col min="8710" max="8710" width="16.140625" style="443" customWidth="1"/>
    <col min="8711" max="8959" width="9.140625" style="443"/>
    <col min="8960" max="8960" width="7" style="443" customWidth="1"/>
    <col min="8961" max="8961" width="53.7109375" style="443" customWidth="1"/>
    <col min="8962" max="8963" width="7.42578125" style="443" customWidth="1"/>
    <col min="8964" max="8964" width="11" style="443" customWidth="1"/>
    <col min="8965" max="8965" width="12.85546875" style="443" customWidth="1"/>
    <col min="8966" max="8966" width="16.140625" style="443" customWidth="1"/>
    <col min="8967" max="9215" width="9.140625" style="443"/>
    <col min="9216" max="9216" width="7" style="443" customWidth="1"/>
    <col min="9217" max="9217" width="53.7109375" style="443" customWidth="1"/>
    <col min="9218" max="9219" width="7.42578125" style="443" customWidth="1"/>
    <col min="9220" max="9220" width="11" style="443" customWidth="1"/>
    <col min="9221" max="9221" width="12.85546875" style="443" customWidth="1"/>
    <col min="9222" max="9222" width="16.140625" style="443" customWidth="1"/>
    <col min="9223" max="9471" width="9.140625" style="443"/>
    <col min="9472" max="9472" width="7" style="443" customWidth="1"/>
    <col min="9473" max="9473" width="53.7109375" style="443" customWidth="1"/>
    <col min="9474" max="9475" width="7.42578125" style="443" customWidth="1"/>
    <col min="9476" max="9476" width="11" style="443" customWidth="1"/>
    <col min="9477" max="9477" width="12.85546875" style="443" customWidth="1"/>
    <col min="9478" max="9478" width="16.140625" style="443" customWidth="1"/>
    <col min="9479" max="9727" width="9.140625" style="443"/>
    <col min="9728" max="9728" width="7" style="443" customWidth="1"/>
    <col min="9729" max="9729" width="53.7109375" style="443" customWidth="1"/>
    <col min="9730" max="9731" width="7.42578125" style="443" customWidth="1"/>
    <col min="9732" max="9732" width="11" style="443" customWidth="1"/>
    <col min="9733" max="9733" width="12.85546875" style="443" customWidth="1"/>
    <col min="9734" max="9734" width="16.140625" style="443" customWidth="1"/>
    <col min="9735" max="9983" width="9.140625" style="443"/>
    <col min="9984" max="9984" width="7" style="443" customWidth="1"/>
    <col min="9985" max="9985" width="53.7109375" style="443" customWidth="1"/>
    <col min="9986" max="9987" width="7.42578125" style="443" customWidth="1"/>
    <col min="9988" max="9988" width="11" style="443" customWidth="1"/>
    <col min="9989" max="9989" width="12.85546875" style="443" customWidth="1"/>
    <col min="9990" max="9990" width="16.140625" style="443" customWidth="1"/>
    <col min="9991" max="10239" width="9.140625" style="443"/>
    <col min="10240" max="10240" width="7" style="443" customWidth="1"/>
    <col min="10241" max="10241" width="53.7109375" style="443" customWidth="1"/>
    <col min="10242" max="10243" width="7.42578125" style="443" customWidth="1"/>
    <col min="10244" max="10244" width="11" style="443" customWidth="1"/>
    <col min="10245" max="10245" width="12.85546875" style="443" customWidth="1"/>
    <col min="10246" max="10246" width="16.140625" style="443" customWidth="1"/>
    <col min="10247" max="10495" width="9.140625" style="443"/>
    <col min="10496" max="10496" width="7" style="443" customWidth="1"/>
    <col min="10497" max="10497" width="53.7109375" style="443" customWidth="1"/>
    <col min="10498" max="10499" width="7.42578125" style="443" customWidth="1"/>
    <col min="10500" max="10500" width="11" style="443" customWidth="1"/>
    <col min="10501" max="10501" width="12.85546875" style="443" customWidth="1"/>
    <col min="10502" max="10502" width="16.140625" style="443" customWidth="1"/>
    <col min="10503" max="10751" width="9.140625" style="443"/>
    <col min="10752" max="10752" width="7" style="443" customWidth="1"/>
    <col min="10753" max="10753" width="53.7109375" style="443" customWidth="1"/>
    <col min="10754" max="10755" width="7.42578125" style="443" customWidth="1"/>
    <col min="10756" max="10756" width="11" style="443" customWidth="1"/>
    <col min="10757" max="10757" width="12.85546875" style="443" customWidth="1"/>
    <col min="10758" max="10758" width="16.140625" style="443" customWidth="1"/>
    <col min="10759" max="11007" width="9.140625" style="443"/>
    <col min="11008" max="11008" width="7" style="443" customWidth="1"/>
    <col min="11009" max="11009" width="53.7109375" style="443" customWidth="1"/>
    <col min="11010" max="11011" width="7.42578125" style="443" customWidth="1"/>
    <col min="11012" max="11012" width="11" style="443" customWidth="1"/>
    <col min="11013" max="11013" width="12.85546875" style="443" customWidth="1"/>
    <col min="11014" max="11014" width="16.140625" style="443" customWidth="1"/>
    <col min="11015" max="11263" width="9.140625" style="443"/>
    <col min="11264" max="11264" width="7" style="443" customWidth="1"/>
    <col min="11265" max="11265" width="53.7109375" style="443" customWidth="1"/>
    <col min="11266" max="11267" width="7.42578125" style="443" customWidth="1"/>
    <col min="11268" max="11268" width="11" style="443" customWidth="1"/>
    <col min="11269" max="11269" width="12.85546875" style="443" customWidth="1"/>
    <col min="11270" max="11270" width="16.140625" style="443" customWidth="1"/>
    <col min="11271" max="11519" width="9.140625" style="443"/>
    <col min="11520" max="11520" width="7" style="443" customWidth="1"/>
    <col min="11521" max="11521" width="53.7109375" style="443" customWidth="1"/>
    <col min="11522" max="11523" width="7.42578125" style="443" customWidth="1"/>
    <col min="11524" max="11524" width="11" style="443" customWidth="1"/>
    <col min="11525" max="11525" width="12.85546875" style="443" customWidth="1"/>
    <col min="11526" max="11526" width="16.140625" style="443" customWidth="1"/>
    <col min="11527" max="11775" width="9.140625" style="443"/>
    <col min="11776" max="11776" width="7" style="443" customWidth="1"/>
    <col min="11777" max="11777" width="53.7109375" style="443" customWidth="1"/>
    <col min="11778" max="11779" width="7.42578125" style="443" customWidth="1"/>
    <col min="11780" max="11780" width="11" style="443" customWidth="1"/>
    <col min="11781" max="11781" width="12.85546875" style="443" customWidth="1"/>
    <col min="11782" max="11782" width="16.140625" style="443" customWidth="1"/>
    <col min="11783" max="12031" width="9.140625" style="443"/>
    <col min="12032" max="12032" width="7" style="443" customWidth="1"/>
    <col min="12033" max="12033" width="53.7109375" style="443" customWidth="1"/>
    <col min="12034" max="12035" width="7.42578125" style="443" customWidth="1"/>
    <col min="12036" max="12036" width="11" style="443" customWidth="1"/>
    <col min="12037" max="12037" width="12.85546875" style="443" customWidth="1"/>
    <col min="12038" max="12038" width="16.140625" style="443" customWidth="1"/>
    <col min="12039" max="12287" width="9.140625" style="443"/>
    <col min="12288" max="12288" width="7" style="443" customWidth="1"/>
    <col min="12289" max="12289" width="53.7109375" style="443" customWidth="1"/>
    <col min="12290" max="12291" width="7.42578125" style="443" customWidth="1"/>
    <col min="12292" max="12292" width="11" style="443" customWidth="1"/>
    <col min="12293" max="12293" width="12.85546875" style="443" customWidth="1"/>
    <col min="12294" max="12294" width="16.140625" style="443" customWidth="1"/>
    <col min="12295" max="12543" width="9.140625" style="443"/>
    <col min="12544" max="12544" width="7" style="443" customWidth="1"/>
    <col min="12545" max="12545" width="53.7109375" style="443" customWidth="1"/>
    <col min="12546" max="12547" width="7.42578125" style="443" customWidth="1"/>
    <col min="12548" max="12548" width="11" style="443" customWidth="1"/>
    <col min="12549" max="12549" width="12.85546875" style="443" customWidth="1"/>
    <col min="12550" max="12550" width="16.140625" style="443" customWidth="1"/>
    <col min="12551" max="12799" width="9.140625" style="443"/>
    <col min="12800" max="12800" width="7" style="443" customWidth="1"/>
    <col min="12801" max="12801" width="53.7109375" style="443" customWidth="1"/>
    <col min="12802" max="12803" width="7.42578125" style="443" customWidth="1"/>
    <col min="12804" max="12804" width="11" style="443" customWidth="1"/>
    <col min="12805" max="12805" width="12.85546875" style="443" customWidth="1"/>
    <col min="12806" max="12806" width="16.140625" style="443" customWidth="1"/>
    <col min="12807" max="13055" width="9.140625" style="443"/>
    <col min="13056" max="13056" width="7" style="443" customWidth="1"/>
    <col min="13057" max="13057" width="53.7109375" style="443" customWidth="1"/>
    <col min="13058" max="13059" width="7.42578125" style="443" customWidth="1"/>
    <col min="13060" max="13060" width="11" style="443" customWidth="1"/>
    <col min="13061" max="13061" width="12.85546875" style="443" customWidth="1"/>
    <col min="13062" max="13062" width="16.140625" style="443" customWidth="1"/>
    <col min="13063" max="13311" width="9.140625" style="443"/>
    <col min="13312" max="13312" width="7" style="443" customWidth="1"/>
    <col min="13313" max="13313" width="53.7109375" style="443" customWidth="1"/>
    <col min="13314" max="13315" width="7.42578125" style="443" customWidth="1"/>
    <col min="13316" max="13316" width="11" style="443" customWidth="1"/>
    <col min="13317" max="13317" width="12.85546875" style="443" customWidth="1"/>
    <col min="13318" max="13318" width="16.140625" style="443" customWidth="1"/>
    <col min="13319" max="13567" width="9.140625" style="443"/>
    <col min="13568" max="13568" width="7" style="443" customWidth="1"/>
    <col min="13569" max="13569" width="53.7109375" style="443" customWidth="1"/>
    <col min="13570" max="13571" width="7.42578125" style="443" customWidth="1"/>
    <col min="13572" max="13572" width="11" style="443" customWidth="1"/>
    <col min="13573" max="13573" width="12.85546875" style="443" customWidth="1"/>
    <col min="13574" max="13574" width="16.140625" style="443" customWidth="1"/>
    <col min="13575" max="13823" width="9.140625" style="443"/>
    <col min="13824" max="13824" width="7" style="443" customWidth="1"/>
    <col min="13825" max="13825" width="53.7109375" style="443" customWidth="1"/>
    <col min="13826" max="13827" width="7.42578125" style="443" customWidth="1"/>
    <col min="13828" max="13828" width="11" style="443" customWidth="1"/>
    <col min="13829" max="13829" width="12.85546875" style="443" customWidth="1"/>
    <col min="13830" max="13830" width="16.140625" style="443" customWidth="1"/>
    <col min="13831" max="14079" width="9.140625" style="443"/>
    <col min="14080" max="14080" width="7" style="443" customWidth="1"/>
    <col min="14081" max="14081" width="53.7109375" style="443" customWidth="1"/>
    <col min="14082" max="14083" width="7.42578125" style="443" customWidth="1"/>
    <col min="14084" max="14084" width="11" style="443" customWidth="1"/>
    <col min="14085" max="14085" width="12.85546875" style="443" customWidth="1"/>
    <col min="14086" max="14086" width="16.140625" style="443" customWidth="1"/>
    <col min="14087" max="14335" width="9.140625" style="443"/>
    <col min="14336" max="14336" width="7" style="443" customWidth="1"/>
    <col min="14337" max="14337" width="53.7109375" style="443" customWidth="1"/>
    <col min="14338" max="14339" width="7.42578125" style="443" customWidth="1"/>
    <col min="14340" max="14340" width="11" style="443" customWidth="1"/>
    <col min="14341" max="14341" width="12.85546875" style="443" customWidth="1"/>
    <col min="14342" max="14342" width="16.140625" style="443" customWidth="1"/>
    <col min="14343" max="14591" width="9.140625" style="443"/>
    <col min="14592" max="14592" width="7" style="443" customWidth="1"/>
    <col min="14593" max="14593" width="53.7109375" style="443" customWidth="1"/>
    <col min="14594" max="14595" width="7.42578125" style="443" customWidth="1"/>
    <col min="14596" max="14596" width="11" style="443" customWidth="1"/>
    <col min="14597" max="14597" width="12.85546875" style="443" customWidth="1"/>
    <col min="14598" max="14598" width="16.140625" style="443" customWidth="1"/>
    <col min="14599" max="14847" width="9.140625" style="443"/>
    <col min="14848" max="14848" width="7" style="443" customWidth="1"/>
    <col min="14849" max="14849" width="53.7109375" style="443" customWidth="1"/>
    <col min="14850" max="14851" width="7.42578125" style="443" customWidth="1"/>
    <col min="14852" max="14852" width="11" style="443" customWidth="1"/>
    <col min="14853" max="14853" width="12.85546875" style="443" customWidth="1"/>
    <col min="14854" max="14854" width="16.140625" style="443" customWidth="1"/>
    <col min="14855" max="15103" width="9.140625" style="443"/>
    <col min="15104" max="15104" width="7" style="443" customWidth="1"/>
    <col min="15105" max="15105" width="53.7109375" style="443" customWidth="1"/>
    <col min="15106" max="15107" width="7.42578125" style="443" customWidth="1"/>
    <col min="15108" max="15108" width="11" style="443" customWidth="1"/>
    <col min="15109" max="15109" width="12.85546875" style="443" customWidth="1"/>
    <col min="15110" max="15110" width="16.140625" style="443" customWidth="1"/>
    <col min="15111" max="15359" width="9.140625" style="443"/>
    <col min="15360" max="15360" width="7" style="443" customWidth="1"/>
    <col min="15361" max="15361" width="53.7109375" style="443" customWidth="1"/>
    <col min="15362" max="15363" width="7.42578125" style="443" customWidth="1"/>
    <col min="15364" max="15364" width="11" style="443" customWidth="1"/>
    <col min="15365" max="15365" width="12.85546875" style="443" customWidth="1"/>
    <col min="15366" max="15366" width="16.140625" style="443" customWidth="1"/>
    <col min="15367" max="15615" width="9.140625" style="443"/>
    <col min="15616" max="15616" width="7" style="443" customWidth="1"/>
    <col min="15617" max="15617" width="53.7109375" style="443" customWidth="1"/>
    <col min="15618" max="15619" width="7.42578125" style="443" customWidth="1"/>
    <col min="15620" max="15620" width="11" style="443" customWidth="1"/>
    <col min="15621" max="15621" width="12.85546875" style="443" customWidth="1"/>
    <col min="15622" max="15622" width="16.140625" style="443" customWidth="1"/>
    <col min="15623" max="15871" width="9.140625" style="443"/>
    <col min="15872" max="15872" width="7" style="443" customWidth="1"/>
    <col min="15873" max="15873" width="53.7109375" style="443" customWidth="1"/>
    <col min="15874" max="15875" width="7.42578125" style="443" customWidth="1"/>
    <col min="15876" max="15876" width="11" style="443" customWidth="1"/>
    <col min="15877" max="15877" width="12.85546875" style="443" customWidth="1"/>
    <col min="15878" max="15878" width="16.140625" style="443" customWidth="1"/>
    <col min="15879" max="16127" width="9.140625" style="443"/>
    <col min="16128" max="16128" width="7" style="443" customWidth="1"/>
    <col min="16129" max="16129" width="53.7109375" style="443" customWidth="1"/>
    <col min="16130" max="16131" width="7.42578125" style="443" customWidth="1"/>
    <col min="16132" max="16132" width="11" style="443" customWidth="1"/>
    <col min="16133" max="16133" width="12.85546875" style="443" customWidth="1"/>
    <col min="16134" max="16134" width="16.140625" style="443" customWidth="1"/>
    <col min="16135" max="16384" width="9.140625" style="443"/>
  </cols>
  <sheetData>
    <row r="2" spans="1:10" ht="18">
      <c r="A2" s="1629"/>
      <c r="B2" s="1629"/>
      <c r="C2" s="855"/>
      <c r="D2" s="1381"/>
      <c r="E2" s="1381"/>
      <c r="F2" s="1381"/>
    </row>
    <row r="3" spans="1:10" ht="22.5" customHeight="1">
      <c r="A3" s="1630"/>
      <c r="B3" s="1630"/>
      <c r="C3" s="1631"/>
      <c r="D3" s="1631"/>
      <c r="E3" s="1631"/>
      <c r="F3" s="1631"/>
    </row>
    <row r="4" spans="1:10">
      <c r="A4" s="444"/>
      <c r="B4" s="445"/>
      <c r="C4" s="446"/>
      <c r="D4" s="1382"/>
      <c r="E4" s="1382"/>
      <c r="F4" s="1382"/>
    </row>
    <row r="5" spans="1:10">
      <c r="A5" s="446"/>
      <c r="B5" s="445"/>
      <c r="C5" s="446"/>
      <c r="D5" s="1382"/>
      <c r="E5" s="1382"/>
      <c r="F5" s="1382"/>
    </row>
    <row r="6" spans="1:10">
      <c r="A6" s="1628" t="s">
        <v>1320</v>
      </c>
      <c r="B6" s="1628"/>
      <c r="C6" s="447"/>
      <c r="D6" s="1382"/>
      <c r="E6" s="1382"/>
      <c r="F6" s="1382"/>
    </row>
    <row r="7" spans="1:10" ht="30" customHeight="1">
      <c r="A7" s="1628" t="s">
        <v>2182</v>
      </c>
      <c r="B7" s="1628"/>
      <c r="C7" s="447"/>
      <c r="D7" s="1382"/>
      <c r="E7" s="1382"/>
      <c r="F7" s="1382"/>
    </row>
    <row r="8" spans="1:10">
      <c r="A8" s="1628"/>
      <c r="B8" s="1628"/>
      <c r="C8" s="447"/>
      <c r="D8" s="1382"/>
      <c r="E8" s="1382"/>
      <c r="F8" s="1382"/>
    </row>
    <row r="9" spans="1:10">
      <c r="A9" s="448"/>
      <c r="B9" s="447"/>
      <c r="C9" s="447"/>
      <c r="D9" s="1382"/>
      <c r="E9" s="1382"/>
      <c r="F9" s="1382"/>
    </row>
    <row r="10" spans="1:10">
      <c r="A10" s="448"/>
      <c r="B10" s="447"/>
      <c r="C10" s="447"/>
      <c r="D10" s="1382"/>
      <c r="E10" s="1382"/>
      <c r="F10" s="1382"/>
    </row>
    <row r="11" spans="1:10" s="449" customFormat="1">
      <c r="A11" s="448"/>
      <c r="B11" s="447"/>
      <c r="C11" s="447"/>
      <c r="D11" s="1383"/>
      <c r="E11" s="1383"/>
      <c r="F11" s="1383"/>
      <c r="G11" s="1136"/>
      <c r="H11" s="1136"/>
      <c r="I11" s="1136"/>
      <c r="J11" s="1136"/>
    </row>
    <row r="12" spans="1:10" s="449" customFormat="1">
      <c r="A12" s="1633" t="s">
        <v>1298</v>
      </c>
      <c r="B12" s="1633"/>
      <c r="C12" s="447"/>
      <c r="D12" s="1383"/>
      <c r="E12" s="1383"/>
      <c r="F12" s="1383"/>
      <c r="G12" s="1136"/>
      <c r="H12" s="1136"/>
      <c r="I12" s="1136"/>
      <c r="J12" s="1136"/>
    </row>
    <row r="13" spans="1:10" s="449" customFormat="1" ht="44.25" customHeight="1">
      <c r="A13" s="1634" t="s">
        <v>2183</v>
      </c>
      <c r="B13" s="1634"/>
      <c r="C13" s="1634"/>
      <c r="D13" s="1634"/>
      <c r="E13" s="1634"/>
      <c r="F13" s="1634"/>
      <c r="G13" s="1136"/>
      <c r="H13" s="1136"/>
      <c r="I13" s="1136"/>
      <c r="J13" s="1136"/>
    </row>
    <row r="14" spans="1:10" s="449" customFormat="1">
      <c r="A14" s="1634"/>
      <c r="B14" s="1634"/>
      <c r="C14" s="447"/>
      <c r="D14" s="1383"/>
      <c r="E14" s="1383"/>
      <c r="F14" s="1383"/>
      <c r="G14" s="1136"/>
      <c r="H14" s="1136"/>
      <c r="I14" s="1136"/>
      <c r="J14" s="1136"/>
    </row>
    <row r="15" spans="1:10" s="449" customFormat="1">
      <c r="A15" s="1634"/>
      <c r="B15" s="1634"/>
      <c r="C15" s="447"/>
      <c r="D15" s="1383"/>
      <c r="E15" s="1383"/>
      <c r="F15" s="1383"/>
      <c r="G15" s="1136"/>
      <c r="H15" s="1136"/>
      <c r="I15" s="1136"/>
      <c r="J15" s="1136"/>
    </row>
    <row r="16" spans="1:10" s="449" customFormat="1">
      <c r="A16" s="1634"/>
      <c r="B16" s="1634"/>
      <c r="C16" s="447"/>
      <c r="D16" s="1383"/>
      <c r="E16" s="1383"/>
      <c r="F16" s="1383"/>
      <c r="G16" s="1136"/>
      <c r="H16" s="1136"/>
      <c r="I16" s="1136"/>
      <c r="J16" s="1136"/>
    </row>
    <row r="17" spans="1:10" s="449" customFormat="1">
      <c r="A17" s="448"/>
      <c r="B17" s="448"/>
      <c r="C17" s="447"/>
      <c r="D17" s="1383"/>
      <c r="E17" s="1383"/>
      <c r="F17" s="1383"/>
      <c r="G17" s="1136"/>
      <c r="H17" s="1136"/>
      <c r="I17" s="1136"/>
      <c r="J17" s="1136"/>
    </row>
    <row r="18" spans="1:10" s="449" customFormat="1">
      <c r="A18" s="1633"/>
      <c r="B18" s="1633"/>
      <c r="C18" s="1635"/>
      <c r="D18" s="1383"/>
      <c r="E18" s="1383"/>
      <c r="F18" s="1383"/>
      <c r="G18" s="1136"/>
      <c r="H18" s="1136"/>
      <c r="I18" s="1136"/>
      <c r="J18" s="1136"/>
    </row>
    <row r="19" spans="1:10" s="449" customFormat="1">
      <c r="A19" s="1633" t="s">
        <v>1315</v>
      </c>
      <c r="B19" s="1633"/>
      <c r="C19" s="1635"/>
      <c r="D19" s="1383"/>
      <c r="E19" s="1383"/>
      <c r="F19" s="1383"/>
      <c r="G19" s="1136"/>
      <c r="H19" s="1136"/>
      <c r="I19" s="1136"/>
      <c r="J19" s="1136"/>
    </row>
    <row r="20" spans="1:10" s="449" customFormat="1">
      <c r="A20" s="1633" t="s">
        <v>1316</v>
      </c>
      <c r="B20" s="1633"/>
      <c r="C20" s="447"/>
      <c r="D20" s="1383"/>
      <c r="E20" s="1383"/>
      <c r="F20" s="1383"/>
      <c r="G20" s="1136"/>
      <c r="H20" s="1136"/>
      <c r="I20" s="1136"/>
      <c r="J20" s="1136"/>
    </row>
    <row r="21" spans="1:10" ht="15.75" customHeight="1">
      <c r="A21" s="1636" t="s">
        <v>1317</v>
      </c>
      <c r="B21" s="1636"/>
      <c r="C21" s="899"/>
      <c r="D21" s="1384"/>
      <c r="E21" s="1384"/>
      <c r="F21" s="1384"/>
    </row>
    <row r="22" spans="1:10">
      <c r="A22" s="900"/>
      <c r="B22" s="901"/>
      <c r="C22" s="902"/>
      <c r="D22" s="1384"/>
      <c r="E22" s="1384"/>
      <c r="F22" s="1384"/>
    </row>
    <row r="23" spans="1:10">
      <c r="A23" s="900"/>
      <c r="B23" s="901"/>
      <c r="C23" s="902"/>
      <c r="D23" s="1384"/>
      <c r="E23" s="1384"/>
      <c r="F23" s="1384"/>
    </row>
    <row r="24" spans="1:10">
      <c r="A24" s="1636"/>
      <c r="B24" s="1636"/>
      <c r="C24" s="902"/>
      <c r="D24" s="1384"/>
      <c r="E24" s="1384"/>
      <c r="F24" s="1384"/>
    </row>
    <row r="25" spans="1:10">
      <c r="A25" s="1636"/>
      <c r="B25" s="1636"/>
      <c r="C25" s="902"/>
      <c r="D25" s="1384"/>
      <c r="E25" s="1384"/>
      <c r="F25" s="1384"/>
    </row>
    <row r="26" spans="1:10" ht="11.25">
      <c r="A26" s="1637" t="s">
        <v>3090</v>
      </c>
      <c r="B26" s="1637"/>
      <c r="C26" s="1637"/>
      <c r="D26" s="1637"/>
      <c r="E26" s="1637"/>
      <c r="F26" s="1637"/>
    </row>
    <row r="27" spans="1:10" ht="54.75" customHeight="1">
      <c r="A27" s="1637"/>
      <c r="B27" s="1637"/>
      <c r="C27" s="1637"/>
      <c r="D27" s="1637"/>
      <c r="E27" s="1637"/>
      <c r="F27" s="1637"/>
    </row>
    <row r="28" spans="1:10" ht="15.75">
      <c r="A28" s="1632"/>
      <c r="B28" s="1632"/>
      <c r="C28" s="902"/>
      <c r="D28" s="1384"/>
      <c r="E28" s="1384"/>
      <c r="F28" s="1384"/>
    </row>
    <row r="29" spans="1:10">
      <c r="A29" s="1636"/>
      <c r="B29" s="1636"/>
      <c r="C29" s="902"/>
      <c r="D29" s="1384"/>
      <c r="E29" s="1384"/>
      <c r="F29" s="1384"/>
    </row>
    <row r="30" spans="1:10">
      <c r="A30" s="1636"/>
      <c r="B30" s="1636"/>
      <c r="C30" s="902"/>
      <c r="D30" s="1384"/>
      <c r="E30" s="1384"/>
      <c r="F30" s="1384"/>
    </row>
    <row r="31" spans="1:10">
      <c r="A31" s="450"/>
    </row>
    <row r="32" spans="1:10">
      <c r="A32" s="450"/>
    </row>
    <row r="33" spans="1:10">
      <c r="A33" s="450"/>
    </row>
    <row r="34" spans="1:10">
      <c r="A34" s="450"/>
    </row>
    <row r="35" spans="1:10">
      <c r="A35" s="450"/>
    </row>
    <row r="36" spans="1:10">
      <c r="A36" s="450"/>
    </row>
    <row r="37" spans="1:10">
      <c r="A37" s="450"/>
    </row>
    <row r="38" spans="1:10">
      <c r="A38" s="450"/>
    </row>
    <row r="42" spans="1:10" ht="15">
      <c r="A42" s="455"/>
      <c r="B42" s="1639" t="s">
        <v>1323</v>
      </c>
      <c r="C42" s="1639"/>
      <c r="D42" s="1639"/>
      <c r="E42" s="1639"/>
      <c r="F42" s="1639"/>
    </row>
    <row r="44" spans="1:10" s="457" customFormat="1" ht="24.75" customHeight="1">
      <c r="A44" s="456" t="s">
        <v>0</v>
      </c>
      <c r="B44" s="1638" t="s">
        <v>1324</v>
      </c>
      <c r="C44" s="1638"/>
      <c r="D44" s="1638"/>
      <c r="E44" s="1638"/>
      <c r="F44" s="1638"/>
      <c r="G44" s="1137"/>
      <c r="H44" s="1137"/>
      <c r="I44" s="1137"/>
      <c r="J44" s="1137"/>
    </row>
    <row r="45" spans="1:10">
      <c r="A45" s="456"/>
      <c r="B45" s="458"/>
      <c r="C45" s="459"/>
      <c r="D45" s="1385"/>
      <c r="E45" s="1385"/>
      <c r="F45" s="1386"/>
    </row>
    <row r="46" spans="1:10" s="457" customFormat="1" ht="24.75" customHeight="1">
      <c r="A46" s="456" t="s">
        <v>2</v>
      </c>
      <c r="B46" s="1638" t="s">
        <v>1325</v>
      </c>
      <c r="C46" s="1638"/>
      <c r="D46" s="1638"/>
      <c r="E46" s="1638"/>
      <c r="F46" s="1638"/>
      <c r="G46" s="1137"/>
      <c r="H46" s="1137"/>
      <c r="I46" s="1137"/>
      <c r="J46" s="1137"/>
    </row>
    <row r="47" spans="1:10" ht="12" customHeight="1">
      <c r="A47" s="456"/>
      <c r="B47" s="1638" t="s">
        <v>1326</v>
      </c>
      <c r="C47" s="1638"/>
      <c r="D47" s="1638"/>
      <c r="E47" s="1638"/>
      <c r="F47" s="1638"/>
    </row>
    <row r="48" spans="1:10">
      <c r="A48" s="456"/>
      <c r="B48" s="458"/>
      <c r="C48" s="459"/>
      <c r="D48" s="1385"/>
      <c r="E48" s="1385"/>
      <c r="F48" s="1386"/>
    </row>
    <row r="49" spans="1:10" s="457" customFormat="1" ht="24.75" customHeight="1">
      <c r="A49" s="456" t="s">
        <v>3</v>
      </c>
      <c r="B49" s="1638" t="s">
        <v>1327</v>
      </c>
      <c r="C49" s="1638"/>
      <c r="D49" s="1638"/>
      <c r="E49" s="1638"/>
      <c r="F49" s="1638"/>
      <c r="G49" s="1137"/>
      <c r="H49" s="1137"/>
      <c r="I49" s="1137"/>
      <c r="J49" s="1137"/>
    </row>
    <row r="50" spans="1:10">
      <c r="A50" s="456"/>
      <c r="B50" s="458"/>
      <c r="C50" s="459"/>
      <c r="D50" s="1385"/>
      <c r="E50" s="1385"/>
      <c r="F50" s="1386"/>
    </row>
    <row r="51" spans="1:10" s="457" customFormat="1" ht="15" customHeight="1">
      <c r="A51" s="456" t="s">
        <v>4</v>
      </c>
      <c r="B51" s="1638" t="s">
        <v>1328</v>
      </c>
      <c r="C51" s="1638"/>
      <c r="D51" s="1638"/>
      <c r="E51" s="1638"/>
      <c r="F51" s="1638"/>
      <c r="G51" s="1137"/>
      <c r="H51" s="1137"/>
      <c r="I51" s="1137"/>
      <c r="J51" s="1137"/>
    </row>
    <row r="52" spans="1:10" ht="12" customHeight="1">
      <c r="A52" s="456"/>
      <c r="B52" s="1638" t="s">
        <v>1329</v>
      </c>
      <c r="C52" s="1638"/>
      <c r="D52" s="1638"/>
      <c r="E52" s="1638"/>
      <c r="F52" s="1638"/>
    </row>
    <row r="53" spans="1:10">
      <c r="A53" s="456"/>
      <c r="B53" s="458"/>
      <c r="C53" s="459"/>
      <c r="D53" s="1385"/>
      <c r="E53" s="1385"/>
      <c r="F53" s="1386"/>
    </row>
    <row r="54" spans="1:10" s="457" customFormat="1" ht="37.5" customHeight="1">
      <c r="A54" s="456" t="s">
        <v>5</v>
      </c>
      <c r="B54" s="1638" t="s">
        <v>1330</v>
      </c>
      <c r="C54" s="1638"/>
      <c r="D54" s="1638"/>
      <c r="E54" s="1638"/>
      <c r="F54" s="1638"/>
      <c r="G54" s="1137"/>
      <c r="H54" s="1137"/>
      <c r="I54" s="1137"/>
      <c r="J54" s="1137"/>
    </row>
    <row r="55" spans="1:10">
      <c r="A55" s="456"/>
      <c r="B55" s="458"/>
      <c r="C55" s="459"/>
      <c r="D55" s="1385"/>
      <c r="E55" s="1385"/>
      <c r="F55" s="1386"/>
    </row>
    <row r="56" spans="1:10" ht="12" customHeight="1">
      <c r="A56" s="456" t="s">
        <v>8</v>
      </c>
      <c r="B56" s="1638" t="s">
        <v>1331</v>
      </c>
      <c r="C56" s="1638"/>
      <c r="D56" s="1638"/>
      <c r="E56" s="1638"/>
      <c r="F56" s="1638"/>
    </row>
    <row r="57" spans="1:10">
      <c r="A57" s="456"/>
      <c r="B57" s="458"/>
      <c r="C57" s="459"/>
      <c r="D57" s="1385"/>
      <c r="E57" s="1385"/>
      <c r="F57" s="1386"/>
    </row>
    <row r="58" spans="1:10" s="457" customFormat="1" ht="27" customHeight="1">
      <c r="A58" s="456" t="s">
        <v>9</v>
      </c>
      <c r="B58" s="1638" t="s">
        <v>1332</v>
      </c>
      <c r="C58" s="1638"/>
      <c r="D58" s="1638"/>
      <c r="E58" s="1638"/>
      <c r="F58" s="1638"/>
      <c r="G58" s="1137"/>
      <c r="H58" s="1137"/>
      <c r="I58" s="1137"/>
      <c r="J58" s="1137"/>
    </row>
    <row r="59" spans="1:10" s="457" customFormat="1" ht="27" customHeight="1">
      <c r="A59" s="456"/>
      <c r="B59" s="1638" t="s">
        <v>1333</v>
      </c>
      <c r="C59" s="1638"/>
      <c r="D59" s="1638"/>
      <c r="E59" s="1638"/>
      <c r="F59" s="1638"/>
      <c r="G59" s="1137"/>
      <c r="H59" s="1137"/>
      <c r="I59" s="1137"/>
      <c r="J59" s="1137"/>
    </row>
    <row r="60" spans="1:10">
      <c r="A60" s="456"/>
      <c r="B60" s="458"/>
      <c r="C60" s="459"/>
      <c r="D60" s="1385"/>
      <c r="E60" s="1385"/>
      <c r="F60" s="1386"/>
    </row>
    <row r="61" spans="1:10" ht="12" customHeight="1">
      <c r="A61" s="456" t="s">
        <v>10</v>
      </c>
      <c r="B61" s="1638" t="s">
        <v>1334</v>
      </c>
      <c r="C61" s="1638"/>
      <c r="D61" s="1638"/>
      <c r="E61" s="1638"/>
      <c r="F61" s="1638"/>
    </row>
    <row r="62" spans="1:10">
      <c r="A62" s="456"/>
      <c r="B62" s="458"/>
      <c r="C62" s="459"/>
      <c r="D62" s="1385"/>
      <c r="E62" s="1385"/>
      <c r="F62" s="1386"/>
    </row>
    <row r="63" spans="1:10" ht="12" customHeight="1">
      <c r="A63" s="456" t="s">
        <v>11</v>
      </c>
      <c r="B63" s="1638" t="s">
        <v>1335</v>
      </c>
      <c r="C63" s="1638"/>
      <c r="D63" s="1638"/>
      <c r="E63" s="1638"/>
      <c r="F63" s="1638"/>
    </row>
    <row r="64" spans="1:10">
      <c r="A64" s="456"/>
      <c r="B64" s="461"/>
      <c r="C64" s="462"/>
      <c r="D64" s="1387"/>
      <c r="E64" s="1387"/>
      <c r="F64" s="1387"/>
    </row>
    <row r="65" spans="1:6" ht="12" customHeight="1">
      <c r="A65" s="456"/>
      <c r="B65" s="1640" t="s">
        <v>1336</v>
      </c>
      <c r="C65" s="1640"/>
      <c r="D65" s="1640"/>
      <c r="E65" s="1387"/>
      <c r="F65" s="1387"/>
    </row>
    <row r="66" spans="1:6">
      <c r="A66" s="456"/>
      <c r="B66" s="461" t="s">
        <v>1337</v>
      </c>
      <c r="C66" s="462"/>
      <c r="D66" s="1387"/>
      <c r="E66" s="1387"/>
      <c r="F66" s="1387"/>
    </row>
    <row r="67" spans="1:6" ht="12" customHeight="1">
      <c r="A67" s="456"/>
      <c r="B67" s="1638" t="s">
        <v>1338</v>
      </c>
      <c r="C67" s="1638"/>
      <c r="D67" s="1638"/>
      <c r="E67" s="1638"/>
      <c r="F67" s="1638"/>
    </row>
    <row r="68" spans="1:6" ht="12" customHeight="1">
      <c r="A68" s="456"/>
      <c r="B68" s="1638" t="s">
        <v>1339</v>
      </c>
      <c r="C68" s="1638"/>
      <c r="D68" s="1638"/>
      <c r="E68" s="1638"/>
      <c r="F68" s="1638"/>
    </row>
    <row r="69" spans="1:6" ht="12" customHeight="1">
      <c r="A69" s="456"/>
      <c r="B69" s="1638" t="s">
        <v>1340</v>
      </c>
      <c r="C69" s="1638"/>
      <c r="D69" s="1638"/>
      <c r="E69" s="1638"/>
      <c r="F69" s="1638"/>
    </row>
    <row r="70" spans="1:6" ht="12" customHeight="1">
      <c r="A70" s="456"/>
      <c r="B70" s="1638" t="s">
        <v>1341</v>
      </c>
      <c r="C70" s="1638"/>
      <c r="D70" s="1638"/>
      <c r="E70" s="1638"/>
      <c r="F70" s="1638"/>
    </row>
    <row r="71" spans="1:6" ht="12" customHeight="1">
      <c r="A71" s="456"/>
      <c r="B71" s="1638" t="s">
        <v>1343</v>
      </c>
      <c r="C71" s="1638"/>
      <c r="D71" s="1638"/>
      <c r="E71" s="1638"/>
      <c r="F71" s="1638"/>
    </row>
    <row r="72" spans="1:6" ht="12" customHeight="1">
      <c r="A72" s="456"/>
      <c r="B72" s="1638" t="s">
        <v>1344</v>
      </c>
      <c r="C72" s="1638"/>
      <c r="D72" s="1638"/>
      <c r="E72" s="1638"/>
      <c r="F72" s="1638"/>
    </row>
    <row r="73" spans="1:6" ht="12" customHeight="1">
      <c r="A73" s="456"/>
      <c r="B73" s="1638" t="s">
        <v>1345</v>
      </c>
      <c r="C73" s="1638"/>
      <c r="D73" s="1638"/>
      <c r="E73" s="1638"/>
      <c r="F73" s="1638"/>
    </row>
    <row r="74" spans="1:6" ht="12" customHeight="1">
      <c r="A74" s="456"/>
      <c r="B74" s="1638" t="s">
        <v>1346</v>
      </c>
      <c r="C74" s="1638"/>
      <c r="D74" s="1638"/>
      <c r="E74" s="1638"/>
      <c r="F74" s="1638"/>
    </row>
    <row r="75" spans="1:6" ht="12" customHeight="1">
      <c r="A75" s="456"/>
      <c r="B75" s="1638" t="s">
        <v>1348</v>
      </c>
      <c r="C75" s="1638"/>
      <c r="D75" s="1638"/>
      <c r="E75" s="1638"/>
      <c r="F75" s="1638"/>
    </row>
    <row r="76" spans="1:6">
      <c r="A76" s="456"/>
      <c r="B76" s="463"/>
      <c r="C76" s="464"/>
      <c r="D76" s="1388"/>
      <c r="E76" s="1388"/>
      <c r="F76" s="1386"/>
    </row>
    <row r="77" spans="1:6" ht="12" customHeight="1">
      <c r="A77" s="456"/>
      <c r="B77" s="465" t="s">
        <v>1349</v>
      </c>
      <c r="C77" s="462"/>
      <c r="D77" s="1387"/>
      <c r="E77" s="1387"/>
      <c r="F77" s="1387"/>
    </row>
    <row r="78" spans="1:6" ht="12" customHeight="1">
      <c r="A78" s="456"/>
      <c r="B78" s="1638" t="s">
        <v>1350</v>
      </c>
      <c r="C78" s="1638"/>
      <c r="D78" s="1638"/>
      <c r="E78" s="1638"/>
      <c r="F78" s="1638"/>
    </row>
    <row r="79" spans="1:6" ht="12" customHeight="1">
      <c r="A79" s="456"/>
      <c r="B79" s="1638" t="s">
        <v>1339</v>
      </c>
      <c r="C79" s="1638"/>
      <c r="D79" s="1638"/>
      <c r="E79" s="1638"/>
      <c r="F79" s="1638"/>
    </row>
    <row r="80" spans="1:6" ht="12" customHeight="1">
      <c r="A80" s="456"/>
      <c r="B80" s="1638" t="s">
        <v>1351</v>
      </c>
      <c r="C80" s="1638"/>
      <c r="D80" s="1638"/>
      <c r="E80" s="1638"/>
      <c r="F80" s="1638"/>
    </row>
    <row r="81" spans="1:10" ht="12" customHeight="1">
      <c r="A81" s="456"/>
      <c r="B81" s="1638" t="s">
        <v>1352</v>
      </c>
      <c r="C81" s="1638"/>
      <c r="D81" s="1638"/>
      <c r="E81" s="1638"/>
      <c r="F81" s="1638"/>
    </row>
    <row r="82" spans="1:10" ht="12" customHeight="1">
      <c r="A82" s="456"/>
      <c r="B82" s="1638" t="s">
        <v>1353</v>
      </c>
      <c r="C82" s="1638"/>
      <c r="D82" s="1638"/>
      <c r="E82" s="1638"/>
      <c r="F82" s="1638"/>
    </row>
    <row r="83" spans="1:10">
      <c r="A83" s="456"/>
      <c r="B83" s="463"/>
      <c r="C83" s="464"/>
      <c r="D83" s="1388"/>
      <c r="E83" s="1388"/>
      <c r="F83" s="1386"/>
    </row>
    <row r="84" spans="1:10" ht="12" customHeight="1">
      <c r="A84" s="456" t="s">
        <v>12</v>
      </c>
      <c r="B84" s="1638" t="s">
        <v>1356</v>
      </c>
      <c r="C84" s="1638"/>
      <c r="D84" s="1638"/>
      <c r="E84" s="1638"/>
      <c r="F84" s="1638"/>
    </row>
    <row r="85" spans="1:10">
      <c r="A85" s="456"/>
      <c r="B85" s="463"/>
      <c r="C85" s="464"/>
      <c r="D85" s="1388"/>
      <c r="E85" s="1388"/>
      <c r="F85" s="1386"/>
    </row>
    <row r="86" spans="1:10" s="457" customFormat="1" ht="27" customHeight="1">
      <c r="A86" s="456" t="s">
        <v>13</v>
      </c>
      <c r="B86" s="1638" t="s">
        <v>1357</v>
      </c>
      <c r="C86" s="1638"/>
      <c r="D86" s="1638"/>
      <c r="E86" s="1638"/>
      <c r="F86" s="1638"/>
      <c r="G86" s="1137"/>
      <c r="H86" s="1137"/>
      <c r="I86" s="1137"/>
      <c r="J86" s="1137"/>
    </row>
    <row r="87" spans="1:10" ht="12">
      <c r="A87" s="456"/>
      <c r="B87" s="1641" t="s">
        <v>1358</v>
      </c>
      <c r="C87" s="1641"/>
      <c r="D87" s="1641"/>
      <c r="E87" s="1641"/>
      <c r="F87" s="1641"/>
    </row>
    <row r="88" spans="1:10">
      <c r="A88" s="456"/>
      <c r="B88" s="458"/>
      <c r="C88" s="459"/>
      <c r="D88" s="1385"/>
      <c r="E88" s="1385"/>
      <c r="F88" s="1386"/>
    </row>
    <row r="89" spans="1:10">
      <c r="A89" s="456"/>
      <c r="B89" s="458"/>
      <c r="C89" s="459"/>
      <c r="D89" s="1385"/>
      <c r="E89" s="1385"/>
      <c r="F89" s="1386"/>
    </row>
    <row r="90" spans="1:10" ht="12">
      <c r="A90" s="456" t="s">
        <v>14</v>
      </c>
      <c r="B90" s="1641" t="s">
        <v>1359</v>
      </c>
      <c r="C90" s="1641"/>
      <c r="D90" s="1641"/>
      <c r="E90" s="1641"/>
      <c r="F90" s="1641"/>
    </row>
    <row r="91" spans="1:10" s="457" customFormat="1" ht="27" customHeight="1">
      <c r="A91" s="456"/>
      <c r="B91" s="1638" t="s">
        <v>1360</v>
      </c>
      <c r="C91" s="1638"/>
      <c r="D91" s="1638"/>
      <c r="E91" s="1638"/>
      <c r="F91" s="1638"/>
      <c r="G91" s="1137"/>
      <c r="H91" s="1137"/>
      <c r="I91" s="1137"/>
      <c r="J91" s="1137"/>
    </row>
    <row r="92" spans="1:10" s="457" customFormat="1" ht="27" customHeight="1">
      <c r="A92" s="456"/>
      <c r="B92" s="1638" t="s">
        <v>1361</v>
      </c>
      <c r="C92" s="1638"/>
      <c r="D92" s="1638"/>
      <c r="E92" s="1638"/>
      <c r="F92" s="1638"/>
      <c r="G92" s="1137"/>
      <c r="H92" s="1137"/>
      <c r="I92" s="1137"/>
      <c r="J92" s="1137"/>
    </row>
    <row r="93" spans="1:10" ht="12" customHeight="1">
      <c r="A93" s="456"/>
      <c r="B93" s="461"/>
      <c r="C93" s="462"/>
      <c r="D93" s="1387"/>
      <c r="E93" s="1387"/>
      <c r="F93" s="1387"/>
    </row>
    <row r="94" spans="1:10" s="457" customFormat="1" ht="27" customHeight="1">
      <c r="A94" s="456" t="s">
        <v>15</v>
      </c>
      <c r="B94" s="1638" t="s">
        <v>1362</v>
      </c>
      <c r="C94" s="1638"/>
      <c r="D94" s="1638"/>
      <c r="E94" s="1638"/>
      <c r="F94" s="1638"/>
      <c r="G94" s="1137"/>
      <c r="H94" s="1137"/>
      <c r="I94" s="1137"/>
      <c r="J94" s="1137"/>
    </row>
    <row r="95" spans="1:10" s="457" customFormat="1" ht="27" customHeight="1">
      <c r="A95" s="456"/>
      <c r="B95" s="1638" t="s">
        <v>1363</v>
      </c>
      <c r="C95" s="1638"/>
      <c r="D95" s="1638"/>
      <c r="E95" s="1638"/>
      <c r="F95" s="1638"/>
      <c r="G95" s="1137"/>
      <c r="H95" s="1137"/>
      <c r="I95" s="1137"/>
      <c r="J95" s="1137"/>
    </row>
    <row r="96" spans="1:10">
      <c r="A96" s="456"/>
      <c r="B96" s="463"/>
      <c r="C96" s="464"/>
      <c r="D96" s="1388"/>
      <c r="E96" s="1388"/>
      <c r="F96" s="1386"/>
    </row>
    <row r="97" spans="1:10" s="457" customFormat="1" ht="27" customHeight="1">
      <c r="A97" s="456" t="s">
        <v>16</v>
      </c>
      <c r="B97" s="1638" t="s">
        <v>1364</v>
      </c>
      <c r="C97" s="1638"/>
      <c r="D97" s="1638"/>
      <c r="E97" s="1638"/>
      <c r="F97" s="1638"/>
      <c r="G97" s="1137"/>
      <c r="H97" s="1137"/>
      <c r="I97" s="1137"/>
      <c r="J97" s="1137"/>
    </row>
    <row r="98" spans="1:10">
      <c r="A98" s="456"/>
      <c r="B98" s="463"/>
      <c r="C98" s="464"/>
      <c r="D98" s="1388"/>
      <c r="E98" s="1388"/>
      <c r="F98" s="1386"/>
    </row>
    <row r="99" spans="1:10" s="457" customFormat="1" ht="14.25" customHeight="1">
      <c r="A99" s="456" t="s">
        <v>17</v>
      </c>
      <c r="B99" s="1638" t="s">
        <v>1365</v>
      </c>
      <c r="C99" s="1638"/>
      <c r="D99" s="1638"/>
      <c r="E99" s="1638"/>
      <c r="F99" s="1638"/>
      <c r="G99" s="1137"/>
      <c r="H99" s="1137"/>
      <c r="I99" s="1137"/>
      <c r="J99" s="1137"/>
    </row>
    <row r="100" spans="1:10">
      <c r="A100" s="456"/>
      <c r="B100" s="463"/>
      <c r="C100" s="464"/>
      <c r="D100" s="1388"/>
      <c r="E100" s="1388"/>
      <c r="F100" s="1386"/>
    </row>
    <row r="101" spans="1:10" s="457" customFormat="1" ht="27" customHeight="1">
      <c r="A101" s="456" t="s">
        <v>18</v>
      </c>
      <c r="B101" s="1638" t="s">
        <v>1366</v>
      </c>
      <c r="C101" s="1638"/>
      <c r="D101" s="1638"/>
      <c r="E101" s="1638"/>
      <c r="F101" s="1638"/>
      <c r="G101" s="1137"/>
      <c r="H101" s="1137"/>
      <c r="I101" s="1137"/>
      <c r="J101" s="1137"/>
    </row>
    <row r="102" spans="1:10">
      <c r="A102" s="456"/>
      <c r="B102" s="463"/>
      <c r="C102" s="464"/>
      <c r="D102" s="1388"/>
      <c r="E102" s="1388"/>
      <c r="F102" s="1386"/>
    </row>
    <row r="103" spans="1:10" s="457" customFormat="1" ht="27" customHeight="1">
      <c r="A103" s="456" t="s">
        <v>19</v>
      </c>
      <c r="B103" s="1638" t="s">
        <v>1367</v>
      </c>
      <c r="C103" s="1638"/>
      <c r="D103" s="1638"/>
      <c r="E103" s="1638"/>
      <c r="F103" s="1638"/>
      <c r="G103" s="1137"/>
      <c r="H103" s="1137"/>
      <c r="I103" s="1137"/>
      <c r="J103" s="1137"/>
    </row>
    <row r="104" spans="1:10">
      <c r="A104" s="456"/>
      <c r="B104" s="463"/>
      <c r="C104" s="464"/>
      <c r="D104" s="1388"/>
      <c r="E104" s="1388"/>
      <c r="F104" s="1386"/>
    </row>
    <row r="105" spans="1:10" ht="12" customHeight="1">
      <c r="A105" s="456" t="s">
        <v>20</v>
      </c>
      <c r="B105" s="1638" t="s">
        <v>1368</v>
      </c>
      <c r="C105" s="1638"/>
      <c r="D105" s="1638"/>
      <c r="E105" s="1638"/>
      <c r="F105" s="1638"/>
    </row>
    <row r="106" spans="1:10" s="457" customFormat="1" ht="27" customHeight="1">
      <c r="A106" s="456"/>
      <c r="B106" s="1638" t="s">
        <v>1369</v>
      </c>
      <c r="C106" s="1638"/>
      <c r="D106" s="1638"/>
      <c r="E106" s="1638"/>
      <c r="F106" s="1638"/>
      <c r="G106" s="1137"/>
      <c r="H106" s="1137"/>
      <c r="I106" s="1137"/>
      <c r="J106" s="1137"/>
    </row>
    <row r="107" spans="1:10">
      <c r="A107" s="456"/>
      <c r="B107" s="463"/>
      <c r="C107" s="464"/>
      <c r="D107" s="1388"/>
      <c r="E107" s="1388"/>
      <c r="F107" s="1386"/>
    </row>
    <row r="108" spans="1:10" s="457" customFormat="1" ht="27" customHeight="1">
      <c r="A108" s="456" t="s">
        <v>21</v>
      </c>
      <c r="B108" s="1638" t="s">
        <v>1370</v>
      </c>
      <c r="C108" s="1638"/>
      <c r="D108" s="1638"/>
      <c r="E108" s="1638"/>
      <c r="F108" s="1638"/>
      <c r="G108" s="1137"/>
      <c r="H108" s="1137"/>
      <c r="I108" s="1137"/>
      <c r="J108" s="1137"/>
    </row>
    <row r="109" spans="1:10">
      <c r="A109" s="456"/>
      <c r="B109" s="463"/>
      <c r="C109" s="464"/>
      <c r="D109" s="1388"/>
      <c r="E109" s="1388"/>
      <c r="F109" s="1386"/>
    </row>
    <row r="110" spans="1:10" s="457" customFormat="1" ht="27" customHeight="1">
      <c r="A110" s="456" t="s">
        <v>22</v>
      </c>
      <c r="B110" s="1638" t="s">
        <v>1371</v>
      </c>
      <c r="C110" s="1638"/>
      <c r="D110" s="1638"/>
      <c r="E110" s="1638"/>
      <c r="F110" s="1638"/>
      <c r="G110" s="1137"/>
      <c r="H110" s="1137"/>
      <c r="I110" s="1137"/>
      <c r="J110" s="1137"/>
    </row>
    <row r="111" spans="1:10">
      <c r="A111" s="456"/>
      <c r="B111" s="463"/>
      <c r="C111" s="464"/>
      <c r="D111" s="1388"/>
      <c r="E111" s="1388"/>
      <c r="F111" s="1386"/>
    </row>
    <row r="112" spans="1:10" ht="12" customHeight="1">
      <c r="A112" s="456" t="s">
        <v>23</v>
      </c>
      <c r="B112" s="1638" t="s">
        <v>1372</v>
      </c>
      <c r="C112" s="1638"/>
      <c r="D112" s="1638"/>
      <c r="E112" s="1638"/>
      <c r="F112" s="1638"/>
    </row>
    <row r="113" spans="1:10" s="457" customFormat="1" ht="27" customHeight="1">
      <c r="A113" s="456"/>
      <c r="B113" s="1638" t="s">
        <v>1373</v>
      </c>
      <c r="C113" s="1638"/>
      <c r="D113" s="1638"/>
      <c r="E113" s="1638"/>
      <c r="F113" s="1638"/>
      <c r="G113" s="1137"/>
      <c r="H113" s="1137"/>
      <c r="I113" s="1137"/>
      <c r="J113" s="1137"/>
    </row>
    <row r="114" spans="1:10">
      <c r="A114" s="456"/>
      <c r="B114" s="463"/>
      <c r="C114" s="464"/>
      <c r="D114" s="1388"/>
      <c r="E114" s="1388"/>
      <c r="F114" s="1386"/>
    </row>
    <row r="115" spans="1:10" s="457" customFormat="1" ht="27" customHeight="1">
      <c r="A115" s="456" t="s">
        <v>24</v>
      </c>
      <c r="B115" s="1638" t="s">
        <v>1374</v>
      </c>
      <c r="C115" s="1638"/>
      <c r="D115" s="1638"/>
      <c r="E115" s="1638"/>
      <c r="F115" s="1638"/>
      <c r="G115" s="1137"/>
      <c r="H115" s="1137"/>
      <c r="I115" s="1137"/>
      <c r="J115" s="1137"/>
    </row>
    <row r="116" spans="1:10">
      <c r="A116" s="462"/>
      <c r="B116" s="461"/>
      <c r="C116" s="462"/>
      <c r="D116" s="1387"/>
      <c r="E116" s="1387"/>
      <c r="F116" s="1387"/>
    </row>
    <row r="117" spans="1:10" ht="12" customHeight="1">
      <c r="A117" s="456" t="s">
        <v>25</v>
      </c>
      <c r="B117" s="1638" t="s">
        <v>1375</v>
      </c>
      <c r="C117" s="1638"/>
      <c r="D117" s="1638"/>
      <c r="E117" s="1638"/>
      <c r="F117" s="1638"/>
    </row>
    <row r="118" spans="1:10">
      <c r="A118" s="456"/>
      <c r="B118" s="461"/>
      <c r="C118" s="462"/>
      <c r="D118" s="1387"/>
      <c r="E118" s="1387"/>
      <c r="F118" s="1387"/>
    </row>
    <row r="119" spans="1:10" s="457" customFormat="1" ht="39" customHeight="1">
      <c r="A119" s="456" t="s">
        <v>26</v>
      </c>
      <c r="B119" s="1638" t="s">
        <v>1376</v>
      </c>
      <c r="C119" s="1638"/>
      <c r="D119" s="1638"/>
      <c r="E119" s="1638"/>
      <c r="F119" s="1638"/>
      <c r="G119" s="1137"/>
      <c r="H119" s="1137"/>
      <c r="I119" s="1137"/>
      <c r="J119" s="1137"/>
    </row>
    <row r="120" spans="1:10">
      <c r="A120" s="456"/>
      <c r="B120" s="463"/>
      <c r="C120" s="464"/>
      <c r="D120" s="1388"/>
      <c r="E120" s="1388"/>
      <c r="F120" s="1386"/>
    </row>
    <row r="121" spans="1:10" ht="12" customHeight="1">
      <c r="A121" s="466"/>
      <c r="B121" s="467" t="s">
        <v>1377</v>
      </c>
      <c r="C121" s="468"/>
      <c r="D121" s="1389"/>
      <c r="E121" s="1390"/>
      <c r="F121" s="1391"/>
    </row>
    <row r="122" spans="1:10" ht="27.75" customHeight="1">
      <c r="A122" s="466"/>
      <c r="B122" s="1642" t="s">
        <v>1378</v>
      </c>
      <c r="C122" s="1642"/>
      <c r="D122" s="1642"/>
      <c r="E122" s="1642"/>
      <c r="F122" s="1391"/>
    </row>
    <row r="123" spans="1:10" ht="39.75" customHeight="1">
      <c r="A123" s="466"/>
      <c r="B123" s="1642" t="s">
        <v>1379</v>
      </c>
      <c r="C123" s="1642"/>
      <c r="D123" s="1642"/>
      <c r="E123" s="1642"/>
      <c r="F123" s="1391"/>
    </row>
    <row r="124" spans="1:10" ht="15.75" customHeight="1">
      <c r="A124" s="466"/>
      <c r="B124" s="1642" t="s">
        <v>1380</v>
      </c>
      <c r="C124" s="1642"/>
      <c r="D124" s="1642"/>
      <c r="E124" s="1642"/>
      <c r="F124" s="1391"/>
    </row>
    <row r="125" spans="1:10" ht="27.75" customHeight="1">
      <c r="A125" s="466"/>
      <c r="B125" s="1642" t="s">
        <v>2184</v>
      </c>
      <c r="C125" s="1642"/>
      <c r="D125" s="1642"/>
      <c r="E125" s="1642"/>
      <c r="F125" s="1391"/>
    </row>
    <row r="126" spans="1:10" ht="12" customHeight="1">
      <c r="A126" s="466"/>
      <c r="B126" s="469"/>
      <c r="C126" s="470"/>
      <c r="D126" s="1392"/>
      <c r="E126" s="1392"/>
      <c r="F126" s="1391"/>
    </row>
    <row r="127" spans="1:10" ht="39" customHeight="1">
      <c r="A127" s="466"/>
      <c r="B127" s="1642" t="s">
        <v>2185</v>
      </c>
      <c r="C127" s="1642"/>
      <c r="D127" s="1642"/>
      <c r="E127" s="1642"/>
      <c r="F127" s="1391"/>
    </row>
    <row r="128" spans="1:10" ht="12" customHeight="1"/>
    <row r="129" spans="1:11">
      <c r="A129" s="455"/>
      <c r="B129" s="473" t="s">
        <v>1383</v>
      </c>
    </row>
    <row r="130" spans="1:11">
      <c r="A130" s="455"/>
      <c r="B130" s="473"/>
    </row>
    <row r="131" spans="1:11" s="449" customFormat="1">
      <c r="A131" s="1611" t="s">
        <v>3423</v>
      </c>
      <c r="B131" s="1611"/>
      <c r="C131" s="1611"/>
      <c r="D131" s="1611"/>
      <c r="E131" s="1611"/>
      <c r="F131" s="1612"/>
      <c r="G131" s="1626" t="s">
        <v>3417</v>
      </c>
      <c r="H131" s="1627"/>
      <c r="I131" s="1626" t="s">
        <v>3418</v>
      </c>
      <c r="J131" s="1627"/>
    </row>
    <row r="132" spans="1:11" s="887" customFormat="1">
      <c r="A132" s="1108" t="s">
        <v>3419</v>
      </c>
      <c r="B132" s="1108" t="s">
        <v>2392</v>
      </c>
      <c r="C132" s="1354" t="s">
        <v>3420</v>
      </c>
      <c r="D132" s="1111" t="s">
        <v>245</v>
      </c>
      <c r="E132" s="1111" t="s">
        <v>3421</v>
      </c>
      <c r="F132" s="1112" t="s">
        <v>3422</v>
      </c>
      <c r="G132" s="1110" t="s">
        <v>245</v>
      </c>
      <c r="H132" s="1112" t="s">
        <v>247</v>
      </c>
      <c r="I132" s="1110" t="s">
        <v>245</v>
      </c>
      <c r="J132" s="1112" t="s">
        <v>247</v>
      </c>
    </row>
    <row r="133" spans="1:11" s="886" customFormat="1" ht="25.5">
      <c r="A133" s="1134" t="s">
        <v>1384</v>
      </c>
      <c r="B133" s="1134" t="s">
        <v>1385</v>
      </c>
      <c r="C133" s="1134" t="s">
        <v>244</v>
      </c>
      <c r="D133" s="1393" t="s">
        <v>245</v>
      </c>
      <c r="E133" s="1393" t="s">
        <v>3146</v>
      </c>
      <c r="F133" s="1394" t="s">
        <v>247</v>
      </c>
      <c r="G133" s="1138" t="s">
        <v>245</v>
      </c>
      <c r="H133" s="1139" t="s">
        <v>247</v>
      </c>
      <c r="I133" s="1138" t="s">
        <v>245</v>
      </c>
      <c r="J133" s="1139" t="s">
        <v>247</v>
      </c>
    </row>
    <row r="134" spans="1:11" s="480" customFormat="1">
      <c r="A134" s="476"/>
      <c r="B134" s="477"/>
      <c r="C134" s="478"/>
      <c r="D134" s="479"/>
      <c r="E134" s="479"/>
      <c r="F134" s="1144"/>
      <c r="G134" s="1140"/>
      <c r="H134" s="1141"/>
      <c r="I134" s="1142"/>
      <c r="J134" s="1143"/>
    </row>
    <row r="135" spans="1:11" s="480" customFormat="1">
      <c r="A135" s="1497" t="s">
        <v>1386</v>
      </c>
      <c r="B135" s="1498" t="s">
        <v>2186</v>
      </c>
      <c r="C135" s="1499"/>
      <c r="D135" s="1500"/>
      <c r="E135" s="1500"/>
      <c r="F135" s="1500"/>
      <c r="G135" s="1501"/>
      <c r="H135" s="1502"/>
      <c r="I135" s="1501"/>
      <c r="J135" s="1502"/>
    </row>
    <row r="136" spans="1:11" s="480" customFormat="1">
      <c r="A136" s="476"/>
      <c r="B136" s="477"/>
      <c r="C136" s="1503"/>
      <c r="D136" s="1504"/>
      <c r="E136" s="1504"/>
      <c r="F136" s="1395"/>
      <c r="G136" s="1501"/>
      <c r="H136" s="1502"/>
      <c r="I136" s="1501"/>
      <c r="J136" s="1502"/>
    </row>
    <row r="137" spans="1:11" s="480" customFormat="1">
      <c r="A137" s="476"/>
      <c r="B137" s="481"/>
      <c r="C137" s="1505"/>
      <c r="D137" s="1463"/>
      <c r="E137" s="1494"/>
      <c r="F137" s="1494"/>
      <c r="G137" s="1465"/>
      <c r="H137" s="1466"/>
      <c r="I137" s="1465"/>
      <c r="J137" s="1466"/>
    </row>
    <row r="138" spans="1:11" s="480" customFormat="1" ht="38.25">
      <c r="A138" s="476" t="s">
        <v>0</v>
      </c>
      <c r="B138" s="481" t="s">
        <v>2187</v>
      </c>
      <c r="C138" s="1506" t="s">
        <v>1389</v>
      </c>
      <c r="D138" s="1507">
        <v>1</v>
      </c>
      <c r="E138" s="1507"/>
      <c r="F138" s="1507">
        <f>D138*E138</f>
        <v>0</v>
      </c>
      <c r="G138" s="1465">
        <f>D138</f>
        <v>1</v>
      </c>
      <c r="H138" s="1466">
        <f>G138*E138</f>
        <v>0</v>
      </c>
      <c r="I138" s="1465"/>
      <c r="J138" s="1466">
        <f>I138*E138</f>
        <v>0</v>
      </c>
      <c r="K138" s="1133"/>
    </row>
    <row r="139" spans="1:11" s="480" customFormat="1">
      <c r="A139" s="476"/>
      <c r="B139" s="481"/>
      <c r="C139" s="1505"/>
      <c r="D139" s="1463"/>
      <c r="E139" s="1494"/>
      <c r="F139" s="1494"/>
      <c r="G139" s="1465">
        <f t="shared" ref="G139:G142" si="0">D139</f>
        <v>0</v>
      </c>
      <c r="H139" s="1466">
        <f t="shared" ref="H139:H145" si="1">G139*E139</f>
        <v>0</v>
      </c>
      <c r="I139" s="1465"/>
      <c r="J139" s="1466">
        <f t="shared" ref="J139:J145" si="2">I139*E139</f>
        <v>0</v>
      </c>
      <c r="K139" s="1133"/>
    </row>
    <row r="140" spans="1:11" s="449" customFormat="1" ht="38.25">
      <c r="A140" s="482" t="s">
        <v>2</v>
      </c>
      <c r="B140" s="481" t="s">
        <v>2188</v>
      </c>
      <c r="C140" s="1505" t="s">
        <v>1389</v>
      </c>
      <c r="D140" s="1463">
        <v>1</v>
      </c>
      <c r="E140" s="1494"/>
      <c r="F140" s="1494">
        <f>D140*E140</f>
        <v>0</v>
      </c>
      <c r="G140" s="1465">
        <f t="shared" si="0"/>
        <v>1</v>
      </c>
      <c r="H140" s="1466">
        <f t="shared" si="1"/>
        <v>0</v>
      </c>
      <c r="I140" s="1508"/>
      <c r="J140" s="1466">
        <f t="shared" si="2"/>
        <v>0</v>
      </c>
      <c r="K140" s="1133"/>
    </row>
    <row r="141" spans="1:11" s="449" customFormat="1">
      <c r="A141" s="482"/>
      <c r="B141" s="481"/>
      <c r="C141" s="1505"/>
      <c r="D141" s="1463"/>
      <c r="E141" s="1494"/>
      <c r="F141" s="1494"/>
      <c r="G141" s="1465">
        <f t="shared" si="0"/>
        <v>0</v>
      </c>
      <c r="H141" s="1466">
        <f t="shared" si="1"/>
        <v>0</v>
      </c>
      <c r="I141" s="1508"/>
      <c r="J141" s="1466">
        <f t="shared" si="2"/>
        <v>0</v>
      </c>
      <c r="K141" s="1133"/>
    </row>
    <row r="142" spans="1:11" s="480" customFormat="1">
      <c r="A142" s="483" t="s">
        <v>3</v>
      </c>
      <c r="B142" s="484" t="s">
        <v>2189</v>
      </c>
      <c r="C142" s="1506" t="s">
        <v>1389</v>
      </c>
      <c r="D142" s="1507">
        <v>1</v>
      </c>
      <c r="E142" s="1507"/>
      <c r="F142" s="1507">
        <f>D142*E142</f>
        <v>0</v>
      </c>
      <c r="G142" s="1465">
        <f t="shared" si="0"/>
        <v>1</v>
      </c>
      <c r="H142" s="1466">
        <f t="shared" si="1"/>
        <v>0</v>
      </c>
      <c r="I142" s="1465"/>
      <c r="J142" s="1466">
        <f t="shared" si="2"/>
        <v>0</v>
      </c>
      <c r="K142" s="1133"/>
    </row>
    <row r="143" spans="1:11" s="480" customFormat="1">
      <c r="A143" s="483"/>
      <c r="B143" s="484"/>
      <c r="C143" s="1506"/>
      <c r="D143" s="1507"/>
      <c r="E143" s="1507"/>
      <c r="F143" s="1507"/>
      <c r="G143" s="1465"/>
      <c r="H143" s="1466">
        <f t="shared" si="1"/>
        <v>0</v>
      </c>
      <c r="I143" s="1465"/>
      <c r="J143" s="1466">
        <f t="shared" si="2"/>
        <v>0</v>
      </c>
      <c r="K143" s="1133"/>
    </row>
    <row r="144" spans="1:11" s="480" customFormat="1">
      <c r="A144" s="476"/>
      <c r="B144" s="481"/>
      <c r="C144" s="1505"/>
      <c r="D144" s="1463"/>
      <c r="E144" s="1494"/>
      <c r="F144" s="1494"/>
      <c r="G144" s="1465"/>
      <c r="H144" s="1466">
        <f t="shared" si="1"/>
        <v>0</v>
      </c>
      <c r="I144" s="1465"/>
      <c r="J144" s="1466">
        <f t="shared" si="2"/>
        <v>0</v>
      </c>
      <c r="K144" s="1133"/>
    </row>
    <row r="145" spans="1:11" s="480" customFormat="1">
      <c r="A145" s="476"/>
      <c r="B145" s="481"/>
      <c r="C145" s="1505"/>
      <c r="D145" s="1463"/>
      <c r="E145" s="1494"/>
      <c r="F145" s="1494"/>
      <c r="G145" s="1465"/>
      <c r="H145" s="1466">
        <f t="shared" si="1"/>
        <v>0</v>
      </c>
      <c r="I145" s="1465"/>
      <c r="J145" s="1466">
        <f t="shared" si="2"/>
        <v>0</v>
      </c>
      <c r="K145" s="1133"/>
    </row>
    <row r="146" spans="1:11" s="480" customFormat="1">
      <c r="A146" s="903"/>
      <c r="B146" s="904" t="s">
        <v>2190</v>
      </c>
      <c r="C146" s="1509"/>
      <c r="D146" s="1484"/>
      <c r="E146" s="1484"/>
      <c r="F146" s="1485">
        <f>SUM(F137:F145)</f>
        <v>0</v>
      </c>
      <c r="G146" s="1486"/>
      <c r="H146" s="1510">
        <f>SUM(H137:H145)</f>
        <v>0</v>
      </c>
      <c r="I146" s="1486"/>
      <c r="J146" s="1510">
        <f>SUM(J137:J145)</f>
        <v>0</v>
      </c>
      <c r="K146" s="1133"/>
    </row>
    <row r="147" spans="1:11" s="480" customFormat="1">
      <c r="A147" s="476"/>
      <c r="B147" s="477"/>
      <c r="C147" s="1511"/>
      <c r="D147" s="1495"/>
      <c r="E147" s="1495"/>
      <c r="F147" s="1496"/>
      <c r="G147" s="1465"/>
      <c r="H147" s="1466"/>
      <c r="I147" s="1465"/>
      <c r="J147" s="1466"/>
      <c r="K147" s="1133"/>
    </row>
    <row r="148" spans="1:11" s="480" customFormat="1">
      <c r="A148" s="1497" t="s">
        <v>1499</v>
      </c>
      <c r="B148" s="1498" t="s">
        <v>1318</v>
      </c>
      <c r="C148" s="1499"/>
      <c r="D148" s="1500"/>
      <c r="E148" s="1500"/>
      <c r="F148" s="1500"/>
      <c r="G148" s="1512"/>
      <c r="H148" s="1513"/>
      <c r="I148" s="1512"/>
      <c r="J148" s="1513"/>
      <c r="K148" s="1133"/>
    </row>
    <row r="149" spans="1:11" s="449" customFormat="1">
      <c r="A149" s="485"/>
      <c r="B149" s="1514"/>
      <c r="C149" s="1515"/>
      <c r="D149" s="1516"/>
      <c r="E149" s="1516"/>
      <c r="F149" s="1464"/>
      <c r="G149" s="1508"/>
      <c r="H149" s="1517"/>
      <c r="I149" s="1508"/>
      <c r="J149" s="1517"/>
      <c r="K149" s="1133"/>
    </row>
    <row r="150" spans="1:11" s="449" customFormat="1">
      <c r="A150" s="485"/>
      <c r="B150" s="1514"/>
      <c r="C150" s="1515"/>
      <c r="D150" s="1516"/>
      <c r="E150" s="1516"/>
      <c r="F150" s="1464"/>
      <c r="G150" s="1508"/>
      <c r="H150" s="1517"/>
      <c r="I150" s="1508"/>
      <c r="J150" s="1517"/>
      <c r="K150" s="1133"/>
    </row>
    <row r="151" spans="1:11" s="480" customFormat="1">
      <c r="A151" s="482"/>
      <c r="B151" s="485"/>
      <c r="C151" s="1505"/>
      <c r="D151" s="1463"/>
      <c r="E151" s="1464"/>
      <c r="F151" s="1494"/>
      <c r="G151" s="1465"/>
      <c r="H151" s="1466"/>
      <c r="I151" s="1465"/>
      <c r="J151" s="1466"/>
      <c r="K151" s="1133"/>
    </row>
    <row r="152" spans="1:11" s="480" customFormat="1" ht="38.25">
      <c r="A152" s="482" t="s">
        <v>0</v>
      </c>
      <c r="B152" s="485" t="s">
        <v>2191</v>
      </c>
      <c r="C152" s="1505"/>
      <c r="D152" s="1463"/>
      <c r="E152" s="1464"/>
      <c r="F152" s="1464"/>
      <c r="G152" s="1465"/>
      <c r="H152" s="1466"/>
      <c r="I152" s="1465"/>
      <c r="J152" s="1466"/>
      <c r="K152" s="1133"/>
    </row>
    <row r="153" spans="1:11" s="480" customFormat="1" ht="288" customHeight="1">
      <c r="A153" s="485"/>
      <c r="B153" s="1518" t="s">
        <v>3473</v>
      </c>
      <c r="C153" s="1519"/>
      <c r="D153" s="1467"/>
      <c r="E153" s="1467"/>
      <c r="F153" s="1467"/>
      <c r="G153" s="1465"/>
      <c r="H153" s="1466"/>
      <c r="I153" s="1465"/>
      <c r="J153" s="1466"/>
      <c r="K153" s="1133"/>
    </row>
    <row r="154" spans="1:11" s="480" customFormat="1">
      <c r="A154" s="485"/>
      <c r="B154" s="1518"/>
      <c r="C154" s="1520" t="s">
        <v>1</v>
      </c>
      <c r="D154" s="1467">
        <v>139</v>
      </c>
      <c r="E154" s="1468"/>
      <c r="F154" s="1468">
        <f>SUM(D154*E154)</f>
        <v>0</v>
      </c>
      <c r="G154" s="1465">
        <f>D154</f>
        <v>139</v>
      </c>
      <c r="H154" s="1468">
        <f>SUM(E154*G154)</f>
        <v>0</v>
      </c>
      <c r="I154" s="1465"/>
      <c r="J154" s="1468">
        <f>SUM(E154*I154)</f>
        <v>0</v>
      </c>
      <c r="K154" s="1133"/>
    </row>
    <row r="155" spans="1:11" s="488" customFormat="1">
      <c r="A155" s="486"/>
      <c r="B155" s="487"/>
      <c r="C155" s="1521"/>
      <c r="D155" s="1469"/>
      <c r="E155" s="1470"/>
      <c r="F155" s="1471"/>
      <c r="G155" s="1465"/>
      <c r="H155" s="1468">
        <f t="shared" ref="H155:H213" si="3">SUM(E155*G155)</f>
        <v>0</v>
      </c>
      <c r="I155" s="1472"/>
      <c r="J155" s="1468">
        <f t="shared" ref="J155:J213" si="4">SUM(E155*I155)</f>
        <v>0</v>
      </c>
      <c r="K155" s="1133"/>
    </row>
    <row r="156" spans="1:11" s="488" customFormat="1">
      <c r="A156" s="489"/>
      <c r="B156" s="490"/>
      <c r="C156" s="1522"/>
      <c r="D156" s="1473"/>
      <c r="E156" s="1474"/>
      <c r="F156" s="1475"/>
      <c r="G156" s="1465"/>
      <c r="H156" s="1468">
        <f t="shared" si="3"/>
        <v>0</v>
      </c>
      <c r="I156" s="1472"/>
      <c r="J156" s="1468">
        <f t="shared" si="4"/>
        <v>0</v>
      </c>
      <c r="K156" s="1133"/>
    </row>
    <row r="157" spans="1:11" s="488" customFormat="1" ht="25.5">
      <c r="A157" s="489" t="s">
        <v>2</v>
      </c>
      <c r="B157" s="490" t="s">
        <v>2192</v>
      </c>
      <c r="C157" s="1522"/>
      <c r="D157" s="1474"/>
      <c r="E157" s="1474"/>
      <c r="F157" s="1474"/>
      <c r="G157" s="1465"/>
      <c r="H157" s="1468">
        <f t="shared" si="3"/>
        <v>0</v>
      </c>
      <c r="I157" s="1472"/>
      <c r="J157" s="1468">
        <f t="shared" si="4"/>
        <v>0</v>
      </c>
      <c r="K157" s="1133"/>
    </row>
    <row r="158" spans="1:11" s="488" customFormat="1" ht="38.25">
      <c r="A158" s="490"/>
      <c r="B158" s="497" t="s">
        <v>2193</v>
      </c>
      <c r="C158" s="612"/>
      <c r="D158" s="1476"/>
      <c r="E158" s="1477"/>
      <c r="F158" s="1477"/>
      <c r="G158" s="1465"/>
      <c r="H158" s="1468">
        <f t="shared" si="3"/>
        <v>0</v>
      </c>
      <c r="I158" s="1472"/>
      <c r="J158" s="1468">
        <f t="shared" si="4"/>
        <v>0</v>
      </c>
      <c r="K158" s="1133"/>
    </row>
    <row r="159" spans="1:11" s="488" customFormat="1">
      <c r="A159" s="490"/>
      <c r="B159" s="497"/>
      <c r="C159" s="612"/>
      <c r="D159" s="1476"/>
      <c r="E159" s="1477"/>
      <c r="F159" s="1477"/>
      <c r="G159" s="1465"/>
      <c r="H159" s="1468">
        <f t="shared" si="3"/>
        <v>0</v>
      </c>
      <c r="I159" s="1472"/>
      <c r="J159" s="1468">
        <f t="shared" si="4"/>
        <v>0</v>
      </c>
      <c r="K159" s="1133"/>
    </row>
    <row r="160" spans="1:11" s="488" customFormat="1">
      <c r="A160" s="505" t="s">
        <v>1837</v>
      </c>
      <c r="B160" s="497" t="s">
        <v>2194</v>
      </c>
      <c r="C160" s="612" t="s">
        <v>1</v>
      </c>
      <c r="D160" s="1476">
        <v>50</v>
      </c>
      <c r="E160" s="1477"/>
      <c r="F160" s="1477">
        <f t="shared" ref="F160:F167" si="5">SUM(D160*E160)</f>
        <v>0</v>
      </c>
      <c r="G160" s="1465">
        <f t="shared" ref="G160:G210" si="6">D160</f>
        <v>50</v>
      </c>
      <c r="H160" s="1468">
        <f t="shared" si="3"/>
        <v>0</v>
      </c>
      <c r="I160" s="1472"/>
      <c r="J160" s="1468">
        <f t="shared" si="4"/>
        <v>0</v>
      </c>
      <c r="K160" s="1133"/>
    </row>
    <row r="161" spans="1:11" s="488" customFormat="1" ht="25.5">
      <c r="A161" s="505" t="s">
        <v>1839</v>
      </c>
      <c r="B161" s="497" t="s">
        <v>2195</v>
      </c>
      <c r="C161" s="612" t="s">
        <v>1</v>
      </c>
      <c r="D161" s="1476">
        <v>360</v>
      </c>
      <c r="E161" s="1477"/>
      <c r="F161" s="1477">
        <f t="shared" si="5"/>
        <v>0</v>
      </c>
      <c r="G161" s="1465">
        <f t="shared" si="6"/>
        <v>360</v>
      </c>
      <c r="H161" s="1468">
        <f t="shared" si="3"/>
        <v>0</v>
      </c>
      <c r="I161" s="1472"/>
      <c r="J161" s="1468">
        <f t="shared" si="4"/>
        <v>0</v>
      </c>
      <c r="K161" s="1133"/>
    </row>
    <row r="162" spans="1:11" s="488" customFormat="1" ht="25.5">
      <c r="A162" s="505" t="s">
        <v>1841</v>
      </c>
      <c r="B162" s="497" t="s">
        <v>2196</v>
      </c>
      <c r="C162" s="612" t="s">
        <v>1</v>
      </c>
      <c r="D162" s="1476">
        <v>300</v>
      </c>
      <c r="E162" s="1477"/>
      <c r="F162" s="1477">
        <f t="shared" si="5"/>
        <v>0</v>
      </c>
      <c r="G162" s="1465">
        <f t="shared" si="6"/>
        <v>300</v>
      </c>
      <c r="H162" s="1468">
        <f t="shared" si="3"/>
        <v>0</v>
      </c>
      <c r="I162" s="1472"/>
      <c r="J162" s="1468">
        <f t="shared" si="4"/>
        <v>0</v>
      </c>
      <c r="K162" s="1133"/>
    </row>
    <row r="163" spans="1:11" s="488" customFormat="1" ht="25.5">
      <c r="A163" s="505" t="s">
        <v>1843</v>
      </c>
      <c r="B163" s="497" t="s">
        <v>2197</v>
      </c>
      <c r="C163" s="612" t="s">
        <v>1</v>
      </c>
      <c r="D163" s="1476">
        <v>24</v>
      </c>
      <c r="E163" s="1477"/>
      <c r="F163" s="1477">
        <f>SUM(D163*E163)</f>
        <v>0</v>
      </c>
      <c r="G163" s="1465">
        <f t="shared" si="6"/>
        <v>24</v>
      </c>
      <c r="H163" s="1468">
        <f t="shared" si="3"/>
        <v>0</v>
      </c>
      <c r="I163" s="1472"/>
      <c r="J163" s="1468">
        <f t="shared" si="4"/>
        <v>0</v>
      </c>
      <c r="K163" s="1133"/>
    </row>
    <row r="164" spans="1:11" s="488" customFormat="1" ht="25.5">
      <c r="A164" s="505" t="s">
        <v>1845</v>
      </c>
      <c r="B164" s="497" t="s">
        <v>2198</v>
      </c>
      <c r="C164" s="612" t="s">
        <v>1</v>
      </c>
      <c r="D164" s="1476">
        <v>272</v>
      </c>
      <c r="E164" s="1477"/>
      <c r="F164" s="1477">
        <f t="shared" si="5"/>
        <v>0</v>
      </c>
      <c r="G164" s="1465">
        <f t="shared" si="6"/>
        <v>272</v>
      </c>
      <c r="H164" s="1468">
        <f t="shared" si="3"/>
        <v>0</v>
      </c>
      <c r="I164" s="1472"/>
      <c r="J164" s="1468">
        <f t="shared" si="4"/>
        <v>0</v>
      </c>
      <c r="K164" s="1133"/>
    </row>
    <row r="165" spans="1:11" s="488" customFormat="1" ht="25.5">
      <c r="A165" s="505" t="s">
        <v>1847</v>
      </c>
      <c r="B165" s="497" t="s">
        <v>2199</v>
      </c>
      <c r="C165" s="612" t="s">
        <v>1</v>
      </c>
      <c r="D165" s="1476">
        <v>320</v>
      </c>
      <c r="E165" s="1477"/>
      <c r="F165" s="1477">
        <f t="shared" si="5"/>
        <v>0</v>
      </c>
      <c r="G165" s="1465">
        <f t="shared" si="6"/>
        <v>320</v>
      </c>
      <c r="H165" s="1468">
        <f t="shared" si="3"/>
        <v>0</v>
      </c>
      <c r="I165" s="1472"/>
      <c r="J165" s="1468">
        <f t="shared" si="4"/>
        <v>0</v>
      </c>
      <c r="K165" s="1133"/>
    </row>
    <row r="166" spans="1:11" s="488" customFormat="1" ht="38.25">
      <c r="A166" s="505" t="s">
        <v>1849</v>
      </c>
      <c r="B166" s="497" t="s">
        <v>2200</v>
      </c>
      <c r="C166" s="612" t="s">
        <v>1</v>
      </c>
      <c r="D166" s="1476">
        <v>150</v>
      </c>
      <c r="E166" s="1477"/>
      <c r="F166" s="1477">
        <f t="shared" si="5"/>
        <v>0</v>
      </c>
      <c r="G166" s="1465">
        <f t="shared" si="6"/>
        <v>150</v>
      </c>
      <c r="H166" s="1468">
        <f t="shared" si="3"/>
        <v>0</v>
      </c>
      <c r="I166" s="1472"/>
      <c r="J166" s="1468">
        <f t="shared" si="4"/>
        <v>0</v>
      </c>
      <c r="K166" s="1133"/>
    </row>
    <row r="167" spans="1:11" s="488" customFormat="1">
      <c r="A167" s="505" t="s">
        <v>1851</v>
      </c>
      <c r="B167" s="497" t="s">
        <v>2201</v>
      </c>
      <c r="C167" s="612" t="s">
        <v>386</v>
      </c>
      <c r="D167" s="1476">
        <v>6250</v>
      </c>
      <c r="E167" s="1477"/>
      <c r="F167" s="1477">
        <f t="shared" si="5"/>
        <v>0</v>
      </c>
      <c r="G167" s="1465">
        <f>D167</f>
        <v>6250</v>
      </c>
      <c r="H167" s="1468">
        <f t="shared" si="3"/>
        <v>0</v>
      </c>
      <c r="I167" s="1472"/>
      <c r="J167" s="1468">
        <f t="shared" si="4"/>
        <v>0</v>
      </c>
      <c r="K167" s="1133"/>
    </row>
    <row r="168" spans="1:11" s="488" customFormat="1">
      <c r="A168" s="489"/>
      <c r="B168" s="490"/>
      <c r="C168" s="1522"/>
      <c r="D168" s="1473"/>
      <c r="E168" s="1474"/>
      <c r="F168" s="1475"/>
      <c r="G168" s="1465"/>
      <c r="H168" s="1468">
        <f t="shared" si="3"/>
        <v>0</v>
      </c>
      <c r="I168" s="1472"/>
      <c r="J168" s="1468">
        <f t="shared" si="4"/>
        <v>0</v>
      </c>
      <c r="K168" s="1133"/>
    </row>
    <row r="169" spans="1:11" s="488" customFormat="1">
      <c r="A169" s="489"/>
      <c r="B169" s="490"/>
      <c r="C169" s="1522"/>
      <c r="D169" s="1473"/>
      <c r="E169" s="1474"/>
      <c r="F169" s="1475"/>
      <c r="G169" s="1465"/>
      <c r="H169" s="1468">
        <f t="shared" si="3"/>
        <v>0</v>
      </c>
      <c r="I169" s="1472"/>
      <c r="J169" s="1468">
        <f t="shared" si="4"/>
        <v>0</v>
      </c>
      <c r="K169" s="1133"/>
    </row>
    <row r="170" spans="1:11" s="488" customFormat="1" ht="38.25">
      <c r="A170" s="489" t="s">
        <v>3</v>
      </c>
      <c r="B170" s="490" t="s">
        <v>2202</v>
      </c>
      <c r="C170" s="1522"/>
      <c r="D170" s="1474"/>
      <c r="E170" s="1474"/>
      <c r="F170" s="1474"/>
      <c r="G170" s="1465"/>
      <c r="H170" s="1468">
        <f t="shared" si="3"/>
        <v>0</v>
      </c>
      <c r="I170" s="1472"/>
      <c r="J170" s="1468">
        <f t="shared" si="4"/>
        <v>0</v>
      </c>
      <c r="K170" s="1133"/>
    </row>
    <row r="171" spans="1:11" s="488" customFormat="1" ht="279" customHeight="1">
      <c r="A171" s="490"/>
      <c r="B171" s="1455" t="s">
        <v>3474</v>
      </c>
      <c r="C171" s="612"/>
      <c r="D171" s="1476"/>
      <c r="E171" s="1477"/>
      <c r="F171" s="1477"/>
      <c r="G171" s="1465"/>
      <c r="H171" s="1468">
        <f t="shared" si="3"/>
        <v>0</v>
      </c>
      <c r="I171" s="1472"/>
      <c r="J171" s="1468">
        <f t="shared" si="4"/>
        <v>0</v>
      </c>
      <c r="K171" s="1133"/>
    </row>
    <row r="172" spans="1:11" s="488" customFormat="1">
      <c r="A172" s="490"/>
      <c r="B172" s="497"/>
      <c r="C172" s="612" t="s">
        <v>1</v>
      </c>
      <c r="D172" s="1476">
        <v>2</v>
      </c>
      <c r="E172" s="1477"/>
      <c r="F172" s="1477">
        <f>SUM(D172*E172)</f>
        <v>0</v>
      </c>
      <c r="G172" s="1465">
        <f t="shared" si="6"/>
        <v>2</v>
      </c>
      <c r="H172" s="1468">
        <f t="shared" si="3"/>
        <v>0</v>
      </c>
      <c r="I172" s="1472"/>
      <c r="J172" s="1468">
        <f t="shared" si="4"/>
        <v>0</v>
      </c>
      <c r="K172" s="1133"/>
    </row>
    <row r="173" spans="1:11" s="488" customFormat="1">
      <c r="A173" s="489"/>
      <c r="B173" s="490"/>
      <c r="C173" s="1522"/>
      <c r="D173" s="1473"/>
      <c r="E173" s="1474"/>
      <c r="F173" s="1475"/>
      <c r="G173" s="1465"/>
      <c r="H173" s="1468">
        <f t="shared" si="3"/>
        <v>0</v>
      </c>
      <c r="I173" s="1472"/>
      <c r="J173" s="1468">
        <f t="shared" si="4"/>
        <v>0</v>
      </c>
      <c r="K173" s="1133"/>
    </row>
    <row r="174" spans="1:11" s="488" customFormat="1">
      <c r="A174" s="489"/>
      <c r="B174" s="490"/>
      <c r="C174" s="1522"/>
      <c r="D174" s="1473"/>
      <c r="E174" s="1474"/>
      <c r="F174" s="1475"/>
      <c r="G174" s="1465"/>
      <c r="H174" s="1468">
        <f t="shared" si="3"/>
        <v>0</v>
      </c>
      <c r="I174" s="1472"/>
      <c r="J174" s="1468">
        <f t="shared" si="4"/>
        <v>0</v>
      </c>
      <c r="K174" s="1133"/>
    </row>
    <row r="175" spans="1:11" s="488" customFormat="1" ht="38.25">
      <c r="A175" s="489" t="s">
        <v>4</v>
      </c>
      <c r="B175" s="490" t="s">
        <v>2202</v>
      </c>
      <c r="C175" s="1522"/>
      <c r="D175" s="1474"/>
      <c r="E175" s="1474"/>
      <c r="F175" s="1474"/>
      <c r="G175" s="1465"/>
      <c r="H175" s="1468">
        <f t="shared" si="3"/>
        <v>0</v>
      </c>
      <c r="I175" s="1472"/>
      <c r="J175" s="1468">
        <f t="shared" si="4"/>
        <v>0</v>
      </c>
      <c r="K175" s="1133"/>
    </row>
    <row r="176" spans="1:11" s="488" customFormat="1" ht="277.5" customHeight="1">
      <c r="A176" s="490"/>
      <c r="B176" s="1455" t="s">
        <v>3475</v>
      </c>
      <c r="C176" s="612"/>
      <c r="D176" s="1476"/>
      <c r="E176" s="1477"/>
      <c r="F176" s="1477"/>
      <c r="G176" s="1465"/>
      <c r="H176" s="1468">
        <f t="shared" si="3"/>
        <v>0</v>
      </c>
      <c r="I176" s="1472"/>
      <c r="J176" s="1468">
        <f t="shared" si="4"/>
        <v>0</v>
      </c>
      <c r="K176" s="1133"/>
    </row>
    <row r="177" spans="1:11" s="488" customFormat="1">
      <c r="A177" s="490"/>
      <c r="B177" s="497"/>
      <c r="C177" s="612" t="s">
        <v>1</v>
      </c>
      <c r="D177" s="1476">
        <v>1</v>
      </c>
      <c r="E177" s="1477"/>
      <c r="F177" s="1477">
        <f>SUM(D177*E177)</f>
        <v>0</v>
      </c>
      <c r="G177" s="1465">
        <f t="shared" si="6"/>
        <v>1</v>
      </c>
      <c r="H177" s="1468">
        <f t="shared" si="3"/>
        <v>0</v>
      </c>
      <c r="I177" s="1472"/>
      <c r="J177" s="1468">
        <f t="shared" si="4"/>
        <v>0</v>
      </c>
      <c r="K177" s="1133"/>
    </row>
    <row r="178" spans="1:11" s="488" customFormat="1">
      <c r="A178" s="489"/>
      <c r="B178" s="490"/>
      <c r="C178" s="1522"/>
      <c r="D178" s="1473"/>
      <c r="E178" s="1474"/>
      <c r="F178" s="1475"/>
      <c r="G178" s="1465"/>
      <c r="H178" s="1468">
        <f t="shared" si="3"/>
        <v>0</v>
      </c>
      <c r="I178" s="1472"/>
      <c r="J178" s="1468">
        <f t="shared" si="4"/>
        <v>0</v>
      </c>
      <c r="K178" s="1133"/>
    </row>
    <row r="179" spans="1:11" s="488" customFormat="1">
      <c r="A179" s="489"/>
      <c r="B179" s="490"/>
      <c r="C179" s="1522"/>
      <c r="D179" s="1473"/>
      <c r="E179" s="1474"/>
      <c r="F179" s="1475"/>
      <c r="G179" s="1465"/>
      <c r="H179" s="1468">
        <f t="shared" si="3"/>
        <v>0</v>
      </c>
      <c r="I179" s="1472"/>
      <c r="J179" s="1468">
        <f t="shared" si="4"/>
        <v>0</v>
      </c>
      <c r="K179" s="1133"/>
    </row>
    <row r="180" spans="1:11" s="488" customFormat="1" ht="38.25">
      <c r="A180" s="489" t="s">
        <v>5</v>
      </c>
      <c r="B180" s="490" t="s">
        <v>2203</v>
      </c>
      <c r="C180" s="1522"/>
      <c r="D180" s="1474"/>
      <c r="E180" s="1474"/>
      <c r="F180" s="1474"/>
      <c r="G180" s="1465"/>
      <c r="H180" s="1468">
        <f t="shared" si="3"/>
        <v>0</v>
      </c>
      <c r="I180" s="1472"/>
      <c r="J180" s="1468">
        <f t="shared" si="4"/>
        <v>0</v>
      </c>
      <c r="K180" s="1133"/>
    </row>
    <row r="181" spans="1:11" s="488" customFormat="1" ht="25.5">
      <c r="A181" s="505" t="s">
        <v>1957</v>
      </c>
      <c r="B181" s="497" t="s">
        <v>2204</v>
      </c>
      <c r="C181" s="612" t="s">
        <v>1636</v>
      </c>
      <c r="D181" s="1476">
        <v>800</v>
      </c>
      <c r="E181" s="1477"/>
      <c r="F181" s="1477">
        <f>SUM(D181*E181)</f>
        <v>0</v>
      </c>
      <c r="G181" s="1465">
        <f t="shared" si="6"/>
        <v>800</v>
      </c>
      <c r="H181" s="1468">
        <f t="shared" si="3"/>
        <v>0</v>
      </c>
      <c r="I181" s="1472"/>
      <c r="J181" s="1468">
        <f t="shared" si="4"/>
        <v>0</v>
      </c>
      <c r="K181" s="1133"/>
    </row>
    <row r="182" spans="1:11" s="488" customFormat="1" ht="51">
      <c r="A182" s="505" t="s">
        <v>1958</v>
      </c>
      <c r="B182" s="497" t="s">
        <v>2205</v>
      </c>
      <c r="C182" s="612" t="s">
        <v>1636</v>
      </c>
      <c r="D182" s="1476">
        <v>1000</v>
      </c>
      <c r="E182" s="1477"/>
      <c r="F182" s="1477">
        <f>SUM(D182*E182)</f>
        <v>0</v>
      </c>
      <c r="G182" s="1465">
        <f t="shared" si="6"/>
        <v>1000</v>
      </c>
      <c r="H182" s="1468">
        <f t="shared" si="3"/>
        <v>0</v>
      </c>
      <c r="I182" s="1472"/>
      <c r="J182" s="1468">
        <f t="shared" si="4"/>
        <v>0</v>
      </c>
      <c r="K182" s="1133"/>
    </row>
    <row r="183" spans="1:11" s="488" customFormat="1" ht="25.5">
      <c r="A183" s="505" t="s">
        <v>1959</v>
      </c>
      <c r="B183" s="497" t="s">
        <v>2206</v>
      </c>
      <c r="C183" s="612" t="s">
        <v>1</v>
      </c>
      <c r="D183" s="1476">
        <v>8</v>
      </c>
      <c r="E183" s="1477"/>
      <c r="F183" s="1477">
        <f>SUM(D183*E183)</f>
        <v>0</v>
      </c>
      <c r="G183" s="1465">
        <f t="shared" si="6"/>
        <v>8</v>
      </c>
      <c r="H183" s="1468">
        <f t="shared" si="3"/>
        <v>0</v>
      </c>
      <c r="I183" s="1472"/>
      <c r="J183" s="1468">
        <f t="shared" si="4"/>
        <v>0</v>
      </c>
      <c r="K183" s="1133"/>
    </row>
    <row r="184" spans="1:11" s="488" customFormat="1" ht="25.5">
      <c r="A184" s="505" t="s">
        <v>1960</v>
      </c>
      <c r="B184" s="497" t="s">
        <v>2207</v>
      </c>
      <c r="C184" s="612" t="s">
        <v>1</v>
      </c>
      <c r="D184" s="1476">
        <v>8</v>
      </c>
      <c r="E184" s="1477"/>
      <c r="F184" s="1477">
        <f>SUM(D184*E184)</f>
        <v>0</v>
      </c>
      <c r="G184" s="1465">
        <f t="shared" si="6"/>
        <v>8</v>
      </c>
      <c r="H184" s="1468">
        <f t="shared" si="3"/>
        <v>0</v>
      </c>
      <c r="I184" s="1472"/>
      <c r="J184" s="1468">
        <f t="shared" si="4"/>
        <v>0</v>
      </c>
      <c r="K184" s="1133"/>
    </row>
    <row r="185" spans="1:11" s="488" customFormat="1">
      <c r="A185" s="490"/>
      <c r="B185" s="497"/>
      <c r="C185" s="612"/>
      <c r="D185" s="1476"/>
      <c r="E185" s="1477"/>
      <c r="F185" s="1477"/>
      <c r="G185" s="1465"/>
      <c r="H185" s="1468">
        <f t="shared" si="3"/>
        <v>0</v>
      </c>
      <c r="I185" s="1472"/>
      <c r="J185" s="1468">
        <f t="shared" si="4"/>
        <v>0</v>
      </c>
      <c r="K185" s="1133"/>
    </row>
    <row r="186" spans="1:11" s="488" customFormat="1">
      <c r="A186" s="489"/>
      <c r="B186" s="490"/>
      <c r="C186" s="1522"/>
      <c r="D186" s="1473"/>
      <c r="E186" s="1474"/>
      <c r="F186" s="1475"/>
      <c r="G186" s="1465"/>
      <c r="H186" s="1468">
        <f t="shared" si="3"/>
        <v>0</v>
      </c>
      <c r="I186" s="1472"/>
      <c r="J186" s="1468">
        <f t="shared" si="4"/>
        <v>0</v>
      </c>
      <c r="K186" s="1133"/>
    </row>
    <row r="187" spans="1:11" s="488" customFormat="1" ht="25.5">
      <c r="A187" s="489" t="s">
        <v>8</v>
      </c>
      <c r="B187" s="490" t="s">
        <v>2208</v>
      </c>
      <c r="C187" s="1522"/>
      <c r="D187" s="1474"/>
      <c r="E187" s="1474"/>
      <c r="F187" s="1474"/>
      <c r="G187" s="1465"/>
      <c r="H187" s="1468">
        <f t="shared" si="3"/>
        <v>0</v>
      </c>
      <c r="I187" s="1472"/>
      <c r="J187" s="1468">
        <f t="shared" si="4"/>
        <v>0</v>
      </c>
      <c r="K187" s="1133"/>
    </row>
    <row r="188" spans="1:11" s="488" customFormat="1" ht="25.5">
      <c r="A188" s="505" t="s">
        <v>2209</v>
      </c>
      <c r="B188" s="497" t="s">
        <v>2210</v>
      </c>
      <c r="C188" s="612" t="s">
        <v>1</v>
      </c>
      <c r="D188" s="1476">
        <v>1</v>
      </c>
      <c r="E188" s="1477"/>
      <c r="F188" s="1477">
        <f t="shared" ref="F188:F197" si="7">SUM(D188*E188)</f>
        <v>0</v>
      </c>
      <c r="G188" s="1465">
        <f t="shared" si="6"/>
        <v>1</v>
      </c>
      <c r="H188" s="1468">
        <f t="shared" si="3"/>
        <v>0</v>
      </c>
      <c r="I188" s="1472"/>
      <c r="J188" s="1468">
        <f t="shared" si="4"/>
        <v>0</v>
      </c>
      <c r="K188" s="1133"/>
    </row>
    <row r="189" spans="1:11" s="488" customFormat="1" ht="25.5">
      <c r="A189" s="505" t="s">
        <v>2211</v>
      </c>
      <c r="B189" s="497" t="s">
        <v>2212</v>
      </c>
      <c r="C189" s="612" t="s">
        <v>1</v>
      </c>
      <c r="D189" s="1476">
        <v>2</v>
      </c>
      <c r="E189" s="1477"/>
      <c r="F189" s="1477">
        <f t="shared" si="7"/>
        <v>0</v>
      </c>
      <c r="G189" s="1465">
        <f t="shared" si="6"/>
        <v>2</v>
      </c>
      <c r="H189" s="1468">
        <f t="shared" si="3"/>
        <v>0</v>
      </c>
      <c r="I189" s="1472"/>
      <c r="J189" s="1468">
        <f t="shared" si="4"/>
        <v>0</v>
      </c>
      <c r="K189" s="1133"/>
    </row>
    <row r="190" spans="1:11" s="488" customFormat="1" ht="25.5">
      <c r="A190" s="505" t="s">
        <v>2213</v>
      </c>
      <c r="B190" s="497" t="s">
        <v>2214</v>
      </c>
      <c r="C190" s="612" t="s">
        <v>1</v>
      </c>
      <c r="D190" s="1476">
        <v>1</v>
      </c>
      <c r="E190" s="1477"/>
      <c r="F190" s="1477">
        <f t="shared" si="7"/>
        <v>0</v>
      </c>
      <c r="G190" s="1465">
        <f t="shared" si="6"/>
        <v>1</v>
      </c>
      <c r="H190" s="1468">
        <f t="shared" si="3"/>
        <v>0</v>
      </c>
      <c r="I190" s="1472"/>
      <c r="J190" s="1468">
        <f t="shared" si="4"/>
        <v>0</v>
      </c>
      <c r="K190" s="1133"/>
    </row>
    <row r="191" spans="1:11" s="488" customFormat="1">
      <c r="A191" s="505" t="s">
        <v>2215</v>
      </c>
      <c r="B191" s="497" t="s">
        <v>2216</v>
      </c>
      <c r="C191" s="612" t="s">
        <v>1</v>
      </c>
      <c r="D191" s="1476">
        <v>3</v>
      </c>
      <c r="E191" s="1477"/>
      <c r="F191" s="1477">
        <f t="shared" si="7"/>
        <v>0</v>
      </c>
      <c r="G191" s="1465">
        <f t="shared" si="6"/>
        <v>3</v>
      </c>
      <c r="H191" s="1468">
        <f t="shared" si="3"/>
        <v>0</v>
      </c>
      <c r="I191" s="1472"/>
      <c r="J191" s="1468">
        <f t="shared" si="4"/>
        <v>0</v>
      </c>
      <c r="K191" s="1133"/>
    </row>
    <row r="192" spans="1:11" s="488" customFormat="1" ht="38.25">
      <c r="A192" s="505" t="s">
        <v>2217</v>
      </c>
      <c r="B192" s="497" t="s">
        <v>2218</v>
      </c>
      <c r="C192" s="612" t="s">
        <v>1</v>
      </c>
      <c r="D192" s="1476">
        <v>2</v>
      </c>
      <c r="E192" s="1477"/>
      <c r="F192" s="1477">
        <f t="shared" si="7"/>
        <v>0</v>
      </c>
      <c r="G192" s="1465">
        <f t="shared" si="6"/>
        <v>2</v>
      </c>
      <c r="H192" s="1468">
        <f t="shared" si="3"/>
        <v>0</v>
      </c>
      <c r="I192" s="1472"/>
      <c r="J192" s="1468">
        <f t="shared" si="4"/>
        <v>0</v>
      </c>
      <c r="K192" s="1133"/>
    </row>
    <row r="193" spans="1:11" s="488" customFormat="1">
      <c r="A193" s="505" t="s">
        <v>2219</v>
      </c>
      <c r="B193" s="497" t="s">
        <v>2220</v>
      </c>
      <c r="C193" s="612" t="s">
        <v>1</v>
      </c>
      <c r="D193" s="1476">
        <v>1</v>
      </c>
      <c r="E193" s="1477"/>
      <c r="F193" s="1477">
        <f t="shared" si="7"/>
        <v>0</v>
      </c>
      <c r="G193" s="1465">
        <f t="shared" si="6"/>
        <v>1</v>
      </c>
      <c r="H193" s="1468">
        <f t="shared" si="3"/>
        <v>0</v>
      </c>
      <c r="I193" s="1472"/>
      <c r="J193" s="1468">
        <f t="shared" si="4"/>
        <v>0</v>
      </c>
      <c r="K193" s="1133"/>
    </row>
    <row r="194" spans="1:11" s="488" customFormat="1">
      <c r="A194" s="505" t="s">
        <v>2221</v>
      </c>
      <c r="B194" s="497" t="s">
        <v>2222</v>
      </c>
      <c r="C194" s="612" t="s">
        <v>1</v>
      </c>
      <c r="D194" s="1476">
        <v>1</v>
      </c>
      <c r="E194" s="1477"/>
      <c r="F194" s="1477">
        <f t="shared" si="7"/>
        <v>0</v>
      </c>
      <c r="G194" s="1465">
        <f t="shared" si="6"/>
        <v>1</v>
      </c>
      <c r="H194" s="1468">
        <f t="shared" si="3"/>
        <v>0</v>
      </c>
      <c r="I194" s="1472"/>
      <c r="J194" s="1468">
        <f t="shared" si="4"/>
        <v>0</v>
      </c>
      <c r="K194" s="1133"/>
    </row>
    <row r="195" spans="1:11" s="488" customFormat="1">
      <c r="A195" s="505" t="s">
        <v>2223</v>
      </c>
      <c r="B195" s="497" t="s">
        <v>2224</v>
      </c>
      <c r="C195" s="612" t="s">
        <v>1</v>
      </c>
      <c r="D195" s="1476">
        <v>1</v>
      </c>
      <c r="E195" s="1477"/>
      <c r="F195" s="1477">
        <f t="shared" si="7"/>
        <v>0</v>
      </c>
      <c r="G195" s="1465">
        <f t="shared" si="6"/>
        <v>1</v>
      </c>
      <c r="H195" s="1468">
        <f t="shared" si="3"/>
        <v>0</v>
      </c>
      <c r="I195" s="1472"/>
      <c r="J195" s="1468">
        <f t="shared" si="4"/>
        <v>0</v>
      </c>
      <c r="K195" s="1133"/>
    </row>
    <row r="196" spans="1:11" s="488" customFormat="1" ht="25.5">
      <c r="A196" s="505" t="s">
        <v>2225</v>
      </c>
      <c r="B196" s="497" t="s">
        <v>2226</v>
      </c>
      <c r="C196" s="612" t="s">
        <v>1</v>
      </c>
      <c r="D196" s="1476">
        <v>2</v>
      </c>
      <c r="E196" s="1477"/>
      <c r="F196" s="1477">
        <f t="shared" si="7"/>
        <v>0</v>
      </c>
      <c r="G196" s="1465">
        <f t="shared" si="6"/>
        <v>2</v>
      </c>
      <c r="H196" s="1468">
        <f t="shared" si="3"/>
        <v>0</v>
      </c>
      <c r="I196" s="1472"/>
      <c r="J196" s="1468">
        <f t="shared" si="4"/>
        <v>0</v>
      </c>
      <c r="K196" s="1133"/>
    </row>
    <row r="197" spans="1:11" s="488" customFormat="1">
      <c r="A197" s="505" t="s">
        <v>2227</v>
      </c>
      <c r="B197" s="497" t="s">
        <v>2228</v>
      </c>
      <c r="C197" s="612" t="s">
        <v>187</v>
      </c>
      <c r="D197" s="1476">
        <v>1</v>
      </c>
      <c r="E197" s="1477"/>
      <c r="F197" s="1477">
        <f t="shared" si="7"/>
        <v>0</v>
      </c>
      <c r="G197" s="1465">
        <f t="shared" si="6"/>
        <v>1</v>
      </c>
      <c r="H197" s="1468">
        <f t="shared" si="3"/>
        <v>0</v>
      </c>
      <c r="I197" s="1472"/>
      <c r="J197" s="1468">
        <f t="shared" si="4"/>
        <v>0</v>
      </c>
      <c r="K197" s="1133"/>
    </row>
    <row r="198" spans="1:11" s="488" customFormat="1">
      <c r="A198" s="490"/>
      <c r="B198" s="497"/>
      <c r="C198" s="612"/>
      <c r="D198" s="1476"/>
      <c r="E198" s="1477"/>
      <c r="F198" s="1477"/>
      <c r="G198" s="1465"/>
      <c r="H198" s="1468">
        <f t="shared" si="3"/>
        <v>0</v>
      </c>
      <c r="I198" s="1472"/>
      <c r="J198" s="1468">
        <f t="shared" si="4"/>
        <v>0</v>
      </c>
      <c r="K198" s="1133"/>
    </row>
    <row r="199" spans="1:11" s="488" customFormat="1">
      <c r="A199" s="489"/>
      <c r="B199" s="490"/>
      <c r="C199" s="1522"/>
      <c r="D199" s="1473"/>
      <c r="E199" s="1474"/>
      <c r="F199" s="1475"/>
      <c r="G199" s="1465"/>
      <c r="H199" s="1468">
        <f t="shared" si="3"/>
        <v>0</v>
      </c>
      <c r="I199" s="1472"/>
      <c r="J199" s="1468">
        <f t="shared" si="4"/>
        <v>0</v>
      </c>
      <c r="K199" s="1133"/>
    </row>
    <row r="200" spans="1:11" s="488" customFormat="1" ht="25.5">
      <c r="A200" s="489" t="s">
        <v>9</v>
      </c>
      <c r="B200" s="490" t="s">
        <v>2229</v>
      </c>
      <c r="C200" s="1522"/>
      <c r="D200" s="1474"/>
      <c r="E200" s="1474"/>
      <c r="F200" s="1474"/>
      <c r="G200" s="1465"/>
      <c r="H200" s="1468">
        <f t="shared" si="3"/>
        <v>0</v>
      </c>
      <c r="I200" s="1472"/>
      <c r="J200" s="1468">
        <f t="shared" si="4"/>
        <v>0</v>
      </c>
      <c r="K200" s="1133"/>
    </row>
    <row r="201" spans="1:11" s="488" customFormat="1" ht="25.5">
      <c r="A201" s="505" t="s">
        <v>2230</v>
      </c>
      <c r="B201" s="497" t="s">
        <v>2231</v>
      </c>
      <c r="C201" s="612" t="s">
        <v>1636</v>
      </c>
      <c r="D201" s="1476">
        <v>177</v>
      </c>
      <c r="E201" s="1477"/>
      <c r="F201" s="1477">
        <f>SUM(D201*E201)</f>
        <v>0</v>
      </c>
      <c r="G201" s="1465">
        <f t="shared" si="6"/>
        <v>177</v>
      </c>
      <c r="H201" s="1468">
        <f t="shared" si="3"/>
        <v>0</v>
      </c>
      <c r="I201" s="1472"/>
      <c r="J201" s="1468">
        <f t="shared" si="4"/>
        <v>0</v>
      </c>
      <c r="K201" s="1133"/>
    </row>
    <row r="202" spans="1:11" s="488" customFormat="1" ht="25.5">
      <c r="A202" s="505" t="s">
        <v>2232</v>
      </c>
      <c r="B202" s="497" t="s">
        <v>2233</v>
      </c>
      <c r="C202" s="612" t="s">
        <v>1636</v>
      </c>
      <c r="D202" s="1476">
        <v>10</v>
      </c>
      <c r="E202" s="1477"/>
      <c r="F202" s="1477">
        <f>SUM(D202*E202)</f>
        <v>0</v>
      </c>
      <c r="G202" s="1465">
        <f t="shared" si="6"/>
        <v>10</v>
      </c>
      <c r="H202" s="1468">
        <f t="shared" si="3"/>
        <v>0</v>
      </c>
      <c r="I202" s="1472"/>
      <c r="J202" s="1468">
        <f t="shared" si="4"/>
        <v>0</v>
      </c>
      <c r="K202" s="1133"/>
    </row>
    <row r="203" spans="1:11" s="488" customFormat="1" ht="25.5">
      <c r="A203" s="505" t="s">
        <v>2234</v>
      </c>
      <c r="B203" s="497" t="s">
        <v>2235</v>
      </c>
      <c r="C203" s="612" t="s">
        <v>1636</v>
      </c>
      <c r="D203" s="1476">
        <v>20</v>
      </c>
      <c r="E203" s="1477"/>
      <c r="F203" s="1477">
        <f>SUM(D203*E203)</f>
        <v>0</v>
      </c>
      <c r="G203" s="1465">
        <f t="shared" si="6"/>
        <v>20</v>
      </c>
      <c r="H203" s="1468">
        <f t="shared" si="3"/>
        <v>0</v>
      </c>
      <c r="I203" s="1472"/>
      <c r="J203" s="1468">
        <f t="shared" si="4"/>
        <v>0</v>
      </c>
      <c r="K203" s="1133"/>
    </row>
    <row r="204" spans="1:11" s="488" customFormat="1" ht="25.5">
      <c r="A204" s="505" t="s">
        <v>2236</v>
      </c>
      <c r="B204" s="497" t="s">
        <v>2237</v>
      </c>
      <c r="C204" s="612" t="s">
        <v>1636</v>
      </c>
      <c r="D204" s="1476">
        <v>50</v>
      </c>
      <c r="E204" s="1477"/>
      <c r="F204" s="1477">
        <f>SUM(D204*E204)</f>
        <v>0</v>
      </c>
      <c r="G204" s="1465">
        <f t="shared" si="6"/>
        <v>50</v>
      </c>
      <c r="H204" s="1468">
        <f t="shared" si="3"/>
        <v>0</v>
      </c>
      <c r="I204" s="1472"/>
      <c r="J204" s="1468">
        <f t="shared" si="4"/>
        <v>0</v>
      </c>
      <c r="K204" s="1133"/>
    </row>
    <row r="205" spans="1:11" s="488" customFormat="1" ht="38.25">
      <c r="A205" s="505" t="s">
        <v>2238</v>
      </c>
      <c r="B205" s="497" t="s">
        <v>2239</v>
      </c>
      <c r="C205" s="612" t="s">
        <v>187</v>
      </c>
      <c r="D205" s="1476">
        <v>1</v>
      </c>
      <c r="E205" s="1477"/>
      <c r="F205" s="1477">
        <f>SUM(D205*E205)</f>
        <v>0</v>
      </c>
      <c r="G205" s="1465">
        <f t="shared" si="6"/>
        <v>1</v>
      </c>
      <c r="H205" s="1468">
        <f t="shared" si="3"/>
        <v>0</v>
      </c>
      <c r="I205" s="1472"/>
      <c r="J205" s="1468">
        <f t="shared" si="4"/>
        <v>0</v>
      </c>
      <c r="K205" s="1133"/>
    </row>
    <row r="206" spans="1:11" s="488" customFormat="1">
      <c r="A206" s="489"/>
      <c r="B206" s="490"/>
      <c r="C206" s="1522"/>
      <c r="D206" s="1473"/>
      <c r="E206" s="1474"/>
      <c r="F206" s="1475"/>
      <c r="G206" s="1465"/>
      <c r="H206" s="1468">
        <f t="shared" si="3"/>
        <v>0</v>
      </c>
      <c r="I206" s="1472"/>
      <c r="J206" s="1468">
        <f t="shared" si="4"/>
        <v>0</v>
      </c>
      <c r="K206" s="1133"/>
    </row>
    <row r="207" spans="1:11" s="488" customFormat="1">
      <c r="A207" s="489"/>
      <c r="B207" s="490"/>
      <c r="C207" s="1522"/>
      <c r="D207" s="1473"/>
      <c r="E207" s="1474"/>
      <c r="F207" s="1475"/>
      <c r="G207" s="1465"/>
      <c r="H207" s="1468">
        <f t="shared" si="3"/>
        <v>0</v>
      </c>
      <c r="I207" s="1472"/>
      <c r="J207" s="1468">
        <f t="shared" si="4"/>
        <v>0</v>
      </c>
      <c r="K207" s="1133"/>
    </row>
    <row r="208" spans="1:11" s="488" customFormat="1" ht="26.25" customHeight="1">
      <c r="A208" s="489" t="s">
        <v>10</v>
      </c>
      <c r="B208" s="490" t="s">
        <v>2240</v>
      </c>
      <c r="C208" s="1522"/>
      <c r="D208" s="1474"/>
      <c r="E208" s="1474"/>
      <c r="F208" s="1474"/>
      <c r="G208" s="1465"/>
      <c r="H208" s="1468">
        <f t="shared" si="3"/>
        <v>0</v>
      </c>
      <c r="I208" s="1472"/>
      <c r="J208" s="1468">
        <f t="shared" si="4"/>
        <v>0</v>
      </c>
      <c r="K208" s="1133"/>
    </row>
    <row r="209" spans="1:11" s="488" customFormat="1" ht="25.5">
      <c r="A209" s="490"/>
      <c r="B209" s="497" t="s">
        <v>2241</v>
      </c>
      <c r="C209" s="612" t="s">
        <v>1636</v>
      </c>
      <c r="D209" s="1476">
        <v>250</v>
      </c>
      <c r="E209" s="1477"/>
      <c r="F209" s="1477">
        <f>SUM(D209*E209)</f>
        <v>0</v>
      </c>
      <c r="G209" s="1465">
        <f t="shared" si="6"/>
        <v>250</v>
      </c>
      <c r="H209" s="1468">
        <f t="shared" si="3"/>
        <v>0</v>
      </c>
      <c r="I209" s="1472"/>
      <c r="J209" s="1468">
        <f t="shared" si="4"/>
        <v>0</v>
      </c>
      <c r="K209" s="1133"/>
    </row>
    <row r="210" spans="1:11" s="488" customFormat="1">
      <c r="A210" s="490"/>
      <c r="B210" s="497" t="s">
        <v>2242</v>
      </c>
      <c r="C210" s="612" t="s">
        <v>187</v>
      </c>
      <c r="D210" s="1476">
        <v>1</v>
      </c>
      <c r="E210" s="1477"/>
      <c r="F210" s="1477">
        <f>SUM(D210*E210)</f>
        <v>0</v>
      </c>
      <c r="G210" s="1465">
        <f t="shared" si="6"/>
        <v>1</v>
      </c>
      <c r="H210" s="1468">
        <f t="shared" si="3"/>
        <v>0</v>
      </c>
      <c r="I210" s="1472"/>
      <c r="J210" s="1468">
        <f t="shared" si="4"/>
        <v>0</v>
      </c>
      <c r="K210" s="1133"/>
    </row>
    <row r="211" spans="1:11" s="488" customFormat="1">
      <c r="A211" s="489"/>
      <c r="B211" s="490"/>
      <c r="C211" s="1522"/>
      <c r="D211" s="1473"/>
      <c r="E211" s="1474"/>
      <c r="F211" s="1475"/>
      <c r="G211" s="1465"/>
      <c r="H211" s="1468">
        <f t="shared" si="3"/>
        <v>0</v>
      </c>
      <c r="I211" s="1472"/>
      <c r="J211" s="1468">
        <f t="shared" si="4"/>
        <v>0</v>
      </c>
      <c r="K211" s="1133"/>
    </row>
    <row r="212" spans="1:11" s="488" customFormat="1">
      <c r="A212" s="489"/>
      <c r="B212" s="490"/>
      <c r="C212" s="1522"/>
      <c r="D212" s="1473"/>
      <c r="E212" s="1474"/>
      <c r="F212" s="1475"/>
      <c r="G212" s="1465"/>
      <c r="H212" s="1468">
        <f t="shared" si="3"/>
        <v>0</v>
      </c>
      <c r="I212" s="1472"/>
      <c r="J212" s="1468">
        <f t="shared" si="4"/>
        <v>0</v>
      </c>
      <c r="K212" s="1133"/>
    </row>
    <row r="213" spans="1:11" s="488" customFormat="1">
      <c r="A213" s="489"/>
      <c r="B213" s="490"/>
      <c r="C213" s="1522"/>
      <c r="D213" s="1473"/>
      <c r="E213" s="1474"/>
      <c r="F213" s="1475"/>
      <c r="G213" s="1465"/>
      <c r="H213" s="1468">
        <f t="shared" si="3"/>
        <v>0</v>
      </c>
      <c r="I213" s="1472"/>
      <c r="J213" s="1468">
        <f t="shared" si="4"/>
        <v>0</v>
      </c>
      <c r="K213" s="1133"/>
    </row>
    <row r="214" spans="1:11" s="480" customFormat="1">
      <c r="A214" s="903"/>
      <c r="B214" s="904" t="s">
        <v>2243</v>
      </c>
      <c r="C214" s="1509"/>
      <c r="D214" s="1484"/>
      <c r="E214" s="1484"/>
      <c r="F214" s="1485">
        <f>SUM(F151:F213)</f>
        <v>0</v>
      </c>
      <c r="G214" s="1486"/>
      <c r="H214" s="1485">
        <f>SUM(H151:H213)</f>
        <v>0</v>
      </c>
      <c r="I214" s="1486"/>
      <c r="J214" s="1485">
        <f>SUM(J151:J213)</f>
        <v>0</v>
      </c>
      <c r="K214" s="1133"/>
    </row>
    <row r="215" spans="1:11" s="488" customFormat="1">
      <c r="A215" s="489"/>
      <c r="B215" s="493"/>
      <c r="C215" s="1523"/>
      <c r="D215" s="1482"/>
      <c r="E215" s="1482"/>
      <c r="F215" s="1483"/>
      <c r="G215" s="1465"/>
      <c r="H215" s="1466"/>
      <c r="I215" s="1472"/>
      <c r="J215" s="1480"/>
      <c r="K215" s="1133"/>
    </row>
    <row r="216" spans="1:11" s="488" customFormat="1">
      <c r="A216" s="489"/>
      <c r="B216" s="490"/>
      <c r="C216" s="1524"/>
      <c r="D216" s="1474"/>
      <c r="E216" s="1474"/>
      <c r="F216" s="1396"/>
      <c r="G216" s="1465"/>
      <c r="H216" s="1466"/>
      <c r="I216" s="1489"/>
      <c r="J216" s="1490"/>
      <c r="K216" s="1133"/>
    </row>
    <row r="217" spans="1:11" s="488" customFormat="1" ht="25.5">
      <c r="A217" s="1525" t="s">
        <v>1589</v>
      </c>
      <c r="B217" s="1526" t="s">
        <v>2244</v>
      </c>
      <c r="C217" s="1527"/>
      <c r="D217" s="1491"/>
      <c r="E217" s="1491"/>
      <c r="F217" s="1491"/>
      <c r="G217" s="1465"/>
      <c r="H217" s="1466"/>
      <c r="I217" s="1489"/>
      <c r="J217" s="1490"/>
      <c r="K217" s="1133"/>
    </row>
    <row r="218" spans="1:11" s="488" customFormat="1">
      <c r="A218" s="489"/>
      <c r="B218" s="490"/>
      <c r="C218" s="1524"/>
      <c r="D218" s="1474"/>
      <c r="E218" s="1474"/>
      <c r="F218" s="1396"/>
      <c r="G218" s="1465"/>
      <c r="H218" s="1466"/>
      <c r="I218" s="1472"/>
      <c r="J218" s="1480"/>
      <c r="K218" s="1133"/>
    </row>
    <row r="219" spans="1:11" s="488" customFormat="1">
      <c r="A219" s="496"/>
      <c r="B219" s="497"/>
      <c r="C219" s="1528"/>
      <c r="D219" s="1481"/>
      <c r="E219" s="1474"/>
      <c r="F219" s="1475"/>
      <c r="G219" s="1465"/>
      <c r="H219" s="1466"/>
      <c r="I219" s="1472"/>
      <c r="J219" s="1480"/>
      <c r="K219" s="1133"/>
    </row>
    <row r="220" spans="1:11" s="488" customFormat="1" ht="38.25">
      <c r="A220" s="498" t="s">
        <v>0</v>
      </c>
      <c r="B220" s="499" t="s">
        <v>2245</v>
      </c>
      <c r="C220" s="1529"/>
      <c r="D220" s="1478"/>
      <c r="E220" s="1479"/>
      <c r="F220" s="1475"/>
      <c r="G220" s="1465"/>
      <c r="H220" s="1466"/>
      <c r="I220" s="1472"/>
      <c r="J220" s="1480"/>
      <c r="K220" s="1133"/>
    </row>
    <row r="221" spans="1:11" s="488" customFormat="1" ht="382.5">
      <c r="A221" s="498"/>
      <c r="B221" s="1556" t="s">
        <v>3476</v>
      </c>
      <c r="C221" s="1529"/>
      <c r="D221" s="1478"/>
      <c r="E221" s="1479"/>
      <c r="F221" s="1475"/>
      <c r="G221" s="1465"/>
      <c r="H221" s="1466"/>
      <c r="I221" s="1472"/>
      <c r="J221" s="1480"/>
      <c r="K221" s="1133"/>
    </row>
    <row r="222" spans="1:11" s="488" customFormat="1">
      <c r="A222" s="498"/>
      <c r="B222" s="499"/>
      <c r="C222" s="1529" t="s">
        <v>1</v>
      </c>
      <c r="D222" s="1478">
        <v>1</v>
      </c>
      <c r="E222" s="1479"/>
      <c r="F222" s="1475">
        <f>SUM(D222*E222)</f>
        <v>0</v>
      </c>
      <c r="G222" s="1465">
        <f t="shared" ref="G222:G246" si="8">D222</f>
        <v>1</v>
      </c>
      <c r="H222" s="1475">
        <f>E222*G222</f>
        <v>0</v>
      </c>
      <c r="I222" s="1472"/>
      <c r="J222" s="1475">
        <f>E222*I222</f>
        <v>0</v>
      </c>
      <c r="K222" s="1133"/>
    </row>
    <row r="223" spans="1:11" s="488" customFormat="1">
      <c r="A223" s="498"/>
      <c r="B223" s="499"/>
      <c r="C223" s="1529"/>
      <c r="D223" s="1478"/>
      <c r="E223" s="1479"/>
      <c r="F223" s="1475"/>
      <c r="G223" s="1465"/>
      <c r="H223" s="1466"/>
      <c r="I223" s="1472"/>
      <c r="J223" s="1480"/>
      <c r="K223" s="1133"/>
    </row>
    <row r="224" spans="1:11" s="488" customFormat="1">
      <c r="A224" s="489"/>
      <c r="B224" s="490"/>
      <c r="C224" s="1524"/>
      <c r="D224" s="1474"/>
      <c r="E224" s="1474"/>
      <c r="F224" s="1396"/>
      <c r="G224" s="1465"/>
      <c r="H224" s="1466"/>
      <c r="I224" s="1472"/>
      <c r="J224" s="1480"/>
      <c r="K224" s="1133"/>
    </row>
    <row r="225" spans="1:11" s="488" customFormat="1" ht="63.75">
      <c r="A225" s="496" t="s">
        <v>2</v>
      </c>
      <c r="B225" s="497" t="s">
        <v>2246</v>
      </c>
      <c r="C225" s="1528"/>
      <c r="D225" s="1481"/>
      <c r="E225" s="1474"/>
      <c r="F225" s="1475"/>
      <c r="G225" s="1465"/>
      <c r="H225" s="1466"/>
      <c r="I225" s="1472"/>
      <c r="J225" s="1480"/>
      <c r="K225" s="1133"/>
    </row>
    <row r="226" spans="1:11" s="488" customFormat="1">
      <c r="A226" s="496"/>
      <c r="B226" s="497"/>
      <c r="C226" s="1528" t="s">
        <v>1</v>
      </c>
      <c r="D226" s="1481">
        <v>1</v>
      </c>
      <c r="E226" s="1474"/>
      <c r="F226" s="1475">
        <f>D226*E226</f>
        <v>0</v>
      </c>
      <c r="G226" s="1465">
        <f t="shared" si="8"/>
        <v>1</v>
      </c>
      <c r="H226" s="1475">
        <f>E226*G226</f>
        <v>0</v>
      </c>
      <c r="I226" s="1472"/>
      <c r="J226" s="1475">
        <f>E226*I226</f>
        <v>0</v>
      </c>
      <c r="K226" s="1133"/>
    </row>
    <row r="227" spans="1:11" s="488" customFormat="1">
      <c r="A227" s="489"/>
      <c r="B227" s="490"/>
      <c r="C227" s="1524"/>
      <c r="D227" s="1474"/>
      <c r="E227" s="1474"/>
      <c r="F227" s="1396"/>
      <c r="G227" s="1465"/>
      <c r="H227" s="1475">
        <f t="shared" ref="H227:H249" si="9">E227*G227</f>
        <v>0</v>
      </c>
      <c r="I227" s="1472"/>
      <c r="J227" s="1475">
        <f t="shared" ref="J227:J249" si="10">E227*I227</f>
        <v>0</v>
      </c>
      <c r="K227" s="1133"/>
    </row>
    <row r="228" spans="1:11" s="488" customFormat="1">
      <c r="A228" s="489"/>
      <c r="B228" s="490"/>
      <c r="C228" s="1524"/>
      <c r="D228" s="1474"/>
      <c r="E228" s="1474"/>
      <c r="F228" s="1396"/>
      <c r="G228" s="1465"/>
      <c r="H228" s="1475">
        <f t="shared" si="9"/>
        <v>0</v>
      </c>
      <c r="I228" s="1472"/>
      <c r="J228" s="1475">
        <f t="shared" si="10"/>
        <v>0</v>
      </c>
      <c r="K228" s="1133"/>
    </row>
    <row r="229" spans="1:11" s="488" customFormat="1" ht="25.5">
      <c r="A229" s="498" t="s">
        <v>3</v>
      </c>
      <c r="B229" s="499" t="s">
        <v>2247</v>
      </c>
      <c r="C229" s="1529"/>
      <c r="D229" s="1478"/>
      <c r="E229" s="1479"/>
      <c r="F229" s="1475"/>
      <c r="G229" s="1465"/>
      <c r="H229" s="1475">
        <f t="shared" si="9"/>
        <v>0</v>
      </c>
      <c r="I229" s="1472"/>
      <c r="J229" s="1475">
        <f t="shared" si="10"/>
        <v>0</v>
      </c>
      <c r="K229" s="1133"/>
    </row>
    <row r="230" spans="1:11" s="488" customFormat="1" ht="276" customHeight="1">
      <c r="A230" s="498"/>
      <c r="B230" s="1557" t="s">
        <v>3477</v>
      </c>
      <c r="C230" s="1529"/>
      <c r="D230" s="1478"/>
      <c r="E230" s="1479"/>
      <c r="F230" s="1475"/>
      <c r="G230" s="1465"/>
      <c r="H230" s="1475">
        <f t="shared" si="9"/>
        <v>0</v>
      </c>
      <c r="I230" s="1472"/>
      <c r="J230" s="1475">
        <f t="shared" si="10"/>
        <v>0</v>
      </c>
      <c r="K230" s="1133"/>
    </row>
    <row r="231" spans="1:11" s="488" customFormat="1">
      <c r="A231" s="498"/>
      <c r="B231" s="499"/>
      <c r="C231" s="1529" t="s">
        <v>1</v>
      </c>
      <c r="D231" s="1478">
        <v>1</v>
      </c>
      <c r="E231" s="1479"/>
      <c r="F231" s="1475">
        <f>SUM(D231*E231)</f>
        <v>0</v>
      </c>
      <c r="G231" s="1465">
        <f t="shared" si="8"/>
        <v>1</v>
      </c>
      <c r="H231" s="1475">
        <f t="shared" si="9"/>
        <v>0</v>
      </c>
      <c r="I231" s="1472"/>
      <c r="J231" s="1475">
        <f t="shared" si="10"/>
        <v>0</v>
      </c>
      <c r="K231" s="1133"/>
    </row>
    <row r="232" spans="1:11" s="488" customFormat="1">
      <c r="A232" s="498"/>
      <c r="B232" s="499"/>
      <c r="C232" s="1529"/>
      <c r="D232" s="1478"/>
      <c r="E232" s="1479"/>
      <c r="F232" s="1475"/>
      <c r="G232" s="1465"/>
      <c r="H232" s="1475">
        <f t="shared" si="9"/>
        <v>0</v>
      </c>
      <c r="I232" s="1472"/>
      <c r="J232" s="1475">
        <f t="shared" si="10"/>
        <v>0</v>
      </c>
      <c r="K232" s="1133"/>
    </row>
    <row r="233" spans="1:11" s="488" customFormat="1">
      <c r="A233" s="498"/>
      <c r="B233" s="499"/>
      <c r="C233" s="1529"/>
      <c r="D233" s="1478"/>
      <c r="E233" s="1479"/>
      <c r="F233" s="1475"/>
      <c r="G233" s="1465"/>
      <c r="H233" s="1475">
        <f t="shared" si="9"/>
        <v>0</v>
      </c>
      <c r="I233" s="1472"/>
      <c r="J233" s="1475">
        <f t="shared" si="10"/>
        <v>0</v>
      </c>
      <c r="K233" s="1133"/>
    </row>
    <row r="234" spans="1:11" s="488" customFormat="1" ht="25.5">
      <c r="A234" s="496" t="s">
        <v>4</v>
      </c>
      <c r="B234" s="500" t="s">
        <v>2248</v>
      </c>
      <c r="C234" s="1528"/>
      <c r="D234" s="1481"/>
      <c r="E234" s="1474"/>
      <c r="F234" s="1475"/>
      <c r="G234" s="1465"/>
      <c r="H234" s="1475">
        <f t="shared" si="9"/>
        <v>0</v>
      </c>
      <c r="I234" s="1472"/>
      <c r="J234" s="1475">
        <f t="shared" si="10"/>
        <v>0</v>
      </c>
      <c r="K234" s="1133"/>
    </row>
    <row r="235" spans="1:11" s="488" customFormat="1" ht="132.75" customHeight="1">
      <c r="A235" s="496"/>
      <c r="B235" s="500" t="s">
        <v>2249</v>
      </c>
      <c r="C235" s="1528"/>
      <c r="D235" s="1481"/>
      <c r="E235" s="1474"/>
      <c r="F235" s="1475"/>
      <c r="G235" s="1465"/>
      <c r="H235" s="1475">
        <f t="shared" si="9"/>
        <v>0</v>
      </c>
      <c r="I235" s="1472"/>
      <c r="J235" s="1475">
        <f t="shared" si="10"/>
        <v>0</v>
      </c>
      <c r="K235" s="1133"/>
    </row>
    <row r="236" spans="1:11" s="488" customFormat="1">
      <c r="A236" s="496"/>
      <c r="B236" s="500" t="s">
        <v>2250</v>
      </c>
      <c r="C236" s="1528"/>
      <c r="D236" s="1481"/>
      <c r="E236" s="1474"/>
      <c r="F236" s="1475"/>
      <c r="G236" s="1465"/>
      <c r="H236" s="1475">
        <f t="shared" si="9"/>
        <v>0</v>
      </c>
      <c r="I236" s="1472"/>
      <c r="J236" s="1475">
        <f t="shared" si="10"/>
        <v>0</v>
      </c>
      <c r="K236" s="1133"/>
    </row>
    <row r="237" spans="1:11" s="488" customFormat="1">
      <c r="A237" s="496"/>
      <c r="B237" s="500" t="s">
        <v>2251</v>
      </c>
      <c r="C237" s="1528"/>
      <c r="D237" s="1481"/>
      <c r="E237" s="1474"/>
      <c r="F237" s="1475"/>
      <c r="G237" s="1465"/>
      <c r="H237" s="1475">
        <f t="shared" si="9"/>
        <v>0</v>
      </c>
      <c r="I237" s="1472"/>
      <c r="J237" s="1475">
        <f t="shared" si="10"/>
        <v>0</v>
      </c>
      <c r="K237" s="1133"/>
    </row>
    <row r="238" spans="1:11" s="488" customFormat="1">
      <c r="A238" s="496"/>
      <c r="B238" s="497"/>
      <c r="C238" s="1528" t="s">
        <v>1</v>
      </c>
      <c r="D238" s="1481">
        <v>1</v>
      </c>
      <c r="E238" s="1474"/>
      <c r="F238" s="1475">
        <f>D238*E238</f>
        <v>0</v>
      </c>
      <c r="G238" s="1465">
        <f t="shared" si="8"/>
        <v>1</v>
      </c>
      <c r="H238" s="1475">
        <f t="shared" si="9"/>
        <v>0</v>
      </c>
      <c r="I238" s="1472"/>
      <c r="J238" s="1475">
        <f t="shared" si="10"/>
        <v>0</v>
      </c>
      <c r="K238" s="1133"/>
    </row>
    <row r="239" spans="1:11" s="488" customFormat="1">
      <c r="A239" s="489"/>
      <c r="B239" s="490"/>
      <c r="C239" s="1524"/>
      <c r="D239" s="1474"/>
      <c r="E239" s="1474"/>
      <c r="F239" s="1396"/>
      <c r="G239" s="1465"/>
      <c r="H239" s="1475">
        <f t="shared" si="9"/>
        <v>0</v>
      </c>
      <c r="I239" s="1472"/>
      <c r="J239" s="1475">
        <f t="shared" si="10"/>
        <v>0</v>
      </c>
      <c r="K239" s="1133"/>
    </row>
    <row r="240" spans="1:11" s="488" customFormat="1">
      <c r="A240" s="489"/>
      <c r="B240" s="490"/>
      <c r="C240" s="1524"/>
      <c r="D240" s="1474"/>
      <c r="E240" s="1474"/>
      <c r="F240" s="1396"/>
      <c r="G240" s="1465"/>
      <c r="H240" s="1475">
        <f t="shared" si="9"/>
        <v>0</v>
      </c>
      <c r="I240" s="1472"/>
      <c r="J240" s="1475">
        <f t="shared" si="10"/>
        <v>0</v>
      </c>
      <c r="K240" s="1133"/>
    </row>
    <row r="241" spans="1:11" s="488" customFormat="1" ht="38.25">
      <c r="A241" s="496" t="s">
        <v>5</v>
      </c>
      <c r="B241" s="500" t="s">
        <v>2252</v>
      </c>
      <c r="C241" s="1528"/>
      <c r="D241" s="1481"/>
      <c r="E241" s="1474"/>
      <c r="F241" s="1475"/>
      <c r="G241" s="1465"/>
      <c r="H241" s="1475">
        <f t="shared" si="9"/>
        <v>0</v>
      </c>
      <c r="I241" s="1472"/>
      <c r="J241" s="1475">
        <f t="shared" si="10"/>
        <v>0</v>
      </c>
      <c r="K241" s="1133"/>
    </row>
    <row r="242" spans="1:11" s="488" customFormat="1">
      <c r="A242" s="496"/>
      <c r="B242" s="497"/>
      <c r="C242" s="1528" t="s">
        <v>1</v>
      </c>
      <c r="D242" s="1481">
        <v>1</v>
      </c>
      <c r="E242" s="1474"/>
      <c r="F242" s="1475">
        <f>D242*E242</f>
        <v>0</v>
      </c>
      <c r="G242" s="1465">
        <f t="shared" si="8"/>
        <v>1</v>
      </c>
      <c r="H242" s="1475">
        <f t="shared" si="9"/>
        <v>0</v>
      </c>
      <c r="I242" s="1472"/>
      <c r="J242" s="1475">
        <f t="shared" si="10"/>
        <v>0</v>
      </c>
      <c r="K242" s="1133"/>
    </row>
    <row r="243" spans="1:11" s="488" customFormat="1">
      <c r="A243" s="489"/>
      <c r="B243" s="490"/>
      <c r="C243" s="1524"/>
      <c r="D243" s="1474"/>
      <c r="E243" s="1474"/>
      <c r="F243" s="1396"/>
      <c r="G243" s="1465"/>
      <c r="H243" s="1475">
        <f t="shared" si="9"/>
        <v>0</v>
      </c>
      <c r="I243" s="1472"/>
      <c r="J243" s="1475">
        <f t="shared" si="10"/>
        <v>0</v>
      </c>
      <c r="K243" s="1133"/>
    </row>
    <row r="244" spans="1:11" s="488" customFormat="1">
      <c r="A244" s="489"/>
      <c r="B244" s="490"/>
      <c r="C244" s="1524"/>
      <c r="D244" s="1474"/>
      <c r="E244" s="1474"/>
      <c r="F244" s="1396"/>
      <c r="G244" s="1465"/>
      <c r="H244" s="1475">
        <f t="shared" si="9"/>
        <v>0</v>
      </c>
      <c r="I244" s="1472"/>
      <c r="J244" s="1475">
        <f t="shared" si="10"/>
        <v>0</v>
      </c>
      <c r="K244" s="1133"/>
    </row>
    <row r="245" spans="1:11" s="488" customFormat="1">
      <c r="A245" s="496" t="s">
        <v>8</v>
      </c>
      <c r="B245" s="500" t="s">
        <v>2253</v>
      </c>
      <c r="C245" s="1528"/>
      <c r="D245" s="1481"/>
      <c r="E245" s="1474"/>
      <c r="F245" s="1475"/>
      <c r="G245" s="1465"/>
      <c r="H245" s="1475">
        <f t="shared" si="9"/>
        <v>0</v>
      </c>
      <c r="I245" s="1472"/>
      <c r="J245" s="1475">
        <f t="shared" si="10"/>
        <v>0</v>
      </c>
      <c r="K245" s="1133"/>
    </row>
    <row r="246" spans="1:11" s="488" customFormat="1">
      <c r="A246" s="496"/>
      <c r="B246" s="497"/>
      <c r="C246" s="1528" t="s">
        <v>1</v>
      </c>
      <c r="D246" s="1481">
        <v>1</v>
      </c>
      <c r="E246" s="1474"/>
      <c r="F246" s="1475">
        <f>D246*E246</f>
        <v>0</v>
      </c>
      <c r="G246" s="1465">
        <f t="shared" si="8"/>
        <v>1</v>
      </c>
      <c r="H246" s="1475">
        <f t="shared" si="9"/>
        <v>0</v>
      </c>
      <c r="I246" s="1472"/>
      <c r="J246" s="1475">
        <f t="shared" si="10"/>
        <v>0</v>
      </c>
      <c r="K246" s="1133"/>
    </row>
    <row r="247" spans="1:11" s="488" customFormat="1">
      <c r="A247" s="489"/>
      <c r="B247" s="490"/>
      <c r="C247" s="1524"/>
      <c r="D247" s="1474"/>
      <c r="E247" s="1474"/>
      <c r="F247" s="1396"/>
      <c r="G247" s="1465"/>
      <c r="H247" s="1475">
        <f t="shared" si="9"/>
        <v>0</v>
      </c>
      <c r="I247" s="1472"/>
      <c r="J247" s="1475">
        <f t="shared" si="10"/>
        <v>0</v>
      </c>
      <c r="K247" s="1133"/>
    </row>
    <row r="248" spans="1:11" s="488" customFormat="1">
      <c r="A248" s="489"/>
      <c r="B248" s="490"/>
      <c r="C248" s="1524"/>
      <c r="D248" s="1474"/>
      <c r="E248" s="1474"/>
      <c r="F248" s="1396"/>
      <c r="G248" s="1465"/>
      <c r="H248" s="1475">
        <f t="shared" si="9"/>
        <v>0</v>
      </c>
      <c r="I248" s="1472"/>
      <c r="J248" s="1475">
        <f t="shared" si="10"/>
        <v>0</v>
      </c>
      <c r="K248" s="1133"/>
    </row>
    <row r="249" spans="1:11" s="488" customFormat="1">
      <c r="A249" s="501"/>
      <c r="B249" s="493"/>
      <c r="C249" s="1523"/>
      <c r="D249" s="1482"/>
      <c r="E249" s="1482"/>
      <c r="F249" s="1483"/>
      <c r="G249" s="1465"/>
      <c r="H249" s="1475">
        <f t="shared" si="9"/>
        <v>0</v>
      </c>
      <c r="I249" s="1472"/>
      <c r="J249" s="1475">
        <f t="shared" si="10"/>
        <v>0</v>
      </c>
      <c r="K249" s="1133"/>
    </row>
    <row r="250" spans="1:11" s="480" customFormat="1" ht="25.5">
      <c r="A250" s="903"/>
      <c r="B250" s="904" t="s">
        <v>2254</v>
      </c>
      <c r="C250" s="1509"/>
      <c r="D250" s="1484"/>
      <c r="E250" s="1484"/>
      <c r="F250" s="1485">
        <f>SUM(F221:F249)</f>
        <v>0</v>
      </c>
      <c r="G250" s="1486"/>
      <c r="H250" s="1485">
        <f>SUM(H221:H249)</f>
        <v>0</v>
      </c>
      <c r="I250" s="1486"/>
      <c r="J250" s="1485">
        <f>SUM(J221:J249)</f>
        <v>0</v>
      </c>
      <c r="K250" s="1133"/>
    </row>
    <row r="251" spans="1:11" s="488" customFormat="1">
      <c r="A251" s="1530"/>
      <c r="B251" s="1531"/>
      <c r="C251" s="1532"/>
      <c r="D251" s="1487"/>
      <c r="E251" s="1487"/>
      <c r="F251" s="1488"/>
      <c r="G251" s="1465"/>
      <c r="H251" s="1466"/>
      <c r="I251" s="1472"/>
      <c r="J251" s="1480"/>
      <c r="K251" s="1133"/>
    </row>
    <row r="252" spans="1:11" s="488" customFormat="1">
      <c r="A252" s="501"/>
      <c r="B252" s="493"/>
      <c r="C252" s="1523"/>
      <c r="D252" s="1482"/>
      <c r="E252" s="1482"/>
      <c r="F252" s="1483"/>
      <c r="G252" s="1465"/>
      <c r="H252" s="1466"/>
      <c r="I252" s="1489"/>
      <c r="J252" s="1490"/>
      <c r="K252" s="1133"/>
    </row>
    <row r="253" spans="1:11" s="488" customFormat="1">
      <c r="A253" s="1525" t="s">
        <v>1632</v>
      </c>
      <c r="B253" s="1526" t="s">
        <v>182</v>
      </c>
      <c r="C253" s="1527"/>
      <c r="D253" s="1491"/>
      <c r="E253" s="1491"/>
      <c r="F253" s="1491"/>
      <c r="G253" s="1465"/>
      <c r="H253" s="1466"/>
      <c r="I253" s="1489"/>
      <c r="J253" s="1490"/>
      <c r="K253" s="1133"/>
    </row>
    <row r="254" spans="1:11" s="488" customFormat="1">
      <c r="A254" s="503"/>
      <c r="B254" s="493"/>
      <c r="C254" s="1523"/>
      <c r="D254" s="1482"/>
      <c r="E254" s="1482"/>
      <c r="F254" s="1396"/>
      <c r="G254" s="1465"/>
      <c r="H254" s="1466"/>
      <c r="I254" s="1472"/>
      <c r="J254" s="1480"/>
      <c r="K254" s="1133"/>
    </row>
    <row r="255" spans="1:11" s="488" customFormat="1">
      <c r="A255" s="503"/>
      <c r="B255" s="493"/>
      <c r="C255" s="1523"/>
      <c r="D255" s="1482"/>
      <c r="E255" s="1482"/>
      <c r="F255" s="1396"/>
      <c r="G255" s="1465"/>
      <c r="H255" s="1466"/>
      <c r="I255" s="1472"/>
      <c r="J255" s="1480"/>
      <c r="K255" s="1133"/>
    </row>
    <row r="256" spans="1:11" s="497" customFormat="1" ht="25.5">
      <c r="A256" s="489" t="s">
        <v>0</v>
      </c>
      <c r="B256" s="472" t="s">
        <v>2255</v>
      </c>
      <c r="C256" s="1522"/>
      <c r="D256" s="1473"/>
      <c r="E256" s="1476"/>
      <c r="F256" s="1475"/>
      <c r="G256" s="1465"/>
      <c r="H256" s="1466"/>
      <c r="I256" s="1492"/>
      <c r="J256" s="1493"/>
      <c r="K256" s="1133"/>
    </row>
    <row r="257" spans="1:11" s="488" customFormat="1" ht="140.25">
      <c r="A257" s="505" t="s">
        <v>1814</v>
      </c>
      <c r="B257" s="497" t="s">
        <v>2256</v>
      </c>
      <c r="C257" s="1528" t="s">
        <v>1</v>
      </c>
      <c r="D257" s="1481">
        <v>1</v>
      </c>
      <c r="E257" s="1474"/>
      <c r="F257" s="1475">
        <f>D257*E257</f>
        <v>0</v>
      </c>
      <c r="G257" s="1465">
        <f>D257</f>
        <v>1</v>
      </c>
      <c r="H257" s="1475">
        <f>E257*G257</f>
        <v>0</v>
      </c>
      <c r="I257" s="1472"/>
      <c r="J257" s="1475">
        <f>E257*I257</f>
        <v>0</v>
      </c>
      <c r="K257" s="1133"/>
    </row>
    <row r="258" spans="1:11" s="488" customFormat="1" ht="25.5">
      <c r="A258" s="505" t="s">
        <v>1816</v>
      </c>
      <c r="B258" s="497" t="s">
        <v>2257</v>
      </c>
      <c r="C258" s="1528" t="s">
        <v>1</v>
      </c>
      <c r="D258" s="1481">
        <v>1</v>
      </c>
      <c r="E258" s="1474"/>
      <c r="F258" s="1475">
        <f>D258*E258</f>
        <v>0</v>
      </c>
      <c r="G258" s="1465">
        <f>D258</f>
        <v>1</v>
      </c>
      <c r="H258" s="1475">
        <f t="shared" ref="H258:H265" si="11">E258*G258</f>
        <v>0</v>
      </c>
      <c r="I258" s="1472"/>
      <c r="J258" s="1475">
        <f t="shared" ref="J258:J265" si="12">E258*I258</f>
        <v>0</v>
      </c>
      <c r="K258" s="1133"/>
    </row>
    <row r="259" spans="1:11" s="488" customFormat="1" ht="51">
      <c r="A259" s="505" t="s">
        <v>1818</v>
      </c>
      <c r="B259" s="497" t="s">
        <v>3478</v>
      </c>
      <c r="C259" s="1528" t="s">
        <v>1</v>
      </c>
      <c r="D259" s="1481">
        <v>1</v>
      </c>
      <c r="E259" s="1474"/>
      <c r="F259" s="1475">
        <f>D259*E259</f>
        <v>0</v>
      </c>
      <c r="G259" s="1465">
        <f>D259</f>
        <v>1</v>
      </c>
      <c r="H259" s="1475">
        <f t="shared" si="11"/>
        <v>0</v>
      </c>
      <c r="I259" s="1472"/>
      <c r="J259" s="1475">
        <f t="shared" si="12"/>
        <v>0</v>
      </c>
      <c r="K259" s="1133"/>
    </row>
    <row r="260" spans="1:11" s="488" customFormat="1" ht="38.25">
      <c r="A260" s="505" t="s">
        <v>1820</v>
      </c>
      <c r="B260" s="497" t="s">
        <v>2258</v>
      </c>
      <c r="C260" s="1528" t="s">
        <v>1</v>
      </c>
      <c r="D260" s="1481">
        <v>1</v>
      </c>
      <c r="E260" s="1474"/>
      <c r="F260" s="1475">
        <f>D260*E260</f>
        <v>0</v>
      </c>
      <c r="G260" s="1465">
        <f>D260</f>
        <v>1</v>
      </c>
      <c r="H260" s="1475">
        <f t="shared" si="11"/>
        <v>0</v>
      </c>
      <c r="I260" s="1472"/>
      <c r="J260" s="1475">
        <f t="shared" si="12"/>
        <v>0</v>
      </c>
      <c r="K260" s="1133"/>
    </row>
    <row r="261" spans="1:11" s="488" customFormat="1">
      <c r="A261" s="472"/>
      <c r="B261" s="506"/>
      <c r="C261" s="1522"/>
      <c r="D261" s="1475"/>
      <c r="E261" s="1482"/>
      <c r="F261" s="1475"/>
      <c r="G261" s="1472"/>
      <c r="H261" s="1475">
        <f t="shared" si="11"/>
        <v>0</v>
      </c>
      <c r="I261" s="1472"/>
      <c r="J261" s="1475">
        <f t="shared" si="12"/>
        <v>0</v>
      </c>
      <c r="K261" s="1133"/>
    </row>
    <row r="262" spans="1:11" s="488" customFormat="1">
      <c r="A262" s="472"/>
      <c r="B262" s="506"/>
      <c r="C262" s="1522"/>
      <c r="D262" s="1475"/>
      <c r="E262" s="1482"/>
      <c r="F262" s="1475"/>
      <c r="G262" s="1472"/>
      <c r="H262" s="1475">
        <f t="shared" si="11"/>
        <v>0</v>
      </c>
      <c r="I262" s="1472"/>
      <c r="J262" s="1475">
        <f t="shared" si="12"/>
        <v>0</v>
      </c>
      <c r="K262" s="1133"/>
    </row>
    <row r="263" spans="1:11" s="480" customFormat="1" ht="38.25">
      <c r="A263" s="481"/>
      <c r="B263" s="507" t="s">
        <v>2259</v>
      </c>
      <c r="C263" s="1505"/>
      <c r="D263" s="1494"/>
      <c r="E263" s="1495"/>
      <c r="F263" s="1496"/>
      <c r="G263" s="1465"/>
      <c r="H263" s="1475">
        <f t="shared" si="11"/>
        <v>0</v>
      </c>
      <c r="I263" s="1465"/>
      <c r="J263" s="1475">
        <f t="shared" si="12"/>
        <v>0</v>
      </c>
      <c r="K263" s="1133"/>
    </row>
    <row r="264" spans="1:11" s="480" customFormat="1">
      <c r="A264" s="508"/>
      <c r="B264" s="477"/>
      <c r="C264" s="1533"/>
      <c r="D264" s="1495"/>
      <c r="E264" s="1495"/>
      <c r="F264" s="1397"/>
      <c r="G264" s="1465"/>
      <c r="H264" s="1475">
        <f t="shared" si="11"/>
        <v>0</v>
      </c>
      <c r="I264" s="1465"/>
      <c r="J264" s="1475">
        <f t="shared" si="12"/>
        <v>0</v>
      </c>
      <c r="K264" s="1133"/>
    </row>
    <row r="265" spans="1:11" s="480" customFormat="1">
      <c r="A265" s="508"/>
      <c r="B265" s="477"/>
      <c r="C265" s="1533"/>
      <c r="D265" s="1495"/>
      <c r="E265" s="1495"/>
      <c r="F265" s="1397"/>
      <c r="G265" s="1465"/>
      <c r="H265" s="1475">
        <f t="shared" si="11"/>
        <v>0</v>
      </c>
      <c r="I265" s="1465"/>
      <c r="J265" s="1475">
        <f t="shared" si="12"/>
        <v>0</v>
      </c>
      <c r="K265" s="1133"/>
    </row>
    <row r="266" spans="1:11" s="480" customFormat="1">
      <c r="A266" s="905"/>
      <c r="B266" s="904" t="s">
        <v>2178</v>
      </c>
      <c r="C266" s="1534"/>
      <c r="D266" s="1484"/>
      <c r="E266" s="1484"/>
      <c r="F266" s="1485">
        <f>SUM(F257:F263)</f>
        <v>0</v>
      </c>
      <c r="G266" s="1486"/>
      <c r="H266" s="1485">
        <f>SUM(H257:H263)</f>
        <v>0</v>
      </c>
      <c r="I266" s="1486"/>
      <c r="J266" s="1485">
        <f>SUM(J257:J263)</f>
        <v>0</v>
      </c>
      <c r="K266" s="1133"/>
    </row>
    <row r="267" spans="1:11" s="480" customFormat="1">
      <c r="A267" s="508"/>
      <c r="B267" s="477"/>
      <c r="C267" s="1533"/>
      <c r="D267" s="1495"/>
      <c r="E267" s="1495"/>
      <c r="F267" s="1397"/>
      <c r="G267" s="1465"/>
      <c r="H267" s="1466"/>
      <c r="I267" s="1465"/>
      <c r="J267" s="1466"/>
      <c r="K267" s="1133"/>
    </row>
    <row r="268" spans="1:11" s="480" customFormat="1">
      <c r="A268" s="508"/>
      <c r="B268" s="477"/>
      <c r="C268" s="1533"/>
      <c r="D268" s="1495"/>
      <c r="E268" s="1495"/>
      <c r="F268" s="1397"/>
      <c r="G268" s="1465"/>
      <c r="H268" s="1466"/>
      <c r="I268" s="1465"/>
      <c r="J268" s="1466"/>
      <c r="K268" s="1133"/>
    </row>
    <row r="269" spans="1:11" s="480" customFormat="1">
      <c r="A269" s="508"/>
      <c r="B269" s="477"/>
      <c r="C269" s="1533"/>
      <c r="D269" s="1495"/>
      <c r="E269" s="1495"/>
      <c r="F269" s="1397"/>
      <c r="G269" s="1465"/>
      <c r="H269" s="1466"/>
      <c r="I269" s="1465"/>
      <c r="J269" s="1466"/>
      <c r="K269" s="1133"/>
    </row>
    <row r="270" spans="1:11" s="480" customFormat="1">
      <c r="A270" s="509"/>
      <c r="B270" s="510" t="s">
        <v>2179</v>
      </c>
      <c r="C270" s="511"/>
      <c r="D270" s="1535"/>
      <c r="E270" s="1398"/>
      <c r="F270" s="1398"/>
      <c r="G270" s="1501"/>
      <c r="H270" s="1502"/>
      <c r="I270" s="1501"/>
      <c r="J270" s="1502"/>
      <c r="K270" s="1133"/>
    </row>
    <row r="271" spans="1:11" s="480" customFormat="1">
      <c r="A271" s="481"/>
      <c r="B271" s="512"/>
      <c r="C271" s="1536"/>
      <c r="D271" s="1494"/>
      <c r="E271" s="1464"/>
      <c r="F271" s="1397"/>
      <c r="G271" s="1465"/>
      <c r="H271" s="1466"/>
      <c r="I271" s="1465"/>
      <c r="J271" s="1466"/>
      <c r="K271" s="1133"/>
    </row>
    <row r="272" spans="1:11" s="480" customFormat="1">
      <c r="A272" s="481" t="s">
        <v>1386</v>
      </c>
      <c r="B272" s="512" t="str">
        <f>B135</f>
        <v>PRIKLJUČAK</v>
      </c>
      <c r="C272" s="1536"/>
      <c r="D272" s="1494"/>
      <c r="E272" s="1464"/>
      <c r="F272" s="1494">
        <f>F146</f>
        <v>0</v>
      </c>
      <c r="G272" s="1465"/>
      <c r="H272" s="1494">
        <f>H146</f>
        <v>0</v>
      </c>
      <c r="I272" s="1465"/>
      <c r="J272" s="1494">
        <f>J146</f>
        <v>0</v>
      </c>
      <c r="K272" s="1133"/>
    </row>
    <row r="273" spans="1:11" s="480" customFormat="1">
      <c r="A273" s="481" t="s">
        <v>1499</v>
      </c>
      <c r="B273" s="512" t="str">
        <f>B148</f>
        <v>FOTONAPONSKA ELEKTRANA</v>
      </c>
      <c r="C273" s="1536"/>
      <c r="D273" s="1494"/>
      <c r="E273" s="1464"/>
      <c r="F273" s="1494">
        <f>F214</f>
        <v>0</v>
      </c>
      <c r="G273" s="1465"/>
      <c r="H273" s="1494">
        <f>H214</f>
        <v>0</v>
      </c>
      <c r="I273" s="1465"/>
      <c r="J273" s="1494">
        <f>J214</f>
        <v>0</v>
      </c>
      <c r="K273" s="1133"/>
    </row>
    <row r="274" spans="1:11" s="480" customFormat="1" ht="25.5">
      <c r="A274" s="481" t="s">
        <v>1589</v>
      </c>
      <c r="B274" s="512" t="str">
        <f>B217</f>
        <v>SUSTAV ZA NADZOR, IZVJEŠTAVANJE I DETEKCIJU KVARA FOTONAPONSKE ELEKTRANE</v>
      </c>
      <c r="C274" s="1536"/>
      <c r="D274" s="1494"/>
      <c r="E274" s="1464"/>
      <c r="F274" s="1494">
        <f>F250</f>
        <v>0</v>
      </c>
      <c r="G274" s="1465"/>
      <c r="H274" s="1494">
        <f>H250</f>
        <v>0</v>
      </c>
      <c r="I274" s="1465"/>
      <c r="J274" s="1494">
        <f>J250</f>
        <v>0</v>
      </c>
      <c r="K274" s="1133"/>
    </row>
    <row r="275" spans="1:11" s="480" customFormat="1">
      <c r="A275" s="485" t="str">
        <f>A253</f>
        <v>IV.</v>
      </c>
      <c r="B275" s="512" t="str">
        <f>B253</f>
        <v>OSTALI RADOVI</v>
      </c>
      <c r="C275" s="513"/>
      <c r="D275" s="1464"/>
      <c r="E275" s="1464"/>
      <c r="F275" s="1494">
        <f>F266</f>
        <v>0</v>
      </c>
      <c r="G275" s="1465"/>
      <c r="H275" s="1494">
        <f>H266</f>
        <v>0</v>
      </c>
      <c r="I275" s="1465"/>
      <c r="J275" s="1494">
        <f>J266</f>
        <v>0</v>
      </c>
      <c r="K275" s="1133"/>
    </row>
    <row r="276" spans="1:11" s="480" customFormat="1">
      <c r="C276" s="513"/>
      <c r="D276" s="1464"/>
      <c r="E276" s="1464"/>
      <c r="F276" s="1494"/>
      <c r="G276" s="1465"/>
      <c r="H276" s="1494"/>
      <c r="I276" s="1465"/>
      <c r="J276" s="1494"/>
      <c r="K276" s="1133"/>
    </row>
    <row r="277" spans="1:11" s="480" customFormat="1">
      <c r="A277" s="481"/>
      <c r="B277" s="507"/>
      <c r="C277" s="513"/>
      <c r="D277" s="1464"/>
      <c r="E277" s="1464"/>
      <c r="F277" s="1494"/>
      <c r="G277" s="1465"/>
      <c r="H277" s="1494"/>
      <c r="I277" s="1465"/>
      <c r="J277" s="1494"/>
      <c r="K277" s="1133"/>
    </row>
    <row r="278" spans="1:11" s="480" customFormat="1">
      <c r="A278" s="906"/>
      <c r="B278" s="904" t="s">
        <v>2180</v>
      </c>
      <c r="C278" s="907"/>
      <c r="D278" s="1537"/>
      <c r="E278" s="908"/>
      <c r="F278" s="1399">
        <f>SUM(F272:F277)</f>
        <v>0</v>
      </c>
      <c r="G278" s="1486"/>
      <c r="H278" s="1399">
        <f>SUM(H272:H277)</f>
        <v>0</v>
      </c>
      <c r="I278" s="1486"/>
      <c r="J278" s="1399">
        <f>SUM(J272:J277)</f>
        <v>0</v>
      </c>
      <c r="K278" s="1133"/>
    </row>
    <row r="279" spans="1:11" s="480" customFormat="1">
      <c r="A279" s="514"/>
      <c r="B279" s="514"/>
      <c r="C279" s="478"/>
      <c r="D279" s="515"/>
      <c r="E279" s="515"/>
      <c r="F279" s="516"/>
      <c r="G279" s="1144"/>
      <c r="H279" s="1144"/>
      <c r="I279" s="1144"/>
      <c r="J279" s="1144"/>
      <c r="K279" s="1133"/>
    </row>
    <row r="280" spans="1:11" s="480" customFormat="1">
      <c r="A280" s="451"/>
      <c r="B280" s="451"/>
      <c r="C280" s="474"/>
      <c r="D280" s="475"/>
      <c r="E280" s="475"/>
      <c r="F280" s="1400"/>
      <c r="G280" s="1144"/>
      <c r="H280" s="1144"/>
      <c r="I280" s="1144"/>
      <c r="J280" s="1144"/>
      <c r="K280" s="1133"/>
    </row>
    <row r="281" spans="1:11" s="449" customFormat="1">
      <c r="A281" s="451"/>
      <c r="B281" s="451"/>
      <c r="C281" s="474"/>
      <c r="D281" s="475"/>
      <c r="E281" s="475"/>
      <c r="F281" s="475"/>
      <c r="G281" s="1144"/>
      <c r="H281" s="1144"/>
      <c r="I281" s="1136"/>
      <c r="J281" s="1136"/>
      <c r="K281" s="1133"/>
    </row>
    <row r="282" spans="1:11" s="449" customFormat="1">
      <c r="A282" s="451"/>
      <c r="B282" s="451"/>
      <c r="C282" s="474"/>
      <c r="D282" s="475"/>
      <c r="E282" s="475"/>
      <c r="F282" s="475"/>
      <c r="G282" s="1144"/>
      <c r="H282" s="1144"/>
      <c r="I282" s="1136"/>
      <c r="J282" s="1136"/>
      <c r="K282" s="1133"/>
    </row>
    <row r="283" spans="1:11" s="449" customFormat="1">
      <c r="A283" s="451"/>
      <c r="B283" s="451"/>
      <c r="C283" s="474"/>
      <c r="D283" s="475"/>
      <c r="E283" s="475"/>
      <c r="F283" s="475"/>
      <c r="G283" s="1144"/>
      <c r="H283" s="1144"/>
      <c r="I283" s="1136"/>
      <c r="J283" s="1136"/>
      <c r="K283" s="1133"/>
    </row>
    <row r="284" spans="1:11" s="449" customFormat="1">
      <c r="A284" s="451"/>
      <c r="B284" s="451"/>
      <c r="C284" s="517"/>
      <c r="D284" s="479"/>
      <c r="E284" s="479"/>
      <c r="F284" s="479"/>
      <c r="G284" s="1144"/>
      <c r="H284" s="1144"/>
      <c r="I284" s="1136"/>
      <c r="J284" s="1136"/>
      <c r="K284" s="1133"/>
    </row>
    <row r="285" spans="1:11" s="449" customFormat="1">
      <c r="A285" s="451"/>
      <c r="B285" s="451"/>
      <c r="C285" s="474"/>
      <c r="D285" s="475"/>
      <c r="E285" s="475"/>
      <c r="F285" s="475"/>
      <c r="G285" s="1144"/>
      <c r="H285" s="1144"/>
      <c r="I285" s="1136"/>
      <c r="J285" s="1136"/>
      <c r="K285" s="1133"/>
    </row>
    <row r="286" spans="1:11" s="449" customFormat="1">
      <c r="A286" s="451"/>
      <c r="B286" s="451"/>
      <c r="C286" s="474"/>
      <c r="D286" s="475"/>
      <c r="E286" s="475"/>
      <c r="F286" s="475"/>
      <c r="G286" s="1136"/>
      <c r="H286" s="1136"/>
      <c r="I286" s="1136"/>
      <c r="J286" s="1136"/>
      <c r="K286" s="1133"/>
    </row>
    <row r="287" spans="1:11" s="520" customFormat="1">
      <c r="A287" s="518"/>
      <c r="B287" s="519"/>
      <c r="C287" s="492"/>
      <c r="D287" s="504"/>
      <c r="E287" s="504"/>
      <c r="F287" s="504"/>
      <c r="G287" s="1145"/>
      <c r="H287" s="1145"/>
      <c r="I287" s="1145"/>
      <c r="J287" s="1145"/>
      <c r="K287" s="1133"/>
    </row>
    <row r="288" spans="1:11" s="520" customFormat="1">
      <c r="A288" s="518"/>
      <c r="B288" s="519"/>
      <c r="C288" s="492"/>
      <c r="D288" s="504"/>
      <c r="E288" s="504"/>
      <c r="F288" s="504"/>
      <c r="G288" s="1145"/>
      <c r="H288" s="1145"/>
      <c r="I288" s="1145"/>
      <c r="J288" s="1145"/>
      <c r="K288" s="1133"/>
    </row>
    <row r="289" spans="1:11" s="520" customFormat="1">
      <c r="A289" s="518"/>
      <c r="B289" s="519"/>
      <c r="C289" s="492"/>
      <c r="D289" s="504"/>
      <c r="E289" s="504"/>
      <c r="F289" s="504"/>
      <c r="G289" s="1145"/>
      <c r="H289" s="1145"/>
      <c r="I289" s="1145"/>
      <c r="J289" s="1145"/>
      <c r="K289" s="1133"/>
    </row>
    <row r="290" spans="1:11" s="520" customFormat="1">
      <c r="A290" s="518"/>
      <c r="B290" s="519"/>
      <c r="C290" s="492"/>
      <c r="D290" s="504"/>
      <c r="E290" s="504"/>
      <c r="F290" s="504"/>
      <c r="G290" s="1145"/>
      <c r="H290" s="1145"/>
      <c r="I290" s="1145"/>
      <c r="J290" s="1145"/>
      <c r="K290" s="1133"/>
    </row>
    <row r="291" spans="1:11" s="520" customFormat="1">
      <c r="C291" s="441"/>
      <c r="D291" s="504"/>
      <c r="E291" s="504"/>
      <c r="F291" s="504"/>
      <c r="G291" s="1145"/>
      <c r="H291" s="1145"/>
      <c r="I291" s="1145"/>
      <c r="J291" s="1145"/>
      <c r="K291" s="1133"/>
    </row>
    <row r="292" spans="1:11" s="520" customFormat="1">
      <c r="C292" s="441"/>
      <c r="D292" s="504"/>
      <c r="E292" s="504"/>
      <c r="F292" s="504"/>
      <c r="G292" s="1145"/>
      <c r="H292" s="1145"/>
      <c r="I292" s="1145"/>
      <c r="J292" s="1145"/>
      <c r="K292" s="1133"/>
    </row>
    <row r="293" spans="1:11" s="520" customFormat="1">
      <c r="C293" s="441"/>
      <c r="D293" s="504"/>
      <c r="E293" s="504"/>
      <c r="F293" s="504"/>
      <c r="G293" s="1145"/>
      <c r="H293" s="1145"/>
      <c r="I293" s="1145"/>
      <c r="J293" s="1145"/>
      <c r="K293" s="1133"/>
    </row>
    <row r="294" spans="1:11" s="520" customFormat="1">
      <c r="A294" s="518"/>
      <c r="B294" s="522"/>
      <c r="C294" s="492"/>
      <c r="D294" s="504"/>
      <c r="E294" s="504"/>
      <c r="F294" s="504"/>
      <c r="G294" s="1145"/>
      <c r="H294" s="1145"/>
      <c r="I294" s="1145"/>
      <c r="J294" s="1145"/>
      <c r="K294" s="1133"/>
    </row>
    <row r="295" spans="1:11">
      <c r="A295" s="455"/>
      <c r="B295" s="480"/>
      <c r="C295" s="443"/>
      <c r="D295" s="1401"/>
      <c r="E295" s="1401"/>
      <c r="F295" s="1401"/>
      <c r="K295" s="1133"/>
    </row>
    <row r="296" spans="1:11">
      <c r="A296" s="455"/>
      <c r="B296" s="480"/>
      <c r="C296" s="443"/>
      <c r="D296" s="1401"/>
      <c r="E296" s="1401"/>
      <c r="F296" s="1401"/>
      <c r="K296" s="1133"/>
    </row>
    <row r="297" spans="1:11" s="488" customFormat="1">
      <c r="A297" s="455"/>
      <c r="B297" s="455"/>
      <c r="C297" s="452"/>
      <c r="D297" s="454"/>
      <c r="E297" s="454"/>
      <c r="F297" s="454"/>
      <c r="G297" s="1146"/>
      <c r="H297" s="1146"/>
      <c r="I297" s="1146"/>
      <c r="J297" s="1146"/>
      <c r="K297" s="1133"/>
    </row>
    <row r="298" spans="1:11" s="488" customFormat="1">
      <c r="A298" s="455"/>
      <c r="B298" s="455"/>
      <c r="C298" s="523"/>
      <c r="D298" s="495"/>
      <c r="E298" s="495"/>
      <c r="F298" s="495"/>
      <c r="G298" s="1146"/>
      <c r="H298" s="1146"/>
      <c r="I298" s="1146"/>
      <c r="J298" s="1146"/>
      <c r="K298" s="1133"/>
    </row>
    <row r="299" spans="1:11">
      <c r="A299" s="455"/>
      <c r="B299" s="480"/>
      <c r="C299" s="443"/>
      <c r="D299" s="1401"/>
      <c r="E299" s="1401"/>
      <c r="F299" s="1401"/>
      <c r="K299" s="1133"/>
    </row>
    <row r="300" spans="1:11">
      <c r="A300" s="450"/>
      <c r="K300" s="1133"/>
    </row>
    <row r="301" spans="1:11">
      <c r="A301" s="450"/>
      <c r="K301" s="1133"/>
    </row>
    <row r="302" spans="1:11">
      <c r="A302" s="450"/>
      <c r="K302" s="1133"/>
    </row>
    <row r="303" spans="1:11">
      <c r="A303" s="450"/>
      <c r="K303" s="1133"/>
    </row>
    <row r="304" spans="1:11">
      <c r="A304" s="450"/>
      <c r="K304" s="1133"/>
    </row>
    <row r="305" spans="1:11">
      <c r="A305" s="450"/>
      <c r="K305" s="1133"/>
    </row>
    <row r="306" spans="1:11">
      <c r="K306" s="1133"/>
    </row>
    <row r="307" spans="1:11">
      <c r="K307" s="1133"/>
    </row>
    <row r="308" spans="1:11">
      <c r="K308" s="1133"/>
    </row>
    <row r="309" spans="1:11">
      <c r="K309" s="1133"/>
    </row>
    <row r="310" spans="1:11">
      <c r="K310" s="1133"/>
    </row>
    <row r="311" spans="1:11">
      <c r="K311" s="1133"/>
    </row>
    <row r="312" spans="1:11">
      <c r="K312" s="1133"/>
    </row>
    <row r="313" spans="1:11">
      <c r="K313" s="1133"/>
    </row>
    <row r="314" spans="1:11">
      <c r="K314" s="1133"/>
    </row>
    <row r="315" spans="1:11">
      <c r="K315" s="1133"/>
    </row>
    <row r="316" spans="1:11">
      <c r="K316" s="1133"/>
    </row>
  </sheetData>
  <protectedRanges>
    <protectedRange sqref="E137:F137" name="Range1_1_1_1_1_2"/>
    <protectedRange sqref="F213" name="Range1_1"/>
    <protectedRange sqref="E142:F145 E138:F138" name="Range1_1_1_1"/>
    <protectedRange sqref="F257:F260 H257:H265 J257:J265" name="Range1_23_1"/>
    <protectedRange sqref="E139:F139" name="Range1_1_2_1"/>
    <protectedRange sqref="F261:F262" name="Range1_5_1"/>
    <protectedRange sqref="F151 F155:F156 F168:F169 F173:F174" name="Range1_6_1"/>
    <protectedRange sqref="F220 F229" name="Range1_7_1"/>
    <protectedRange sqref="F230:F233 F221:F223" name="Range1_4_1_1"/>
    <protectedRange sqref="E256:F256 E257" name="Range1_3_2_1"/>
    <protectedRange sqref="F178:F179 F186 F199 F206:F207 F211:F212" name="Range1_4_2"/>
    <protectedRange sqref="E140:F141" name="Range1_1_3_1"/>
  </protectedRanges>
  <mergeCells count="79">
    <mergeCell ref="I131:J131"/>
    <mergeCell ref="B125:E125"/>
    <mergeCell ref="B127:E127"/>
    <mergeCell ref="B124:E124"/>
    <mergeCell ref="B112:F112"/>
    <mergeCell ref="B122:E122"/>
    <mergeCell ref="B123:E123"/>
    <mergeCell ref="A131:F131"/>
    <mergeCell ref="G131:H131"/>
    <mergeCell ref="B115:F115"/>
    <mergeCell ref="B117:F117"/>
    <mergeCell ref="B119:F119"/>
    <mergeCell ref="B113:F113"/>
    <mergeCell ref="B103:F103"/>
    <mergeCell ref="B105:F105"/>
    <mergeCell ref="B106:F106"/>
    <mergeCell ref="B108:F108"/>
    <mergeCell ref="B110:F110"/>
    <mergeCell ref="B94:F94"/>
    <mergeCell ref="B95:F95"/>
    <mergeCell ref="B97:F97"/>
    <mergeCell ref="B99:F99"/>
    <mergeCell ref="B101:F101"/>
    <mergeCell ref="B92:F92"/>
    <mergeCell ref="B75:F75"/>
    <mergeCell ref="B78:F78"/>
    <mergeCell ref="B79:F79"/>
    <mergeCell ref="B80:F80"/>
    <mergeCell ref="B81:F81"/>
    <mergeCell ref="B82:F82"/>
    <mergeCell ref="B84:F84"/>
    <mergeCell ref="B86:F86"/>
    <mergeCell ref="B87:F87"/>
    <mergeCell ref="B90:F90"/>
    <mergeCell ref="B91:F91"/>
    <mergeCell ref="B74:F74"/>
    <mergeCell ref="B59:F59"/>
    <mergeCell ref="B61:F61"/>
    <mergeCell ref="B63:F63"/>
    <mergeCell ref="B65:D65"/>
    <mergeCell ref="B67:F67"/>
    <mergeCell ref="B68:F68"/>
    <mergeCell ref="B69:F69"/>
    <mergeCell ref="B70:F70"/>
    <mergeCell ref="B71:F71"/>
    <mergeCell ref="B72:F72"/>
    <mergeCell ref="B73:F73"/>
    <mergeCell ref="B58:F58"/>
    <mergeCell ref="A29:B29"/>
    <mergeCell ref="A30:B30"/>
    <mergeCell ref="B42:F42"/>
    <mergeCell ref="B44:F44"/>
    <mergeCell ref="B46:F46"/>
    <mergeCell ref="B47:F47"/>
    <mergeCell ref="B49:F49"/>
    <mergeCell ref="B51:F51"/>
    <mergeCell ref="B52:F52"/>
    <mergeCell ref="B54:F54"/>
    <mergeCell ref="B56:F56"/>
    <mergeCell ref="A28:B28"/>
    <mergeCell ref="A12:B12"/>
    <mergeCell ref="A13:F13"/>
    <mergeCell ref="A14:B14"/>
    <mergeCell ref="A15:B15"/>
    <mergeCell ref="A16:B16"/>
    <mergeCell ref="A18:B18"/>
    <mergeCell ref="C18:C19"/>
    <mergeCell ref="A19:B19"/>
    <mergeCell ref="A20:B20"/>
    <mergeCell ref="A21:B21"/>
    <mergeCell ref="A24:B24"/>
    <mergeCell ref="A25:B25"/>
    <mergeCell ref="A26:F27"/>
    <mergeCell ref="A8:B8"/>
    <mergeCell ref="A2:B2"/>
    <mergeCell ref="A3:B3"/>
    <mergeCell ref="C3:F3"/>
    <mergeCell ref="A6:B6"/>
    <mergeCell ref="A7:B7"/>
  </mergeCells>
  <pageMargins left="0.7" right="0.7" top="0.75" bottom="0.75" header="0.3" footer="0.3"/>
  <pageSetup paperSize="9" scale="57" fitToHeight="0" orientation="portrait" useFirstPageNumber="1" r:id="rId1"/>
  <headerFooter alignWithMargins="0">
    <oddHeader xml:space="preserve">&amp;CTROŠKOVNIK FOTONAPONSKA ELEKTRANA  </oddHeader>
    <oddFooter>&amp;LARHINGTRADE d.o.o. Gajeva 47, Zagreb&amp;R&amp;P</oddFooter>
  </headerFooter>
  <rowBreaks count="12" manualBreakCount="12">
    <brk id="39" max="10" man="1"/>
    <brk id="87" max="10" man="1"/>
    <brk id="127" max="10" man="1"/>
    <brk id="146" max="10" man="1"/>
    <brk id="155" max="10" man="1"/>
    <brk id="173" max="10" man="1"/>
    <brk id="185" max="10" man="1"/>
    <brk id="214" max="10" man="1"/>
    <brk id="223" max="10" man="1"/>
    <brk id="232" max="10" man="1"/>
    <brk id="251" max="10" man="1"/>
    <brk id="267" max="10" man="1"/>
  </rowBreaks>
</worksheet>
</file>

<file path=xl/worksheets/sheet8.xml><?xml version="1.0" encoding="utf-8"?>
<worksheet xmlns="http://schemas.openxmlformats.org/spreadsheetml/2006/main" xmlns:r="http://schemas.openxmlformats.org/officeDocument/2006/relationships">
  <sheetPr>
    <tabColor rgb="FF00B0F0"/>
    <pageSetUpPr fitToPage="1"/>
  </sheetPr>
  <dimension ref="A1:K279"/>
  <sheetViews>
    <sheetView showZeros="0" view="pageBreakPreview" topLeftCell="A213" zoomScale="90" zoomScaleNormal="115" zoomScaleSheetLayoutView="90" workbookViewId="0">
      <pane ySplit="2" topLeftCell="A215" activePane="bottomLeft" state="frozen"/>
      <selection activeCell="A213" sqref="A213"/>
      <selection pane="bottomLeft" activeCell="A213" sqref="A213:F213"/>
    </sheetView>
  </sheetViews>
  <sheetFormatPr defaultColWidth="9.140625" defaultRowHeight="12.75"/>
  <cols>
    <col min="1" max="1" width="6.7109375" style="543" customWidth="1"/>
    <col min="2" max="2" width="69.5703125" style="566" customWidth="1"/>
    <col min="3" max="3" width="9.140625" style="545"/>
    <col min="4" max="4" width="9.28515625" style="546" customWidth="1"/>
    <col min="5" max="5" width="11.7109375" style="547" customWidth="1"/>
    <col min="6" max="6" width="13.7109375" style="547" customWidth="1"/>
    <col min="7" max="7" width="11.7109375" style="1165" customWidth="1"/>
    <col min="8" max="8" width="13.7109375" style="1165" customWidth="1"/>
    <col min="9" max="9" width="11.7109375" style="1165" customWidth="1"/>
    <col min="10" max="10" width="13.7109375" style="1165" customWidth="1"/>
    <col min="11" max="16384" width="9.140625" style="548"/>
  </cols>
  <sheetData>
    <row r="1" spans="1:10" s="443" customFormat="1">
      <c r="A1" s="471"/>
      <c r="B1" s="451"/>
      <c r="C1" s="452"/>
      <c r="D1" s="453"/>
      <c r="E1" s="454"/>
      <c r="F1" s="454"/>
      <c r="G1" s="1135"/>
      <c r="H1" s="1135"/>
      <c r="I1" s="1135"/>
      <c r="J1" s="1135"/>
    </row>
    <row r="2" spans="1:10" s="443" customFormat="1" ht="18">
      <c r="A2" s="1643"/>
      <c r="B2" s="1643"/>
      <c r="C2" s="856"/>
      <c r="D2" s="856"/>
      <c r="E2" s="1148"/>
      <c r="F2" s="1148"/>
      <c r="G2" s="1135"/>
      <c r="H2" s="1135"/>
      <c r="I2" s="1135"/>
      <c r="J2" s="1135"/>
    </row>
    <row r="3" spans="1:10" s="443" customFormat="1">
      <c r="A3" s="1644"/>
      <c r="B3" s="1644"/>
      <c r="C3" s="1645"/>
      <c r="D3" s="1645"/>
      <c r="E3" s="1645"/>
      <c r="F3" s="1645"/>
      <c r="G3" s="1135"/>
      <c r="H3" s="1135"/>
      <c r="I3" s="1135"/>
      <c r="J3" s="1135"/>
    </row>
    <row r="4" spans="1:10" s="443" customFormat="1">
      <c r="A4" s="524"/>
      <c r="B4" s="525"/>
      <c r="C4" s="526"/>
      <c r="D4" s="526"/>
      <c r="E4" s="1149"/>
      <c r="F4" s="1149"/>
      <c r="G4" s="1135"/>
      <c r="H4" s="1135"/>
      <c r="I4" s="1135"/>
      <c r="J4" s="1135"/>
    </row>
    <row r="5" spans="1:10" s="443" customFormat="1">
      <c r="A5" s="526"/>
      <c r="B5" s="525"/>
      <c r="C5" s="526"/>
      <c r="D5" s="526"/>
      <c r="E5" s="1149"/>
      <c r="F5" s="1149"/>
      <c r="G5" s="1135"/>
      <c r="H5" s="1135"/>
      <c r="I5" s="1135"/>
      <c r="J5" s="1135"/>
    </row>
    <row r="6" spans="1:10" s="443" customFormat="1">
      <c r="A6" s="1646" t="s">
        <v>1320</v>
      </c>
      <c r="B6" s="1646"/>
      <c r="C6" s="527"/>
      <c r="D6" s="526"/>
      <c r="E6" s="1149"/>
      <c r="F6" s="1149"/>
      <c r="G6" s="1135"/>
      <c r="H6" s="1135"/>
      <c r="I6" s="1135"/>
      <c r="J6" s="1135"/>
    </row>
    <row r="7" spans="1:10" s="443" customFormat="1">
      <c r="A7" s="1646" t="s">
        <v>2182</v>
      </c>
      <c r="B7" s="1646"/>
      <c r="C7" s="527"/>
      <c r="D7" s="526"/>
      <c r="E7" s="1149"/>
      <c r="F7" s="1149"/>
      <c r="G7" s="1135"/>
      <c r="H7" s="1135"/>
      <c r="I7" s="1135"/>
      <c r="J7" s="1135"/>
    </row>
    <row r="8" spans="1:10" s="443" customFormat="1">
      <c r="A8" s="1646"/>
      <c r="B8" s="1646"/>
      <c r="C8" s="527"/>
      <c r="D8" s="526"/>
      <c r="E8" s="1149"/>
      <c r="F8" s="1149"/>
      <c r="G8" s="1135"/>
      <c r="H8" s="1135"/>
      <c r="I8" s="1135"/>
      <c r="J8" s="1135"/>
    </row>
    <row r="9" spans="1:10" s="443" customFormat="1">
      <c r="A9" s="528"/>
      <c r="B9" s="527"/>
      <c r="C9" s="527"/>
      <c r="D9" s="526"/>
      <c r="E9" s="1149"/>
      <c r="F9" s="1149"/>
      <c r="G9" s="1135"/>
      <c r="H9" s="1135"/>
      <c r="I9" s="1135"/>
      <c r="J9" s="1135"/>
    </row>
    <row r="10" spans="1:10" s="443" customFormat="1">
      <c r="A10" s="528"/>
      <c r="B10" s="527"/>
      <c r="C10" s="527"/>
      <c r="D10" s="526"/>
      <c r="E10" s="1149"/>
      <c r="F10" s="1149"/>
      <c r="G10" s="1135"/>
      <c r="H10" s="1135"/>
      <c r="I10" s="1135"/>
      <c r="J10" s="1135"/>
    </row>
    <row r="11" spans="1:10" s="449" customFormat="1">
      <c r="A11" s="528"/>
      <c r="B11" s="527"/>
      <c r="C11" s="527"/>
      <c r="D11" s="525"/>
      <c r="E11" s="1150"/>
      <c r="F11" s="1150"/>
      <c r="G11" s="1136"/>
      <c r="H11" s="1136"/>
      <c r="I11" s="1136"/>
      <c r="J11" s="1136"/>
    </row>
    <row r="12" spans="1:10" s="449" customFormat="1">
      <c r="A12" s="1648" t="s">
        <v>1298</v>
      </c>
      <c r="B12" s="1648"/>
      <c r="C12" s="527"/>
      <c r="D12" s="525"/>
      <c r="E12" s="1150"/>
      <c r="F12" s="1150"/>
      <c r="G12" s="1136"/>
      <c r="H12" s="1136"/>
      <c r="I12" s="1136"/>
      <c r="J12" s="1136"/>
    </row>
    <row r="13" spans="1:10" s="449" customFormat="1">
      <c r="A13" s="1649" t="s">
        <v>1322</v>
      </c>
      <c r="B13" s="1649"/>
      <c r="C13" s="1649"/>
      <c r="D13" s="1649"/>
      <c r="E13" s="1649"/>
      <c r="F13" s="1649"/>
      <c r="G13" s="1136"/>
      <c r="H13" s="1136"/>
      <c r="I13" s="1136"/>
      <c r="J13" s="1136"/>
    </row>
    <row r="14" spans="1:10" s="449" customFormat="1">
      <c r="A14" s="1649"/>
      <c r="B14" s="1649"/>
      <c r="C14" s="527"/>
      <c r="D14" s="525"/>
      <c r="E14" s="1150"/>
      <c r="F14" s="1150"/>
      <c r="G14" s="1136"/>
      <c r="H14" s="1136"/>
      <c r="I14" s="1136"/>
      <c r="J14" s="1136"/>
    </row>
    <row r="15" spans="1:10" s="449" customFormat="1">
      <c r="A15" s="1649"/>
      <c r="B15" s="1649"/>
      <c r="C15" s="527"/>
      <c r="D15" s="525"/>
      <c r="E15" s="1150"/>
      <c r="F15" s="1150"/>
      <c r="G15" s="1136"/>
      <c r="H15" s="1136"/>
      <c r="I15" s="1136"/>
      <c r="J15" s="1136"/>
    </row>
    <row r="16" spans="1:10" s="449" customFormat="1">
      <c r="A16" s="1649"/>
      <c r="B16" s="1649"/>
      <c r="C16" s="527"/>
      <c r="D16" s="525"/>
      <c r="E16" s="1150"/>
      <c r="F16" s="1150"/>
      <c r="G16" s="1136"/>
      <c r="H16" s="1136"/>
      <c r="I16" s="1136"/>
      <c r="J16" s="1136"/>
    </row>
    <row r="17" spans="1:10" s="449" customFormat="1">
      <c r="A17" s="528"/>
      <c r="B17" s="528"/>
      <c r="C17" s="527"/>
      <c r="D17" s="525"/>
      <c r="E17" s="1150"/>
      <c r="F17" s="1150"/>
      <c r="G17" s="1136"/>
      <c r="H17" s="1136"/>
      <c r="I17" s="1136"/>
      <c r="J17" s="1136"/>
    </row>
    <row r="18" spans="1:10" s="449" customFormat="1">
      <c r="A18" s="1648"/>
      <c r="B18" s="1648"/>
      <c r="C18" s="1650"/>
      <c r="D18" s="525"/>
      <c r="E18" s="1150"/>
      <c r="F18" s="1150"/>
      <c r="G18" s="1136"/>
      <c r="H18" s="1136"/>
      <c r="I18" s="1136"/>
      <c r="J18" s="1136"/>
    </row>
    <row r="19" spans="1:10" s="449" customFormat="1">
      <c r="A19" s="1648" t="s">
        <v>1315</v>
      </c>
      <c r="B19" s="1648"/>
      <c r="C19" s="1650"/>
      <c r="D19" s="525"/>
      <c r="E19" s="1150"/>
      <c r="F19" s="1150"/>
      <c r="G19" s="1136"/>
      <c r="H19" s="1136"/>
      <c r="I19" s="1136"/>
      <c r="J19" s="1136"/>
    </row>
    <row r="20" spans="1:10" s="449" customFormat="1">
      <c r="A20" s="1648" t="s">
        <v>1316</v>
      </c>
      <c r="B20" s="1648"/>
      <c r="C20" s="527"/>
      <c r="D20" s="525"/>
      <c r="E20" s="1150"/>
      <c r="F20" s="1150"/>
      <c r="G20" s="1136"/>
      <c r="H20" s="1136"/>
      <c r="I20" s="1136"/>
      <c r="J20" s="1136"/>
    </row>
    <row r="21" spans="1:10" s="443" customFormat="1">
      <c r="A21" s="1647" t="s">
        <v>1317</v>
      </c>
      <c r="B21" s="1647"/>
      <c r="C21" s="909"/>
      <c r="D21" s="910"/>
      <c r="E21" s="1151"/>
      <c r="F21" s="1151"/>
      <c r="G21" s="1135"/>
      <c r="H21" s="1135"/>
      <c r="I21" s="1135"/>
      <c r="J21" s="1135"/>
    </row>
    <row r="22" spans="1:10" s="443" customFormat="1">
      <c r="A22" s="911"/>
      <c r="B22" s="912"/>
      <c r="C22" s="913"/>
      <c r="D22" s="910"/>
      <c r="E22" s="1151"/>
      <c r="F22" s="1151"/>
      <c r="G22" s="1135"/>
      <c r="H22" s="1135"/>
      <c r="I22" s="1135"/>
      <c r="J22" s="1135"/>
    </row>
    <row r="23" spans="1:10" s="443" customFormat="1">
      <c r="A23" s="911"/>
      <c r="B23" s="912"/>
      <c r="C23" s="913"/>
      <c r="D23" s="910"/>
      <c r="E23" s="1151"/>
      <c r="F23" s="1151"/>
      <c r="G23" s="1135"/>
      <c r="H23" s="1135"/>
      <c r="I23" s="1135"/>
      <c r="J23" s="1135"/>
    </row>
    <row r="24" spans="1:10" s="443" customFormat="1">
      <c r="A24" s="1647"/>
      <c r="B24" s="1647"/>
      <c r="C24" s="913"/>
      <c r="D24" s="910"/>
      <c r="E24" s="1151"/>
      <c r="F24" s="1151"/>
      <c r="G24" s="1135"/>
      <c r="H24" s="1135"/>
      <c r="I24" s="1135"/>
      <c r="J24" s="1135"/>
    </row>
    <row r="25" spans="1:10" s="443" customFormat="1">
      <c r="A25" s="1647"/>
      <c r="B25" s="1647"/>
      <c r="C25" s="913"/>
      <c r="D25" s="910"/>
      <c r="E25" s="1151"/>
      <c r="F25" s="1151"/>
      <c r="G25" s="1135"/>
      <c r="H25" s="1135"/>
      <c r="I25" s="1135"/>
      <c r="J25" s="1135"/>
    </row>
    <row r="26" spans="1:10" s="443" customFormat="1" ht="11.25">
      <c r="A26" s="1651" t="s">
        <v>3091</v>
      </c>
      <c r="B26" s="1651"/>
      <c r="C26" s="1651"/>
      <c r="D26" s="1651"/>
      <c r="E26" s="1651"/>
      <c r="F26" s="1651"/>
      <c r="G26" s="1135"/>
      <c r="H26" s="1135"/>
      <c r="I26" s="1135"/>
      <c r="J26" s="1135"/>
    </row>
    <row r="27" spans="1:10" s="443" customFormat="1" ht="11.25">
      <c r="A27" s="1651"/>
      <c r="B27" s="1651"/>
      <c r="C27" s="1651"/>
      <c r="D27" s="1651"/>
      <c r="E27" s="1651"/>
      <c r="F27" s="1651"/>
      <c r="G27" s="1135"/>
      <c r="H27" s="1135"/>
      <c r="I27" s="1135"/>
      <c r="J27" s="1135"/>
    </row>
    <row r="28" spans="1:10" s="443" customFormat="1" ht="15.75">
      <c r="A28" s="1652"/>
      <c r="B28" s="1652"/>
      <c r="C28" s="913"/>
      <c r="D28" s="910"/>
      <c r="E28" s="1151"/>
      <c r="F28" s="1151"/>
      <c r="G28" s="1135"/>
      <c r="H28" s="1135"/>
      <c r="I28" s="1135"/>
      <c r="J28" s="1135"/>
    </row>
    <row r="29" spans="1:10" s="443" customFormat="1">
      <c r="A29" s="1647"/>
      <c r="B29" s="1647"/>
      <c r="C29" s="913"/>
      <c r="D29" s="910"/>
      <c r="E29" s="1151"/>
      <c r="F29" s="1151"/>
      <c r="G29" s="1135"/>
      <c r="H29" s="1135"/>
      <c r="I29" s="1135"/>
      <c r="J29" s="1135"/>
    </row>
    <row r="30" spans="1:10" s="443" customFormat="1">
      <c r="A30" s="1647"/>
      <c r="B30" s="1647"/>
      <c r="C30" s="913"/>
      <c r="D30" s="910"/>
      <c r="E30" s="1151"/>
      <c r="F30" s="1151"/>
      <c r="G30" s="1135"/>
      <c r="H30" s="1135"/>
      <c r="I30" s="1135"/>
      <c r="J30" s="1135"/>
    </row>
    <row r="31" spans="1:10" s="443" customFormat="1">
      <c r="A31" s="450"/>
      <c r="B31" s="451"/>
      <c r="C31" s="452"/>
      <c r="D31" s="453"/>
      <c r="E31" s="454"/>
      <c r="F31" s="454"/>
      <c r="G31" s="1135"/>
      <c r="H31" s="1135"/>
      <c r="I31" s="1135"/>
      <c r="J31" s="1135"/>
    </row>
    <row r="32" spans="1:10" s="443" customFormat="1">
      <c r="A32" s="450"/>
      <c r="B32" s="451"/>
      <c r="C32" s="452"/>
      <c r="D32" s="453"/>
      <c r="E32" s="454"/>
      <c r="F32" s="454"/>
      <c r="G32" s="1135"/>
      <c r="H32" s="1135"/>
      <c r="I32" s="1135"/>
      <c r="J32" s="1135"/>
    </row>
    <row r="33" spans="1:10" s="443" customFormat="1">
      <c r="A33" s="450"/>
      <c r="B33" s="451"/>
      <c r="C33" s="452"/>
      <c r="D33" s="453"/>
      <c r="E33" s="454"/>
      <c r="F33" s="454"/>
      <c r="G33" s="1135"/>
      <c r="H33" s="1135"/>
      <c r="I33" s="1135"/>
      <c r="J33" s="1135"/>
    </row>
    <row r="34" spans="1:10" s="443" customFormat="1">
      <c r="A34" s="450"/>
      <c r="B34" s="451"/>
      <c r="C34" s="452"/>
      <c r="D34" s="453"/>
      <c r="E34" s="454"/>
      <c r="F34" s="454"/>
      <c r="G34" s="1135"/>
      <c r="H34" s="1135"/>
      <c r="I34" s="1135"/>
      <c r="J34" s="1135"/>
    </row>
    <row r="35" spans="1:10" s="443" customFormat="1">
      <c r="A35" s="450"/>
      <c r="B35" s="451"/>
      <c r="C35" s="452"/>
      <c r="D35" s="453"/>
      <c r="E35" s="454"/>
      <c r="F35" s="454"/>
      <c r="G35" s="1135"/>
      <c r="H35" s="1135"/>
      <c r="I35" s="1135"/>
      <c r="J35" s="1135"/>
    </row>
    <row r="36" spans="1:10" s="443" customFormat="1">
      <c r="A36" s="450"/>
      <c r="B36" s="451"/>
      <c r="C36" s="452"/>
      <c r="D36" s="453"/>
      <c r="E36" s="454"/>
      <c r="F36" s="454"/>
      <c r="G36" s="1135"/>
      <c r="H36" s="1135"/>
      <c r="I36" s="1135"/>
      <c r="J36" s="1135"/>
    </row>
    <row r="37" spans="1:10" s="443" customFormat="1">
      <c r="A37" s="450"/>
      <c r="B37" s="451"/>
      <c r="C37" s="452"/>
      <c r="D37" s="453"/>
      <c r="E37" s="454"/>
      <c r="F37" s="454"/>
      <c r="G37" s="1135"/>
      <c r="H37" s="1135"/>
      <c r="I37" s="1135"/>
      <c r="J37" s="1135"/>
    </row>
    <row r="38" spans="1:10" s="443" customFormat="1">
      <c r="A38" s="450"/>
      <c r="B38" s="451"/>
      <c r="C38" s="452"/>
      <c r="D38" s="453"/>
      <c r="E38" s="454"/>
      <c r="F38" s="454"/>
      <c r="G38" s="1135"/>
      <c r="H38" s="1135"/>
      <c r="I38" s="1135"/>
      <c r="J38" s="1135"/>
    </row>
    <row r="39" spans="1:10" s="443" customFormat="1">
      <c r="A39" s="450"/>
      <c r="B39" s="451"/>
      <c r="C39" s="452"/>
      <c r="D39" s="453"/>
      <c r="E39" s="454"/>
      <c r="F39" s="454"/>
      <c r="G39" s="1135"/>
      <c r="H39" s="1135"/>
      <c r="I39" s="1135"/>
      <c r="J39" s="1135"/>
    </row>
    <row r="40" spans="1:10" s="443" customFormat="1">
      <c r="A40" s="450"/>
      <c r="B40" s="451"/>
      <c r="C40" s="452"/>
      <c r="D40" s="453"/>
      <c r="E40" s="454"/>
      <c r="F40" s="454"/>
      <c r="G40" s="1135"/>
      <c r="H40" s="1135"/>
      <c r="I40" s="1135"/>
      <c r="J40" s="1135"/>
    </row>
    <row r="41" spans="1:10" s="443" customFormat="1">
      <c r="A41" s="450"/>
      <c r="B41" s="451"/>
      <c r="C41" s="452"/>
      <c r="D41" s="453"/>
      <c r="E41" s="454"/>
      <c r="F41" s="454"/>
      <c r="G41" s="1135"/>
      <c r="H41" s="1135"/>
      <c r="I41" s="1135"/>
      <c r="J41" s="1135"/>
    </row>
    <row r="42" spans="1:10" s="443" customFormat="1">
      <c r="A42" s="450"/>
      <c r="B42" s="451"/>
      <c r="C42" s="452"/>
      <c r="D42" s="453"/>
      <c r="E42" s="454"/>
      <c r="F42" s="454"/>
      <c r="G42" s="1135"/>
      <c r="H42" s="1135"/>
      <c r="I42" s="1135"/>
      <c r="J42" s="1135"/>
    </row>
    <row r="43" spans="1:10" s="443" customFormat="1">
      <c r="A43" s="450"/>
      <c r="B43" s="451"/>
      <c r="C43" s="452"/>
      <c r="D43" s="453"/>
      <c r="E43" s="454"/>
      <c r="F43" s="454"/>
      <c r="G43" s="1135"/>
      <c r="H43" s="1135"/>
      <c r="I43" s="1135"/>
      <c r="J43" s="1135"/>
    </row>
    <row r="44" spans="1:10" s="443" customFormat="1">
      <c r="A44" s="450"/>
      <c r="B44" s="451"/>
      <c r="C44" s="452"/>
      <c r="D44" s="453"/>
      <c r="E44" s="454"/>
      <c r="F44" s="454"/>
      <c r="G44" s="1135"/>
      <c r="H44" s="1135"/>
      <c r="I44" s="1135"/>
      <c r="J44" s="1135"/>
    </row>
    <row r="45" spans="1:10" s="443" customFormat="1">
      <c r="A45" s="450"/>
      <c r="B45" s="451"/>
      <c r="C45" s="452"/>
      <c r="D45" s="453"/>
      <c r="E45" s="454"/>
      <c r="F45" s="454"/>
      <c r="G45" s="1135"/>
      <c r="H45" s="1135"/>
      <c r="I45" s="1135"/>
      <c r="J45" s="1135"/>
    </row>
    <row r="46" spans="1:10" s="520" customFormat="1" ht="12">
      <c r="A46" s="529"/>
      <c r="B46" s="530" t="s">
        <v>2261</v>
      </c>
      <c r="C46" s="531"/>
      <c r="D46" s="531"/>
      <c r="E46" s="1152"/>
      <c r="F46" s="1153"/>
      <c r="G46" s="1162"/>
      <c r="H46" s="1162"/>
      <c r="I46" s="1162"/>
      <c r="J46" s="1162"/>
    </row>
    <row r="47" spans="1:10" s="443" customFormat="1">
      <c r="A47" s="471"/>
      <c r="B47" s="532"/>
      <c r="C47" s="452"/>
      <c r="D47" s="453"/>
      <c r="E47" s="454"/>
      <c r="F47" s="454"/>
      <c r="G47" s="1135"/>
      <c r="H47" s="1135"/>
      <c r="I47" s="1135"/>
      <c r="J47" s="1135"/>
    </row>
    <row r="48" spans="1:10" s="520" customFormat="1" ht="12">
      <c r="A48" s="456" t="s">
        <v>0</v>
      </c>
      <c r="B48" s="1638" t="s">
        <v>1324</v>
      </c>
      <c r="C48" s="1638"/>
      <c r="D48" s="1638"/>
      <c r="E48" s="1638"/>
      <c r="F48" s="1638"/>
      <c r="G48" s="1145"/>
      <c r="H48" s="1145"/>
      <c r="I48" s="1145"/>
      <c r="J48" s="1145"/>
    </row>
    <row r="49" spans="1:10" s="520" customFormat="1" ht="12">
      <c r="A49" s="456"/>
      <c r="B49" s="533"/>
      <c r="C49" s="459"/>
      <c r="D49" s="459"/>
      <c r="E49" s="1154"/>
      <c r="F49" s="460"/>
      <c r="G49" s="1145"/>
      <c r="H49" s="1145"/>
      <c r="I49" s="1145"/>
      <c r="J49" s="1145"/>
    </row>
    <row r="50" spans="1:10" s="520" customFormat="1" ht="12">
      <c r="A50" s="456" t="s">
        <v>2</v>
      </c>
      <c r="B50" s="1638" t="s">
        <v>1325</v>
      </c>
      <c r="C50" s="1638"/>
      <c r="D50" s="1638"/>
      <c r="E50" s="1638"/>
      <c r="F50" s="1638"/>
      <c r="G50" s="1145"/>
      <c r="H50" s="1145"/>
      <c r="I50" s="1145"/>
      <c r="J50" s="1145"/>
    </row>
    <row r="51" spans="1:10" s="520" customFormat="1" ht="12">
      <c r="A51" s="456"/>
      <c r="B51" s="1638" t="s">
        <v>1326</v>
      </c>
      <c r="C51" s="1638"/>
      <c r="D51" s="1638"/>
      <c r="E51" s="1638"/>
      <c r="F51" s="1638"/>
      <c r="G51" s="1145"/>
      <c r="H51" s="1145"/>
      <c r="I51" s="1145"/>
      <c r="J51" s="1145"/>
    </row>
    <row r="52" spans="1:10" s="520" customFormat="1" ht="12">
      <c r="A52" s="456"/>
      <c r="B52" s="533"/>
      <c r="C52" s="459"/>
      <c r="D52" s="459"/>
      <c r="E52" s="1154"/>
      <c r="F52" s="460"/>
      <c r="G52" s="1145"/>
      <c r="H52" s="1145"/>
      <c r="I52" s="1145"/>
      <c r="J52" s="1145"/>
    </row>
    <row r="53" spans="1:10" s="520" customFormat="1" ht="12">
      <c r="A53" s="456" t="s">
        <v>3</v>
      </c>
      <c r="B53" s="1638" t="s">
        <v>2262</v>
      </c>
      <c r="C53" s="1638"/>
      <c r="D53" s="1638"/>
      <c r="E53" s="1638"/>
      <c r="F53" s="1638"/>
      <c r="G53" s="1145"/>
      <c r="H53" s="1145"/>
      <c r="I53" s="1145"/>
      <c r="J53" s="1145"/>
    </row>
    <row r="54" spans="1:10" s="520" customFormat="1" ht="12">
      <c r="A54" s="456"/>
      <c r="B54" s="533"/>
      <c r="C54" s="459"/>
      <c r="D54" s="459"/>
      <c r="E54" s="1154"/>
      <c r="F54" s="460"/>
      <c r="G54" s="1145"/>
      <c r="H54" s="1145"/>
      <c r="I54" s="1145"/>
      <c r="J54" s="1145"/>
    </row>
    <row r="55" spans="1:10" s="520" customFormat="1" ht="12">
      <c r="A55" s="456" t="s">
        <v>4</v>
      </c>
      <c r="B55" s="1638" t="s">
        <v>1328</v>
      </c>
      <c r="C55" s="1638"/>
      <c r="D55" s="1638"/>
      <c r="E55" s="1638"/>
      <c r="F55" s="1638"/>
      <c r="G55" s="1145"/>
      <c r="H55" s="1145"/>
      <c r="I55" s="1145"/>
      <c r="J55" s="1145"/>
    </row>
    <row r="56" spans="1:10" s="520" customFormat="1" ht="12">
      <c r="A56" s="456"/>
      <c r="B56" s="1638" t="s">
        <v>1329</v>
      </c>
      <c r="C56" s="1638"/>
      <c r="D56" s="1638"/>
      <c r="E56" s="1638"/>
      <c r="F56" s="1638"/>
      <c r="G56" s="1145"/>
      <c r="H56" s="1145"/>
      <c r="I56" s="1145"/>
      <c r="J56" s="1145"/>
    </row>
    <row r="57" spans="1:10" s="520" customFormat="1" ht="12">
      <c r="A57" s="456"/>
      <c r="B57" s="533"/>
      <c r="C57" s="459"/>
      <c r="D57" s="459"/>
      <c r="E57" s="1154"/>
      <c r="F57" s="460"/>
      <c r="G57" s="1145"/>
      <c r="H57" s="1145"/>
      <c r="I57" s="1145"/>
      <c r="J57" s="1145"/>
    </row>
    <row r="58" spans="1:10" s="520" customFormat="1" ht="12">
      <c r="A58" s="456" t="s">
        <v>5</v>
      </c>
      <c r="B58" s="1638" t="s">
        <v>1330</v>
      </c>
      <c r="C58" s="1638"/>
      <c r="D58" s="1638"/>
      <c r="E58" s="1638"/>
      <c r="F58" s="1638"/>
      <c r="G58" s="1145"/>
      <c r="H58" s="1145"/>
      <c r="I58" s="1145"/>
      <c r="J58" s="1145"/>
    </row>
    <row r="59" spans="1:10" s="520" customFormat="1" ht="12">
      <c r="A59" s="456"/>
      <c r="B59" s="533"/>
      <c r="C59" s="459"/>
      <c r="D59" s="459"/>
      <c r="E59" s="1154"/>
      <c r="F59" s="460"/>
      <c r="G59" s="1145"/>
      <c r="H59" s="1145"/>
      <c r="I59" s="1145"/>
      <c r="J59" s="1145"/>
    </row>
    <row r="60" spans="1:10" s="520" customFormat="1" ht="12">
      <c r="A60" s="456" t="s">
        <v>8</v>
      </c>
      <c r="B60" s="1638" t="s">
        <v>1331</v>
      </c>
      <c r="C60" s="1638"/>
      <c r="D60" s="1638"/>
      <c r="E60" s="1638"/>
      <c r="F60" s="1638"/>
      <c r="G60" s="1145"/>
      <c r="H60" s="1145"/>
      <c r="I60" s="1145"/>
      <c r="J60" s="1145"/>
    </row>
    <row r="61" spans="1:10" s="520" customFormat="1" ht="12">
      <c r="A61" s="456"/>
      <c r="B61" s="533"/>
      <c r="C61" s="459"/>
      <c r="D61" s="459"/>
      <c r="E61" s="1154"/>
      <c r="F61" s="460"/>
      <c r="G61" s="1145"/>
      <c r="H61" s="1145"/>
      <c r="I61" s="1145"/>
      <c r="J61" s="1145"/>
    </row>
    <row r="62" spans="1:10" s="520" customFormat="1" ht="12">
      <c r="A62" s="456" t="s">
        <v>9</v>
      </c>
      <c r="B62" s="1638" t="s">
        <v>1332</v>
      </c>
      <c r="C62" s="1638"/>
      <c r="D62" s="1638"/>
      <c r="E62" s="1638"/>
      <c r="F62" s="1638"/>
      <c r="G62" s="1145"/>
      <c r="H62" s="1145"/>
      <c r="I62" s="1145"/>
      <c r="J62" s="1145"/>
    </row>
    <row r="63" spans="1:10" s="520" customFormat="1" ht="12">
      <c r="A63" s="456"/>
      <c r="B63" s="1638" t="s">
        <v>1333</v>
      </c>
      <c r="C63" s="1638"/>
      <c r="D63" s="1638"/>
      <c r="E63" s="1638"/>
      <c r="F63" s="1638"/>
      <c r="G63" s="1145"/>
      <c r="H63" s="1145"/>
      <c r="I63" s="1145"/>
      <c r="J63" s="1145"/>
    </row>
    <row r="64" spans="1:10" s="520" customFormat="1" ht="12">
      <c r="A64" s="456"/>
      <c r="B64" s="533"/>
      <c r="C64" s="459"/>
      <c r="D64" s="459"/>
      <c r="E64" s="1154"/>
      <c r="F64" s="460"/>
      <c r="G64" s="1145"/>
      <c r="H64" s="1145"/>
      <c r="I64" s="1145"/>
      <c r="J64" s="1145"/>
    </row>
    <row r="65" spans="1:10" s="520" customFormat="1" ht="12">
      <c r="A65" s="456" t="s">
        <v>10</v>
      </c>
      <c r="B65" s="1638" t="s">
        <v>1334</v>
      </c>
      <c r="C65" s="1638"/>
      <c r="D65" s="1638"/>
      <c r="E65" s="1638"/>
      <c r="F65" s="1638"/>
      <c r="G65" s="1145"/>
      <c r="H65" s="1145"/>
      <c r="I65" s="1145"/>
      <c r="J65" s="1145"/>
    </row>
    <row r="66" spans="1:10" s="520" customFormat="1" ht="12">
      <c r="A66" s="456"/>
      <c r="B66" s="533"/>
      <c r="C66" s="459"/>
      <c r="D66" s="459"/>
      <c r="E66" s="1154"/>
      <c r="F66" s="460"/>
      <c r="G66" s="1145"/>
      <c r="H66" s="1145"/>
      <c r="I66" s="1145"/>
      <c r="J66" s="1145"/>
    </row>
    <row r="67" spans="1:10" s="520" customFormat="1" ht="12">
      <c r="A67" s="456" t="s">
        <v>11</v>
      </c>
      <c r="B67" s="1638" t="s">
        <v>1362</v>
      </c>
      <c r="C67" s="1638"/>
      <c r="D67" s="1638"/>
      <c r="E67" s="1638"/>
      <c r="F67" s="1638"/>
      <c r="G67" s="1145"/>
      <c r="H67" s="1145"/>
      <c r="I67" s="1145"/>
      <c r="J67" s="1145"/>
    </row>
    <row r="68" spans="1:10" s="520" customFormat="1" ht="12">
      <c r="A68" s="456"/>
      <c r="B68" s="1638" t="s">
        <v>1363</v>
      </c>
      <c r="C68" s="1638"/>
      <c r="D68" s="1638"/>
      <c r="E68" s="1638"/>
      <c r="F68" s="1638"/>
      <c r="G68" s="1145"/>
      <c r="H68" s="1145"/>
      <c r="I68" s="1145"/>
      <c r="J68" s="1145"/>
    </row>
    <row r="69" spans="1:10" s="520" customFormat="1" ht="12">
      <c r="A69" s="456"/>
      <c r="B69" s="533"/>
      <c r="C69" s="459"/>
      <c r="D69" s="459"/>
      <c r="E69" s="1154"/>
      <c r="F69" s="460"/>
      <c r="G69" s="1145"/>
      <c r="H69" s="1145"/>
      <c r="I69" s="1145"/>
      <c r="J69" s="1145"/>
    </row>
    <row r="70" spans="1:10" s="520" customFormat="1" ht="12">
      <c r="A70" s="456" t="s">
        <v>12</v>
      </c>
      <c r="B70" s="1638" t="s">
        <v>1364</v>
      </c>
      <c r="C70" s="1638"/>
      <c r="D70" s="1638"/>
      <c r="E70" s="1638"/>
      <c r="F70" s="1638"/>
      <c r="G70" s="1145"/>
      <c r="H70" s="1145"/>
      <c r="I70" s="1145"/>
      <c r="J70" s="1145"/>
    </row>
    <row r="71" spans="1:10" s="520" customFormat="1" ht="12">
      <c r="A71" s="456"/>
      <c r="B71" s="533"/>
      <c r="C71" s="459"/>
      <c r="D71" s="459"/>
      <c r="E71" s="1154"/>
      <c r="F71" s="460"/>
      <c r="G71" s="1145"/>
      <c r="H71" s="1145"/>
      <c r="I71" s="1145"/>
      <c r="J71" s="1145"/>
    </row>
    <row r="72" spans="1:10" s="520" customFormat="1" ht="12">
      <c r="A72" s="456" t="s">
        <v>13</v>
      </c>
      <c r="B72" s="1638" t="s">
        <v>1365</v>
      </c>
      <c r="C72" s="1638"/>
      <c r="D72" s="1638"/>
      <c r="E72" s="1638"/>
      <c r="F72" s="1638"/>
      <c r="G72" s="1145"/>
      <c r="H72" s="1145"/>
      <c r="I72" s="1145"/>
      <c r="J72" s="1145"/>
    </row>
    <row r="73" spans="1:10" s="520" customFormat="1" ht="12">
      <c r="A73" s="456"/>
      <c r="B73" s="533"/>
      <c r="C73" s="459"/>
      <c r="D73" s="459"/>
      <c r="E73" s="1154"/>
      <c r="F73" s="460"/>
      <c r="G73" s="1145"/>
      <c r="H73" s="1145"/>
      <c r="I73" s="1145"/>
      <c r="J73" s="1145"/>
    </row>
    <row r="74" spans="1:10" s="520" customFormat="1" ht="12">
      <c r="A74" s="456" t="s">
        <v>14</v>
      </c>
      <c r="B74" s="1638" t="s">
        <v>1366</v>
      </c>
      <c r="C74" s="1638"/>
      <c r="D74" s="1638"/>
      <c r="E74" s="1638"/>
      <c r="F74" s="1638"/>
      <c r="G74" s="1145"/>
      <c r="H74" s="1145"/>
      <c r="I74" s="1145"/>
      <c r="J74" s="1145"/>
    </row>
    <row r="75" spans="1:10" s="520" customFormat="1" ht="12">
      <c r="A75" s="456"/>
      <c r="B75" s="533"/>
      <c r="C75" s="459"/>
      <c r="D75" s="459"/>
      <c r="E75" s="1154"/>
      <c r="F75" s="460"/>
      <c r="G75" s="1145"/>
      <c r="H75" s="1145"/>
      <c r="I75" s="1145"/>
      <c r="J75" s="1145"/>
    </row>
    <row r="76" spans="1:10" s="520" customFormat="1" ht="12">
      <c r="A76" s="456" t="s">
        <v>15</v>
      </c>
      <c r="B76" s="1638" t="s">
        <v>1367</v>
      </c>
      <c r="C76" s="1638"/>
      <c r="D76" s="1638"/>
      <c r="E76" s="1638"/>
      <c r="F76" s="1638"/>
      <c r="G76" s="1145"/>
      <c r="H76" s="1145"/>
      <c r="I76" s="1145"/>
      <c r="J76" s="1145"/>
    </row>
    <row r="77" spans="1:10" s="520" customFormat="1" ht="12">
      <c r="A77" s="456"/>
      <c r="B77" s="533"/>
      <c r="C77" s="459"/>
      <c r="D77" s="459"/>
      <c r="E77" s="1154"/>
      <c r="F77" s="460"/>
      <c r="G77" s="1145"/>
      <c r="H77" s="1145"/>
      <c r="I77" s="1145"/>
      <c r="J77" s="1145"/>
    </row>
    <row r="78" spans="1:10" s="520" customFormat="1" ht="12">
      <c r="A78" s="456" t="s">
        <v>16</v>
      </c>
      <c r="B78" s="1653" t="s">
        <v>1368</v>
      </c>
      <c r="C78" s="1653"/>
      <c r="D78" s="1653"/>
      <c r="E78" s="1653"/>
      <c r="F78" s="1653"/>
      <c r="G78" s="1145"/>
      <c r="H78" s="1145"/>
      <c r="I78" s="1145"/>
      <c r="J78" s="1145"/>
    </row>
    <row r="79" spans="1:10" s="520" customFormat="1" ht="12">
      <c r="A79" s="456"/>
      <c r="B79" s="1638" t="s">
        <v>1369</v>
      </c>
      <c r="C79" s="1638"/>
      <c r="D79" s="1638"/>
      <c r="E79" s="1638"/>
      <c r="F79" s="1638"/>
      <c r="G79" s="1145"/>
      <c r="H79" s="1145"/>
      <c r="I79" s="1145"/>
      <c r="J79" s="1145"/>
    </row>
    <row r="80" spans="1:10" s="520" customFormat="1" ht="12">
      <c r="A80" s="456"/>
      <c r="B80" s="534"/>
      <c r="C80" s="535"/>
      <c r="D80" s="535"/>
      <c r="E80" s="1155"/>
      <c r="F80" s="460"/>
      <c r="G80" s="1145"/>
      <c r="H80" s="1145"/>
      <c r="I80" s="1145"/>
      <c r="J80" s="1145"/>
    </row>
    <row r="81" spans="1:10" s="520" customFormat="1" ht="12">
      <c r="A81" s="456" t="s">
        <v>17</v>
      </c>
      <c r="B81" s="1638" t="s">
        <v>1370</v>
      </c>
      <c r="C81" s="1638"/>
      <c r="D81" s="1638"/>
      <c r="E81" s="1638"/>
      <c r="F81" s="1638"/>
      <c r="G81" s="1145"/>
      <c r="H81" s="1145"/>
      <c r="I81" s="1145"/>
      <c r="J81" s="1145"/>
    </row>
    <row r="82" spans="1:10" s="520" customFormat="1" ht="12">
      <c r="A82" s="456"/>
      <c r="B82" s="534"/>
      <c r="C82" s="536"/>
      <c r="D82" s="536"/>
      <c r="E82" s="460"/>
      <c r="F82" s="460"/>
      <c r="G82" s="1145"/>
      <c r="H82" s="1145"/>
      <c r="I82" s="1145"/>
      <c r="J82" s="1145"/>
    </row>
    <row r="83" spans="1:10" s="520" customFormat="1" ht="12">
      <c r="A83" s="456"/>
      <c r="B83" s="534"/>
      <c r="C83" s="536"/>
      <c r="D83" s="536"/>
      <c r="E83" s="460"/>
      <c r="F83" s="460"/>
      <c r="G83" s="1145"/>
      <c r="H83" s="1145"/>
      <c r="I83" s="1145"/>
      <c r="J83" s="1145"/>
    </row>
    <row r="84" spans="1:10" s="520" customFormat="1" ht="12">
      <c r="A84" s="456" t="s">
        <v>18</v>
      </c>
      <c r="B84" s="1654" t="s">
        <v>1371</v>
      </c>
      <c r="C84" s="1654"/>
      <c r="D84" s="1654"/>
      <c r="E84" s="1654"/>
      <c r="F84" s="1654"/>
      <c r="G84" s="1145"/>
      <c r="H84" s="1145"/>
      <c r="I84" s="1145"/>
      <c r="J84" s="1145"/>
    </row>
    <row r="85" spans="1:10" s="520" customFormat="1" ht="12">
      <c r="A85" s="456"/>
      <c r="B85" s="534"/>
      <c r="C85" s="535"/>
      <c r="D85" s="535"/>
      <c r="E85" s="1155"/>
      <c r="F85" s="460"/>
      <c r="G85" s="1145"/>
      <c r="H85" s="1145"/>
      <c r="I85" s="1145"/>
      <c r="J85" s="1145"/>
    </row>
    <row r="86" spans="1:10" s="520" customFormat="1" ht="12">
      <c r="A86" s="456" t="s">
        <v>19</v>
      </c>
      <c r="B86" s="1638" t="s">
        <v>1372</v>
      </c>
      <c r="C86" s="1638"/>
      <c r="D86" s="1638"/>
      <c r="E86" s="1638"/>
      <c r="F86" s="1638"/>
      <c r="G86" s="1145"/>
      <c r="H86" s="1145"/>
      <c r="I86" s="1145"/>
      <c r="J86" s="1145"/>
    </row>
    <row r="87" spans="1:10" s="520" customFormat="1" ht="12">
      <c r="A87" s="456"/>
      <c r="B87" s="1638" t="s">
        <v>2263</v>
      </c>
      <c r="C87" s="1638"/>
      <c r="D87" s="1638"/>
      <c r="E87" s="1638"/>
      <c r="F87" s="1638"/>
      <c r="G87" s="1145"/>
      <c r="H87" s="1145"/>
      <c r="I87" s="1145"/>
      <c r="J87" s="1145"/>
    </row>
    <row r="88" spans="1:10" s="520" customFormat="1" ht="12">
      <c r="A88" s="456"/>
      <c r="B88" s="534"/>
      <c r="C88" s="536"/>
      <c r="D88" s="536"/>
      <c r="E88" s="460"/>
      <c r="F88" s="460"/>
      <c r="G88" s="1145"/>
      <c r="H88" s="1145"/>
      <c r="I88" s="1145"/>
      <c r="J88" s="1145"/>
    </row>
    <row r="89" spans="1:10" s="520" customFormat="1" ht="12">
      <c r="A89" s="456" t="s">
        <v>20</v>
      </c>
      <c r="B89" s="1638" t="s">
        <v>1374</v>
      </c>
      <c r="C89" s="1638"/>
      <c r="D89" s="1638"/>
      <c r="E89" s="1638"/>
      <c r="F89" s="1638"/>
      <c r="G89" s="1145"/>
      <c r="H89" s="1145"/>
      <c r="I89" s="1145"/>
      <c r="J89" s="1145"/>
    </row>
    <row r="90" spans="1:10" s="520" customFormat="1" ht="12">
      <c r="A90" s="456"/>
      <c r="B90" s="535"/>
      <c r="C90" s="535"/>
      <c r="D90" s="535"/>
      <c r="E90" s="1155"/>
      <c r="F90" s="460"/>
      <c r="G90" s="1145"/>
      <c r="H90" s="1145"/>
      <c r="I90" s="1145"/>
      <c r="J90" s="1145"/>
    </row>
    <row r="91" spans="1:10" s="520" customFormat="1" ht="12">
      <c r="A91" s="456" t="s">
        <v>21</v>
      </c>
      <c r="B91" s="1638" t="s">
        <v>1375</v>
      </c>
      <c r="C91" s="1638"/>
      <c r="D91" s="1638"/>
      <c r="E91" s="1638"/>
      <c r="F91" s="1638"/>
      <c r="G91" s="1145"/>
      <c r="H91" s="1145"/>
      <c r="I91" s="1145"/>
      <c r="J91" s="1145"/>
    </row>
    <row r="92" spans="1:10" s="520" customFormat="1" ht="12">
      <c r="A92" s="456"/>
      <c r="B92" s="462"/>
      <c r="C92" s="462"/>
      <c r="D92" s="462"/>
      <c r="E92" s="1156"/>
      <c r="F92" s="1156"/>
      <c r="G92" s="1145"/>
      <c r="H92" s="1145"/>
      <c r="I92" s="1145"/>
      <c r="J92" s="1145"/>
    </row>
    <row r="93" spans="1:10" s="520" customFormat="1" ht="12">
      <c r="A93" s="456" t="s">
        <v>22</v>
      </c>
      <c r="B93" s="1638" t="s">
        <v>1376</v>
      </c>
      <c r="C93" s="1638"/>
      <c r="D93" s="1638"/>
      <c r="E93" s="1638"/>
      <c r="F93" s="1638"/>
      <c r="G93" s="1145"/>
      <c r="H93" s="1145"/>
      <c r="I93" s="1145"/>
      <c r="J93" s="1145"/>
    </row>
    <row r="94" spans="1:10" s="520" customFormat="1" ht="12">
      <c r="A94" s="456"/>
      <c r="B94" s="534"/>
      <c r="C94" s="536"/>
      <c r="D94" s="536"/>
      <c r="E94" s="460"/>
      <c r="F94" s="460"/>
      <c r="G94" s="1145"/>
      <c r="H94" s="1145"/>
      <c r="I94" s="1145"/>
      <c r="J94" s="1145"/>
    </row>
    <row r="95" spans="1:10" s="520" customFormat="1" ht="12">
      <c r="A95" s="456" t="s">
        <v>23</v>
      </c>
      <c r="B95" s="1638" t="s">
        <v>2264</v>
      </c>
      <c r="C95" s="1638"/>
      <c r="D95" s="1638"/>
      <c r="E95" s="1638"/>
      <c r="F95" s="1638"/>
      <c r="G95" s="1145"/>
      <c r="H95" s="1145"/>
      <c r="I95" s="1145"/>
      <c r="J95" s="1145"/>
    </row>
    <row r="96" spans="1:10" s="520" customFormat="1" ht="12">
      <c r="A96" s="456"/>
      <c r="B96" s="534"/>
      <c r="C96" s="536"/>
      <c r="D96" s="536"/>
      <c r="E96" s="460"/>
      <c r="F96" s="460"/>
      <c r="G96" s="1145"/>
      <c r="H96" s="1145"/>
      <c r="I96" s="1145"/>
      <c r="J96" s="1145"/>
    </row>
    <row r="97" spans="1:10" s="520" customFormat="1" ht="12">
      <c r="A97" s="456" t="s">
        <v>24</v>
      </c>
      <c r="B97" s="1638" t="s">
        <v>2265</v>
      </c>
      <c r="C97" s="1638"/>
      <c r="D97" s="1638"/>
      <c r="E97" s="1638"/>
      <c r="F97" s="1638"/>
      <c r="G97" s="1145"/>
      <c r="H97" s="1145"/>
      <c r="I97" s="1145"/>
      <c r="J97" s="1145"/>
    </row>
    <row r="98" spans="1:10" s="520" customFormat="1" ht="12">
      <c r="A98" s="456"/>
      <c r="B98" s="534"/>
      <c r="C98" s="536"/>
      <c r="D98" s="536"/>
      <c r="E98" s="460"/>
      <c r="F98" s="460"/>
      <c r="G98" s="1145"/>
      <c r="H98" s="1145"/>
      <c r="I98" s="1145"/>
      <c r="J98" s="1145"/>
    </row>
    <row r="99" spans="1:10" s="520" customFormat="1" ht="12">
      <c r="A99" s="456" t="s">
        <v>25</v>
      </c>
      <c r="B99" s="1638" t="s">
        <v>2266</v>
      </c>
      <c r="C99" s="1638"/>
      <c r="D99" s="1638"/>
      <c r="E99" s="1638"/>
      <c r="F99" s="1638"/>
      <c r="G99" s="1145"/>
      <c r="H99" s="1145"/>
      <c r="I99" s="1145"/>
      <c r="J99" s="1145"/>
    </row>
    <row r="100" spans="1:10" s="520" customFormat="1" ht="12">
      <c r="A100" s="456"/>
      <c r="B100" s="534"/>
      <c r="C100" s="536"/>
      <c r="D100" s="536"/>
      <c r="E100" s="460"/>
      <c r="F100" s="460"/>
      <c r="G100" s="1145"/>
      <c r="H100" s="1145"/>
      <c r="I100" s="1145"/>
      <c r="J100" s="1145"/>
    </row>
    <row r="101" spans="1:10" s="520" customFormat="1" ht="12">
      <c r="A101" s="456" t="s">
        <v>26</v>
      </c>
      <c r="B101" s="1638" t="s">
        <v>2267</v>
      </c>
      <c r="C101" s="1638"/>
      <c r="D101" s="1638"/>
      <c r="E101" s="1638"/>
      <c r="F101" s="1638"/>
      <c r="G101" s="1145"/>
      <c r="H101" s="1145"/>
      <c r="I101" s="1145"/>
      <c r="J101" s="1145"/>
    </row>
    <row r="102" spans="1:10" s="520" customFormat="1" ht="12">
      <c r="A102" s="456"/>
      <c r="B102" s="534"/>
      <c r="C102" s="536"/>
      <c r="D102" s="536"/>
      <c r="E102" s="460"/>
      <c r="F102" s="460"/>
      <c r="G102" s="1145"/>
      <c r="H102" s="1145"/>
      <c r="I102" s="1145"/>
      <c r="J102" s="1145"/>
    </row>
    <row r="103" spans="1:10" s="520" customFormat="1" ht="12">
      <c r="A103" s="456" t="s">
        <v>27</v>
      </c>
      <c r="B103" s="1638" t="s">
        <v>2268</v>
      </c>
      <c r="C103" s="1638"/>
      <c r="D103" s="1638"/>
      <c r="E103" s="1638"/>
      <c r="F103" s="1638"/>
      <c r="G103" s="1145"/>
      <c r="H103" s="1145"/>
      <c r="I103" s="1145"/>
      <c r="J103" s="1145"/>
    </row>
    <row r="104" spans="1:10" s="520" customFormat="1" ht="12">
      <c r="A104" s="456"/>
      <c r="B104" s="534"/>
      <c r="C104" s="536"/>
      <c r="D104" s="536"/>
      <c r="E104" s="460"/>
      <c r="F104" s="460"/>
      <c r="G104" s="1145"/>
      <c r="H104" s="1145"/>
      <c r="I104" s="1145"/>
      <c r="J104" s="1145"/>
    </row>
    <row r="105" spans="1:10" s="520" customFormat="1" ht="12">
      <c r="A105" s="456" t="s">
        <v>28</v>
      </c>
      <c r="B105" s="1638" t="s">
        <v>2269</v>
      </c>
      <c r="C105" s="1638"/>
      <c r="D105" s="1638"/>
      <c r="E105" s="1638"/>
      <c r="F105" s="1638"/>
      <c r="G105" s="1145"/>
      <c r="H105" s="1145"/>
      <c r="I105" s="1145"/>
      <c r="J105" s="1145"/>
    </row>
    <row r="106" spans="1:10" s="520" customFormat="1" ht="12">
      <c r="A106" s="456"/>
      <c r="B106" s="534"/>
      <c r="C106" s="536"/>
      <c r="D106" s="536"/>
      <c r="E106" s="460"/>
      <c r="F106" s="460"/>
      <c r="G106" s="1145"/>
      <c r="H106" s="1145"/>
      <c r="I106" s="1145"/>
      <c r="J106" s="1145"/>
    </row>
    <row r="107" spans="1:10" s="520" customFormat="1" ht="12">
      <c r="A107" s="456" t="s">
        <v>29</v>
      </c>
      <c r="B107" s="1638" t="s">
        <v>2270</v>
      </c>
      <c r="C107" s="1638"/>
      <c r="D107" s="1638"/>
      <c r="E107" s="1638"/>
      <c r="F107" s="1638"/>
      <c r="G107" s="1145"/>
      <c r="H107" s="1145"/>
      <c r="I107" s="1145"/>
      <c r="J107" s="1145"/>
    </row>
    <row r="108" spans="1:10" s="520" customFormat="1" ht="12">
      <c r="A108" s="456"/>
      <c r="B108" s="534"/>
      <c r="C108" s="536"/>
      <c r="D108" s="536"/>
      <c r="E108" s="460"/>
      <c r="F108" s="460"/>
      <c r="G108" s="1145"/>
      <c r="H108" s="1145"/>
      <c r="I108" s="1145"/>
      <c r="J108" s="1145"/>
    </row>
    <row r="109" spans="1:10" s="520" customFormat="1" ht="12">
      <c r="A109" s="456" t="s">
        <v>30</v>
      </c>
      <c r="B109" s="1638" t="s">
        <v>2271</v>
      </c>
      <c r="C109" s="1638"/>
      <c r="D109" s="1638"/>
      <c r="E109" s="1638"/>
      <c r="F109" s="1638"/>
      <c r="G109" s="1145"/>
      <c r="H109" s="1145"/>
      <c r="I109" s="1145"/>
      <c r="J109" s="1145"/>
    </row>
    <row r="110" spans="1:10" s="520" customFormat="1" ht="12">
      <c r="A110" s="456"/>
      <c r="B110" s="534"/>
      <c r="C110" s="536"/>
      <c r="D110" s="536"/>
      <c r="E110" s="460"/>
      <c r="F110" s="460"/>
      <c r="G110" s="1145"/>
      <c r="H110" s="1145"/>
      <c r="I110" s="1145"/>
      <c r="J110" s="1145"/>
    </row>
    <row r="111" spans="1:10" s="520" customFormat="1" ht="12">
      <c r="A111" s="456" t="s">
        <v>31</v>
      </c>
      <c r="B111" s="1638" t="s">
        <v>2272</v>
      </c>
      <c r="C111" s="1638"/>
      <c r="D111" s="1638"/>
      <c r="E111" s="1638"/>
      <c r="F111" s="1638"/>
      <c r="G111" s="1145"/>
      <c r="H111" s="1145"/>
      <c r="I111" s="1145"/>
      <c r="J111" s="1145"/>
    </row>
    <row r="112" spans="1:10" s="520" customFormat="1" ht="12">
      <c r="A112" s="456"/>
      <c r="B112" s="534"/>
      <c r="C112" s="536"/>
      <c r="D112" s="536"/>
      <c r="E112" s="460"/>
      <c r="F112" s="460"/>
      <c r="G112" s="1145"/>
      <c r="H112" s="1145"/>
      <c r="I112" s="1145"/>
      <c r="J112" s="1145"/>
    </row>
    <row r="113" spans="1:10" s="520" customFormat="1" ht="12">
      <c r="A113" s="456" t="s">
        <v>32</v>
      </c>
      <c r="B113" s="1638" t="s">
        <v>2273</v>
      </c>
      <c r="C113" s="1638"/>
      <c r="D113" s="1638"/>
      <c r="E113" s="1638"/>
      <c r="F113" s="1638"/>
      <c r="G113" s="1145"/>
      <c r="H113" s="1145"/>
      <c r="I113" s="1145"/>
      <c r="J113" s="1145"/>
    </row>
    <row r="114" spans="1:10" s="520" customFormat="1" ht="12">
      <c r="A114" s="456"/>
      <c r="B114" s="534"/>
      <c r="C114" s="536"/>
      <c r="D114" s="536"/>
      <c r="E114" s="460"/>
      <c r="F114" s="460"/>
      <c r="G114" s="1145"/>
      <c r="H114" s="1145"/>
      <c r="I114" s="1145"/>
      <c r="J114" s="1145"/>
    </row>
    <row r="115" spans="1:10" s="520" customFormat="1" ht="12">
      <c r="A115" s="456" t="s">
        <v>67</v>
      </c>
      <c r="B115" s="1638" t="s">
        <v>2274</v>
      </c>
      <c r="C115" s="1638"/>
      <c r="D115" s="1638"/>
      <c r="E115" s="1638"/>
      <c r="F115" s="1638"/>
      <c r="G115" s="1145"/>
      <c r="H115" s="1145"/>
      <c r="I115" s="1145"/>
      <c r="J115" s="1145"/>
    </row>
    <row r="116" spans="1:10" s="520" customFormat="1" ht="12">
      <c r="A116" s="456"/>
      <c r="B116" s="534"/>
      <c r="C116" s="536"/>
      <c r="D116" s="536"/>
      <c r="E116" s="460"/>
      <c r="F116" s="460"/>
      <c r="G116" s="1145"/>
      <c r="H116" s="1145"/>
      <c r="I116" s="1145"/>
      <c r="J116" s="1145"/>
    </row>
    <row r="117" spans="1:10" s="520" customFormat="1" ht="12">
      <c r="A117" s="456" t="s">
        <v>69</v>
      </c>
      <c r="B117" s="1638" t="s">
        <v>2275</v>
      </c>
      <c r="C117" s="1638"/>
      <c r="D117" s="1638"/>
      <c r="E117" s="1638"/>
      <c r="F117" s="1638"/>
      <c r="G117" s="1145"/>
      <c r="H117" s="1145"/>
      <c r="I117" s="1145"/>
      <c r="J117" s="1145"/>
    </row>
    <row r="118" spans="1:10" s="520" customFormat="1" ht="12">
      <c r="A118" s="456"/>
      <c r="B118" s="534"/>
      <c r="C118" s="536"/>
      <c r="D118" s="536"/>
      <c r="E118" s="460"/>
      <c r="F118" s="460"/>
      <c r="G118" s="1145"/>
      <c r="H118" s="1145"/>
      <c r="I118" s="1145"/>
      <c r="J118" s="1145"/>
    </row>
    <row r="119" spans="1:10" s="520" customFormat="1" ht="12">
      <c r="A119" s="456" t="s">
        <v>71</v>
      </c>
      <c r="B119" s="1638" t="s">
        <v>2276</v>
      </c>
      <c r="C119" s="1638"/>
      <c r="D119" s="1638"/>
      <c r="E119" s="1638"/>
      <c r="F119" s="1638"/>
      <c r="G119" s="1145"/>
      <c r="H119" s="1145"/>
      <c r="I119" s="1145"/>
      <c r="J119" s="1145"/>
    </row>
    <row r="120" spans="1:10" s="520" customFormat="1" ht="12">
      <c r="A120" s="456"/>
      <c r="B120" s="534"/>
      <c r="C120" s="536"/>
      <c r="D120" s="536"/>
      <c r="E120" s="460"/>
      <c r="F120" s="460"/>
      <c r="G120" s="1145"/>
      <c r="H120" s="1145"/>
      <c r="I120" s="1145"/>
      <c r="J120" s="1145"/>
    </row>
    <row r="121" spans="1:10" s="520" customFormat="1" ht="12">
      <c r="A121" s="456" t="s">
        <v>72</v>
      </c>
      <c r="B121" s="1638" t="s">
        <v>2277</v>
      </c>
      <c r="C121" s="1638"/>
      <c r="D121" s="1638"/>
      <c r="E121" s="1638"/>
      <c r="F121" s="1638"/>
      <c r="G121" s="1145"/>
      <c r="H121" s="1145"/>
      <c r="I121" s="1145"/>
      <c r="J121" s="1145"/>
    </row>
    <row r="122" spans="1:10" s="520" customFormat="1" ht="12">
      <c r="A122" s="456"/>
      <c r="B122" s="534"/>
      <c r="C122" s="536"/>
      <c r="D122" s="536"/>
      <c r="E122" s="460"/>
      <c r="F122" s="460"/>
      <c r="G122" s="1145"/>
      <c r="H122" s="1145"/>
      <c r="I122" s="1145"/>
      <c r="J122" s="1145"/>
    </row>
    <row r="123" spans="1:10" s="520" customFormat="1" ht="12">
      <c r="A123" s="456" t="s">
        <v>73</v>
      </c>
      <c r="B123" s="1638" t="s">
        <v>2278</v>
      </c>
      <c r="C123" s="1638"/>
      <c r="D123" s="1638"/>
      <c r="E123" s="1638"/>
      <c r="F123" s="1638"/>
      <c r="G123" s="1145"/>
      <c r="H123" s="1145"/>
      <c r="I123" s="1145"/>
      <c r="J123" s="1145"/>
    </row>
    <row r="124" spans="1:10" s="520" customFormat="1" ht="12">
      <c r="A124" s="456"/>
      <c r="B124" s="534"/>
      <c r="C124" s="536"/>
      <c r="D124" s="536"/>
      <c r="E124" s="460"/>
      <c r="F124" s="460"/>
      <c r="G124" s="1145"/>
      <c r="H124" s="1145"/>
      <c r="I124" s="1145"/>
      <c r="J124" s="1145"/>
    </row>
    <row r="125" spans="1:10" s="520" customFormat="1" ht="12">
      <c r="A125" s="456" t="s">
        <v>76</v>
      </c>
      <c r="B125" s="1638" t="s">
        <v>2279</v>
      </c>
      <c r="C125" s="1638"/>
      <c r="D125" s="1638"/>
      <c r="E125" s="1638"/>
      <c r="F125" s="1638"/>
      <c r="G125" s="1145"/>
      <c r="H125" s="1145"/>
      <c r="I125" s="1145"/>
      <c r="J125" s="1145"/>
    </row>
    <row r="126" spans="1:10" s="520" customFormat="1" ht="12">
      <c r="A126" s="456"/>
      <c r="B126" s="534"/>
      <c r="C126" s="536"/>
      <c r="D126" s="536"/>
      <c r="E126" s="460"/>
      <c r="F126" s="460"/>
      <c r="G126" s="1145"/>
      <c r="H126" s="1145"/>
      <c r="I126" s="1145"/>
      <c r="J126" s="1145"/>
    </row>
    <row r="127" spans="1:10" s="520" customFormat="1" ht="12">
      <c r="A127" s="456" t="s">
        <v>81</v>
      </c>
      <c r="B127" s="1638" t="s">
        <v>2280</v>
      </c>
      <c r="C127" s="1638"/>
      <c r="D127" s="1638"/>
      <c r="E127" s="1638"/>
      <c r="F127" s="1638"/>
      <c r="G127" s="1145"/>
      <c r="H127" s="1145"/>
      <c r="I127" s="1145"/>
      <c r="J127" s="1145"/>
    </row>
    <row r="128" spans="1:10" s="520" customFormat="1" ht="12">
      <c r="A128" s="456"/>
      <c r="B128" s="534"/>
      <c r="C128" s="536"/>
      <c r="D128" s="536"/>
      <c r="E128" s="460"/>
      <c r="F128" s="460"/>
      <c r="G128" s="1145"/>
      <c r="H128" s="1145"/>
      <c r="I128" s="1145"/>
      <c r="J128" s="1145"/>
    </row>
    <row r="129" spans="1:10" s="520" customFormat="1" ht="12">
      <c r="A129" s="456" t="s">
        <v>83</v>
      </c>
      <c r="B129" s="1638" t="s">
        <v>2281</v>
      </c>
      <c r="C129" s="1638"/>
      <c r="D129" s="1638"/>
      <c r="E129" s="1638"/>
      <c r="F129" s="1638"/>
      <c r="G129" s="1145"/>
      <c r="H129" s="1145"/>
      <c r="I129" s="1145"/>
      <c r="J129" s="1145"/>
    </row>
    <row r="130" spans="1:10" s="520" customFormat="1" ht="12">
      <c r="A130" s="456"/>
      <c r="B130" s="534"/>
      <c r="C130" s="536"/>
      <c r="D130" s="536"/>
      <c r="E130" s="460"/>
      <c r="F130" s="460"/>
      <c r="G130" s="1145"/>
      <c r="H130" s="1145"/>
      <c r="I130" s="1145"/>
      <c r="J130" s="1145"/>
    </row>
    <row r="131" spans="1:10" s="520" customFormat="1" ht="12">
      <c r="A131" s="456" t="s">
        <v>84</v>
      </c>
      <c r="B131" s="1638" t="s">
        <v>2282</v>
      </c>
      <c r="C131" s="1638"/>
      <c r="D131" s="1638"/>
      <c r="E131" s="1638"/>
      <c r="F131" s="1638"/>
      <c r="G131" s="1145"/>
      <c r="H131" s="1145"/>
      <c r="I131" s="1145"/>
      <c r="J131" s="1145"/>
    </row>
    <row r="132" spans="1:10" s="520" customFormat="1" ht="12">
      <c r="A132" s="456"/>
      <c r="B132" s="534"/>
      <c r="C132" s="536"/>
      <c r="D132" s="536"/>
      <c r="E132" s="460"/>
      <c r="F132" s="460"/>
      <c r="G132" s="1145"/>
      <c r="H132" s="1145"/>
      <c r="I132" s="1145"/>
      <c r="J132" s="1145"/>
    </row>
    <row r="133" spans="1:10" s="520" customFormat="1" ht="12">
      <c r="A133" s="456" t="s">
        <v>85</v>
      </c>
      <c r="B133" s="1638" t="s">
        <v>2283</v>
      </c>
      <c r="C133" s="1638"/>
      <c r="D133" s="1638"/>
      <c r="E133" s="1638"/>
      <c r="F133" s="1638"/>
      <c r="G133" s="1145"/>
      <c r="H133" s="1145"/>
      <c r="I133" s="1145"/>
      <c r="J133" s="1145"/>
    </row>
    <row r="134" spans="1:10" s="520" customFormat="1" ht="12">
      <c r="A134" s="456"/>
      <c r="B134" s="534"/>
      <c r="C134" s="536"/>
      <c r="D134" s="536"/>
      <c r="E134" s="460"/>
      <c r="F134" s="460"/>
      <c r="G134" s="1145"/>
      <c r="H134" s="1145"/>
      <c r="I134" s="1145"/>
      <c r="J134" s="1145"/>
    </row>
    <row r="135" spans="1:10" s="520" customFormat="1" ht="12">
      <c r="A135" s="456" t="s">
        <v>87</v>
      </c>
      <c r="B135" s="1638" t="s">
        <v>2284</v>
      </c>
      <c r="C135" s="1638"/>
      <c r="D135" s="1638"/>
      <c r="E135" s="1638"/>
      <c r="F135" s="1638"/>
      <c r="G135" s="1145"/>
      <c r="H135" s="1145"/>
      <c r="I135" s="1145"/>
      <c r="J135" s="1145"/>
    </row>
    <row r="136" spans="1:10" s="520" customFormat="1" ht="12">
      <c r="A136" s="456"/>
      <c r="B136" s="534"/>
      <c r="C136" s="536"/>
      <c r="D136" s="536"/>
      <c r="E136" s="460"/>
      <c r="F136" s="460"/>
      <c r="G136" s="1145"/>
      <c r="H136" s="1145"/>
      <c r="I136" s="1145"/>
      <c r="J136" s="1145"/>
    </row>
    <row r="137" spans="1:10" s="520" customFormat="1" ht="12">
      <c r="A137" s="456" t="s">
        <v>88</v>
      </c>
      <c r="B137" s="1638" t="s">
        <v>2285</v>
      </c>
      <c r="C137" s="1638"/>
      <c r="D137" s="1638"/>
      <c r="E137" s="1638"/>
      <c r="F137" s="1638"/>
      <c r="G137" s="1145"/>
      <c r="H137" s="1145"/>
      <c r="I137" s="1145"/>
      <c r="J137" s="1145"/>
    </row>
    <row r="138" spans="1:10" s="520" customFormat="1" ht="12">
      <c r="A138" s="456"/>
      <c r="B138" s="534"/>
      <c r="C138" s="536"/>
      <c r="D138" s="536"/>
      <c r="E138" s="460"/>
      <c r="F138" s="460"/>
      <c r="G138" s="1145"/>
      <c r="H138" s="1145"/>
      <c r="I138" s="1145"/>
      <c r="J138" s="1145"/>
    </row>
    <row r="139" spans="1:10" s="520" customFormat="1" ht="12">
      <c r="A139" s="456" t="s">
        <v>92</v>
      </c>
      <c r="B139" s="1638" t="s">
        <v>2286</v>
      </c>
      <c r="C139" s="1638"/>
      <c r="D139" s="1638"/>
      <c r="E139" s="1638"/>
      <c r="F139" s="1638"/>
      <c r="G139" s="1145"/>
      <c r="H139" s="1145"/>
      <c r="I139" s="1145"/>
      <c r="J139" s="1145"/>
    </row>
    <row r="140" spans="1:10" s="520" customFormat="1" ht="12">
      <c r="A140" s="456"/>
      <c r="B140" s="534"/>
      <c r="C140" s="536"/>
      <c r="D140" s="536"/>
      <c r="E140" s="460"/>
      <c r="F140" s="460"/>
      <c r="G140" s="1145"/>
      <c r="H140" s="1145"/>
      <c r="I140" s="1145"/>
      <c r="J140" s="1145"/>
    </row>
    <row r="141" spans="1:10" s="520" customFormat="1" ht="12">
      <c r="A141" s="456" t="s">
        <v>95</v>
      </c>
      <c r="B141" s="1638" t="s">
        <v>2287</v>
      </c>
      <c r="C141" s="1638"/>
      <c r="D141" s="1638"/>
      <c r="E141" s="1638"/>
      <c r="F141" s="1638"/>
      <c r="G141" s="1145"/>
      <c r="H141" s="1145"/>
      <c r="I141" s="1145"/>
      <c r="J141" s="1145"/>
    </row>
    <row r="142" spans="1:10" s="520" customFormat="1" ht="12">
      <c r="A142" s="456"/>
      <c r="B142" s="534"/>
      <c r="C142" s="536"/>
      <c r="D142" s="536"/>
      <c r="E142" s="460"/>
      <c r="F142" s="460"/>
      <c r="G142" s="1145"/>
      <c r="H142" s="1145"/>
      <c r="I142" s="1145"/>
      <c r="J142" s="1145"/>
    </row>
    <row r="143" spans="1:10" s="520" customFormat="1" ht="12">
      <c r="A143" s="456" t="s">
        <v>96</v>
      </c>
      <c r="B143" s="1638" t="s">
        <v>2288</v>
      </c>
      <c r="C143" s="1638"/>
      <c r="D143" s="1638"/>
      <c r="E143" s="1638"/>
      <c r="F143" s="1638"/>
      <c r="G143" s="1145"/>
      <c r="H143" s="1145"/>
      <c r="I143" s="1145"/>
      <c r="J143" s="1145"/>
    </row>
    <row r="144" spans="1:10" s="520" customFormat="1" ht="12">
      <c r="A144" s="456"/>
      <c r="B144" s="534"/>
      <c r="C144" s="536"/>
      <c r="D144" s="536"/>
      <c r="E144" s="460"/>
      <c r="F144" s="460"/>
      <c r="G144" s="1145"/>
      <c r="H144" s="1145"/>
      <c r="I144" s="1145"/>
      <c r="J144" s="1145"/>
    </row>
    <row r="145" spans="1:10" s="520" customFormat="1" ht="12">
      <c r="A145" s="456" t="s">
        <v>97</v>
      </c>
      <c r="B145" s="1638" t="s">
        <v>2289</v>
      </c>
      <c r="C145" s="1638"/>
      <c r="D145" s="1638"/>
      <c r="E145" s="1638"/>
      <c r="F145" s="1638"/>
      <c r="G145" s="1145"/>
      <c r="H145" s="1145"/>
      <c r="I145" s="1145"/>
      <c r="J145" s="1145"/>
    </row>
    <row r="146" spans="1:10" s="520" customFormat="1" ht="12">
      <c r="A146" s="456"/>
      <c r="B146" s="534"/>
      <c r="C146" s="536"/>
      <c r="D146" s="536"/>
      <c r="E146" s="460"/>
      <c r="F146" s="460"/>
      <c r="G146" s="1145"/>
      <c r="H146" s="1145"/>
      <c r="I146" s="1145"/>
      <c r="J146" s="1145"/>
    </row>
    <row r="147" spans="1:10" s="520" customFormat="1" ht="12">
      <c r="A147" s="456" t="s">
        <v>98</v>
      </c>
      <c r="B147" s="1638" t="s">
        <v>2274</v>
      </c>
      <c r="C147" s="1638"/>
      <c r="D147" s="1638"/>
      <c r="E147" s="1638"/>
      <c r="F147" s="1638"/>
      <c r="G147" s="1145"/>
      <c r="H147" s="1145"/>
      <c r="I147" s="1145"/>
      <c r="J147" s="1145"/>
    </row>
    <row r="148" spans="1:10" s="520" customFormat="1" ht="12">
      <c r="A148" s="456"/>
      <c r="B148" s="534"/>
      <c r="C148" s="536"/>
      <c r="D148" s="536"/>
      <c r="E148" s="460"/>
      <c r="F148" s="460"/>
      <c r="G148" s="1145"/>
      <c r="H148" s="1145"/>
      <c r="I148" s="1145"/>
      <c r="J148" s="1145"/>
    </row>
    <row r="149" spans="1:10" s="520" customFormat="1" ht="12">
      <c r="A149" s="456" t="s">
        <v>99</v>
      </c>
      <c r="B149" s="1638" t="s">
        <v>2290</v>
      </c>
      <c r="C149" s="1638"/>
      <c r="D149" s="1638"/>
      <c r="E149" s="1638"/>
      <c r="F149" s="1638"/>
      <c r="G149" s="1145"/>
      <c r="H149" s="1145"/>
      <c r="I149" s="1145"/>
      <c r="J149" s="1145"/>
    </row>
    <row r="150" spans="1:10" s="520" customFormat="1" ht="12">
      <c r="A150" s="456"/>
      <c r="B150" s="534"/>
      <c r="C150" s="536"/>
      <c r="D150" s="536"/>
      <c r="E150" s="460"/>
      <c r="F150" s="460"/>
      <c r="G150" s="1145"/>
      <c r="H150" s="1145"/>
      <c r="I150" s="1145"/>
      <c r="J150" s="1145"/>
    </row>
    <row r="151" spans="1:10" s="520" customFormat="1" ht="12">
      <c r="A151" s="456" t="s">
        <v>100</v>
      </c>
      <c r="B151" s="1638" t="s">
        <v>2291</v>
      </c>
      <c r="C151" s="1638"/>
      <c r="D151" s="1638"/>
      <c r="E151" s="1638"/>
      <c r="F151" s="1638"/>
      <c r="G151" s="1145"/>
      <c r="H151" s="1145"/>
      <c r="I151" s="1145"/>
      <c r="J151" s="1145"/>
    </row>
    <row r="152" spans="1:10" s="520" customFormat="1" ht="12">
      <c r="A152" s="456"/>
      <c r="B152" s="534"/>
      <c r="C152" s="536"/>
      <c r="D152" s="536"/>
      <c r="E152" s="460"/>
      <c r="F152" s="460"/>
      <c r="G152" s="1145"/>
      <c r="H152" s="1145"/>
      <c r="I152" s="1145"/>
      <c r="J152" s="1145"/>
    </row>
    <row r="153" spans="1:10" s="520" customFormat="1" ht="12">
      <c r="A153" s="456" t="s">
        <v>101</v>
      </c>
      <c r="B153" s="1638" t="s">
        <v>2292</v>
      </c>
      <c r="C153" s="1638"/>
      <c r="D153" s="1638"/>
      <c r="E153" s="1638"/>
      <c r="F153" s="1638"/>
      <c r="G153" s="1145"/>
      <c r="H153" s="1145"/>
      <c r="I153" s="1145"/>
      <c r="J153" s="1145"/>
    </row>
    <row r="154" spans="1:10" s="520" customFormat="1" ht="12">
      <c r="A154" s="456"/>
      <c r="B154" s="534"/>
      <c r="C154" s="536"/>
      <c r="D154" s="536"/>
      <c r="E154" s="460"/>
      <c r="F154" s="460"/>
      <c r="G154" s="1145"/>
      <c r="H154" s="1145"/>
      <c r="I154" s="1145"/>
      <c r="J154" s="1145"/>
    </row>
    <row r="155" spans="1:10" s="520" customFormat="1" ht="12">
      <c r="A155" s="456" t="s">
        <v>102</v>
      </c>
      <c r="B155" s="1638" t="s">
        <v>2293</v>
      </c>
      <c r="C155" s="1638"/>
      <c r="D155" s="1638"/>
      <c r="E155" s="1638"/>
      <c r="F155" s="1638"/>
      <c r="G155" s="1145"/>
      <c r="H155" s="1145"/>
      <c r="I155" s="1145"/>
      <c r="J155" s="1145"/>
    </row>
    <row r="156" spans="1:10" s="520" customFormat="1" ht="12">
      <c r="A156" s="456"/>
      <c r="B156" s="534"/>
      <c r="C156" s="536"/>
      <c r="D156" s="536"/>
      <c r="E156" s="460"/>
      <c r="F156" s="460"/>
      <c r="G156" s="1145"/>
      <c r="H156" s="1145"/>
      <c r="I156" s="1145"/>
      <c r="J156" s="1145"/>
    </row>
    <row r="157" spans="1:10" s="520" customFormat="1" ht="12">
      <c r="A157" s="456" t="s">
        <v>103</v>
      </c>
      <c r="B157" s="1638" t="s">
        <v>2294</v>
      </c>
      <c r="C157" s="1638"/>
      <c r="D157" s="1638"/>
      <c r="E157" s="1638"/>
      <c r="F157" s="1638"/>
      <c r="G157" s="1145"/>
      <c r="H157" s="1145"/>
      <c r="I157" s="1145"/>
      <c r="J157" s="1145"/>
    </row>
    <row r="158" spans="1:10" s="520" customFormat="1" ht="12">
      <c r="A158" s="456"/>
      <c r="B158" s="534"/>
      <c r="C158" s="536"/>
      <c r="D158" s="536"/>
      <c r="E158" s="460"/>
      <c r="F158" s="460"/>
      <c r="G158" s="1145"/>
      <c r="H158" s="1145"/>
      <c r="I158" s="1145"/>
      <c r="J158" s="1145"/>
    </row>
    <row r="159" spans="1:10" s="520" customFormat="1" ht="12">
      <c r="A159" s="456" t="s">
        <v>105</v>
      </c>
      <c r="B159" s="1638" t="s">
        <v>2295</v>
      </c>
      <c r="C159" s="1638"/>
      <c r="D159" s="1638"/>
      <c r="E159" s="1638"/>
      <c r="F159" s="1638"/>
      <c r="G159" s="1145"/>
      <c r="H159" s="1145"/>
      <c r="I159" s="1145"/>
      <c r="J159" s="1145"/>
    </row>
    <row r="160" spans="1:10" s="520" customFormat="1" ht="12">
      <c r="A160" s="456"/>
      <c r="B160" s="534"/>
      <c r="C160" s="536"/>
      <c r="D160" s="536"/>
      <c r="E160" s="460"/>
      <c r="F160" s="460"/>
      <c r="G160" s="1145"/>
      <c r="H160" s="1145"/>
      <c r="I160" s="1145"/>
      <c r="J160" s="1145"/>
    </row>
    <row r="161" spans="1:10" s="520" customFormat="1" ht="12">
      <c r="A161" s="456" t="s">
        <v>106</v>
      </c>
      <c r="B161" s="1638" t="s">
        <v>2296</v>
      </c>
      <c r="C161" s="1638"/>
      <c r="D161" s="1638"/>
      <c r="E161" s="1638"/>
      <c r="F161" s="1638"/>
      <c r="G161" s="1145"/>
      <c r="H161" s="1145"/>
      <c r="I161" s="1145"/>
      <c r="J161" s="1145"/>
    </row>
    <row r="162" spans="1:10" s="520" customFormat="1" ht="12">
      <c r="A162" s="456"/>
      <c r="B162" s="534"/>
      <c r="C162" s="536"/>
      <c r="D162" s="536"/>
      <c r="E162" s="460"/>
      <c r="F162" s="460"/>
      <c r="G162" s="1145"/>
      <c r="H162" s="1145"/>
      <c r="I162" s="1145"/>
      <c r="J162" s="1145"/>
    </row>
    <row r="163" spans="1:10" s="520" customFormat="1" ht="12">
      <c r="A163" s="456"/>
      <c r="B163" s="534"/>
      <c r="C163" s="536"/>
      <c r="D163" s="536"/>
      <c r="E163" s="460"/>
      <c r="F163" s="460"/>
      <c r="G163" s="1145"/>
      <c r="H163" s="1145"/>
      <c r="I163" s="1145"/>
      <c r="J163" s="1145"/>
    </row>
    <row r="164" spans="1:10" s="520" customFormat="1" ht="12">
      <c r="A164" s="456" t="s">
        <v>110</v>
      </c>
      <c r="B164" s="1638" t="s">
        <v>2297</v>
      </c>
      <c r="C164" s="1638"/>
      <c r="D164" s="1638"/>
      <c r="E164" s="1638"/>
      <c r="F164" s="1638"/>
      <c r="G164" s="1145"/>
      <c r="H164" s="1145"/>
      <c r="I164" s="1145"/>
      <c r="J164" s="1145"/>
    </row>
    <row r="165" spans="1:10" s="520" customFormat="1" ht="12">
      <c r="A165" s="456"/>
      <c r="B165" s="534"/>
      <c r="C165" s="536"/>
      <c r="D165" s="536"/>
      <c r="E165" s="460"/>
      <c r="F165" s="460"/>
      <c r="G165" s="1145"/>
      <c r="H165" s="1145"/>
      <c r="I165" s="1145"/>
      <c r="J165" s="1145"/>
    </row>
    <row r="166" spans="1:10" s="520" customFormat="1" ht="12">
      <c r="A166" s="456" t="s">
        <v>111</v>
      </c>
      <c r="B166" s="1638" t="s">
        <v>2298</v>
      </c>
      <c r="C166" s="1638"/>
      <c r="D166" s="1638"/>
      <c r="E166" s="1638"/>
      <c r="F166" s="1638"/>
      <c r="G166" s="1145"/>
      <c r="H166" s="1145"/>
      <c r="I166" s="1145"/>
      <c r="J166" s="1145"/>
    </row>
    <row r="167" spans="1:10" s="520" customFormat="1" ht="12">
      <c r="A167" s="456"/>
      <c r="B167" s="534"/>
      <c r="C167" s="536"/>
      <c r="D167" s="536"/>
      <c r="E167" s="460"/>
      <c r="F167" s="460"/>
      <c r="G167" s="1145"/>
      <c r="H167" s="1145"/>
      <c r="I167" s="1145"/>
      <c r="J167" s="1145"/>
    </row>
    <row r="168" spans="1:10" s="520" customFormat="1" ht="12">
      <c r="A168" s="456" t="s">
        <v>112</v>
      </c>
      <c r="B168" s="1638" t="s">
        <v>2299</v>
      </c>
      <c r="C168" s="1638"/>
      <c r="D168" s="1638"/>
      <c r="E168" s="1638"/>
      <c r="F168" s="1638"/>
      <c r="G168" s="1145"/>
      <c r="H168" s="1145"/>
      <c r="I168" s="1145"/>
      <c r="J168" s="1145"/>
    </row>
    <row r="169" spans="1:10" s="520" customFormat="1" ht="12">
      <c r="A169" s="456"/>
      <c r="B169" s="534"/>
      <c r="C169" s="536"/>
      <c r="D169" s="536"/>
      <c r="E169" s="460"/>
      <c r="F169" s="460"/>
      <c r="G169" s="1145"/>
      <c r="H169" s="1145"/>
      <c r="I169" s="1145"/>
      <c r="J169" s="1145"/>
    </row>
    <row r="170" spans="1:10" s="520" customFormat="1" ht="12">
      <c r="A170" s="456" t="s">
        <v>113</v>
      </c>
      <c r="B170" s="1638" t="s">
        <v>2300</v>
      </c>
      <c r="C170" s="1638"/>
      <c r="D170" s="1638"/>
      <c r="E170" s="1638"/>
      <c r="F170" s="1638"/>
      <c r="G170" s="1145"/>
      <c r="H170" s="1145"/>
      <c r="I170" s="1145"/>
      <c r="J170" s="1145"/>
    </row>
    <row r="171" spans="1:10" s="520" customFormat="1" ht="12">
      <c r="A171" s="456"/>
      <c r="B171" s="534"/>
      <c r="C171" s="536"/>
      <c r="D171" s="536"/>
      <c r="E171" s="460"/>
      <c r="F171" s="460"/>
      <c r="G171" s="1145"/>
      <c r="H171" s="1145"/>
      <c r="I171" s="1145"/>
      <c r="J171" s="1145"/>
    </row>
    <row r="172" spans="1:10" s="520" customFormat="1" ht="12">
      <c r="A172" s="456" t="s">
        <v>115</v>
      </c>
      <c r="B172" s="1638" t="s">
        <v>1335</v>
      </c>
      <c r="C172" s="1638"/>
      <c r="D172" s="1638"/>
      <c r="E172" s="1638"/>
      <c r="F172" s="1638"/>
      <c r="G172" s="1145"/>
      <c r="H172" s="1145"/>
      <c r="I172" s="1145"/>
      <c r="J172" s="1145"/>
    </row>
    <row r="173" spans="1:10" s="520" customFormat="1" ht="12">
      <c r="A173" s="456"/>
      <c r="B173" s="462"/>
      <c r="C173" s="462"/>
      <c r="D173" s="521"/>
      <c r="E173" s="521"/>
      <c r="F173" s="521"/>
      <c r="G173" s="1145"/>
      <c r="H173" s="1145"/>
      <c r="I173" s="1145"/>
      <c r="J173" s="1145"/>
    </row>
    <row r="174" spans="1:10" s="520" customFormat="1" ht="12">
      <c r="A174" s="456"/>
      <c r="B174" s="537" t="s">
        <v>2301</v>
      </c>
      <c r="C174" s="462"/>
      <c r="D174" s="462"/>
      <c r="E174" s="1156"/>
      <c r="F174" s="1156"/>
      <c r="G174" s="1145"/>
      <c r="H174" s="1145"/>
      <c r="I174" s="1145"/>
      <c r="J174" s="1145"/>
    </row>
    <row r="175" spans="1:10" s="520" customFormat="1" ht="12">
      <c r="A175" s="456"/>
      <c r="B175" s="462" t="s">
        <v>2302</v>
      </c>
      <c r="C175" s="462"/>
      <c r="D175" s="521"/>
      <c r="E175" s="521"/>
      <c r="F175" s="521"/>
      <c r="G175" s="1145"/>
      <c r="H175" s="1145"/>
      <c r="I175" s="1145"/>
      <c r="J175" s="1145"/>
    </row>
    <row r="176" spans="1:10" s="520" customFormat="1" ht="36">
      <c r="A176" s="456"/>
      <c r="B176" s="462" t="s">
        <v>2303</v>
      </c>
      <c r="C176" s="462"/>
      <c r="D176" s="521"/>
      <c r="E176" s="521"/>
      <c r="F176" s="521"/>
      <c r="G176" s="1145"/>
      <c r="H176" s="1145"/>
      <c r="I176" s="1145"/>
      <c r="J176" s="1145"/>
    </row>
    <row r="177" spans="1:10" s="520" customFormat="1" ht="12">
      <c r="A177" s="456"/>
      <c r="B177" s="462"/>
      <c r="C177" s="462"/>
      <c r="D177" s="521"/>
      <c r="E177" s="521"/>
      <c r="F177" s="521"/>
      <c r="G177" s="1145"/>
      <c r="H177" s="1145"/>
      <c r="I177" s="1145"/>
      <c r="J177" s="1145"/>
    </row>
    <row r="178" spans="1:10" s="520" customFormat="1" ht="12">
      <c r="A178" s="456" t="s">
        <v>116</v>
      </c>
      <c r="B178" s="1638" t="s">
        <v>1356</v>
      </c>
      <c r="C178" s="1638"/>
      <c r="D178" s="1638"/>
      <c r="E178" s="1638"/>
      <c r="F178" s="1638"/>
      <c r="G178" s="1145"/>
      <c r="H178" s="1145"/>
      <c r="I178" s="1145"/>
      <c r="J178" s="1145"/>
    </row>
    <row r="179" spans="1:10" s="520" customFormat="1" ht="12">
      <c r="A179" s="456"/>
      <c r="B179" s="533"/>
      <c r="C179" s="462"/>
      <c r="D179" s="462"/>
      <c r="E179" s="1156"/>
      <c r="F179" s="460"/>
      <c r="G179" s="1145"/>
      <c r="H179" s="1145"/>
      <c r="I179" s="1145"/>
      <c r="J179" s="1145"/>
    </row>
    <row r="180" spans="1:10" s="520" customFormat="1" ht="12">
      <c r="A180" s="456" t="s">
        <v>117</v>
      </c>
      <c r="B180" s="1638" t="s">
        <v>1357</v>
      </c>
      <c r="C180" s="1638"/>
      <c r="D180" s="1638"/>
      <c r="E180" s="1638"/>
      <c r="F180" s="1638"/>
      <c r="G180" s="1145"/>
      <c r="H180" s="1145"/>
      <c r="I180" s="1145"/>
      <c r="J180" s="1145"/>
    </row>
    <row r="181" spans="1:10" s="520" customFormat="1" ht="12">
      <c r="A181" s="456"/>
      <c r="B181" s="1641" t="s">
        <v>1358</v>
      </c>
      <c r="C181" s="1641"/>
      <c r="D181" s="1641"/>
      <c r="E181" s="1641"/>
      <c r="F181" s="1641"/>
      <c r="G181" s="1145"/>
      <c r="H181" s="1145"/>
      <c r="I181" s="1145"/>
      <c r="J181" s="1145"/>
    </row>
    <row r="182" spans="1:10" s="520" customFormat="1" ht="12">
      <c r="A182" s="456"/>
      <c r="B182" s="534"/>
      <c r="C182" s="536"/>
      <c r="D182" s="536"/>
      <c r="E182" s="460"/>
      <c r="F182" s="460"/>
      <c r="G182" s="1145"/>
      <c r="H182" s="1145"/>
      <c r="I182" s="1145"/>
      <c r="J182" s="1145"/>
    </row>
    <row r="183" spans="1:10" s="520" customFormat="1" ht="12">
      <c r="A183" s="456" t="s">
        <v>120</v>
      </c>
      <c r="B183" s="1638" t="s">
        <v>2304</v>
      </c>
      <c r="C183" s="1638"/>
      <c r="D183" s="1638"/>
      <c r="E183" s="1638"/>
      <c r="F183" s="1638"/>
      <c r="G183" s="1145"/>
      <c r="H183" s="1145"/>
      <c r="I183" s="1145"/>
      <c r="J183" s="1145"/>
    </row>
    <row r="184" spans="1:10" s="520" customFormat="1" ht="12">
      <c r="A184" s="456"/>
      <c r="B184" s="534"/>
      <c r="C184" s="536"/>
      <c r="D184" s="536"/>
      <c r="E184" s="460"/>
      <c r="F184" s="460"/>
      <c r="G184" s="1145"/>
      <c r="H184" s="1145"/>
      <c r="I184" s="1145"/>
      <c r="J184" s="1145"/>
    </row>
    <row r="185" spans="1:10" s="520" customFormat="1" ht="12">
      <c r="A185" s="456" t="s">
        <v>121</v>
      </c>
      <c r="B185" s="1638" t="s">
        <v>2305</v>
      </c>
      <c r="C185" s="1638"/>
      <c r="D185" s="1638"/>
      <c r="E185" s="1638"/>
      <c r="F185" s="1638"/>
      <c r="G185" s="1145"/>
      <c r="H185" s="1145"/>
      <c r="I185" s="1145"/>
      <c r="J185" s="1145"/>
    </row>
    <row r="186" spans="1:10" s="520" customFormat="1" ht="12">
      <c r="A186" s="456"/>
      <c r="B186" s="534"/>
      <c r="C186" s="536"/>
      <c r="D186" s="536"/>
      <c r="E186" s="460"/>
      <c r="F186" s="460"/>
      <c r="G186" s="1145"/>
      <c r="H186" s="1145"/>
      <c r="I186" s="1145"/>
      <c r="J186" s="1145"/>
    </row>
    <row r="187" spans="1:10" s="520" customFormat="1" ht="12">
      <c r="A187" s="456" t="s">
        <v>138</v>
      </c>
      <c r="B187" s="1638" t="s">
        <v>2306</v>
      </c>
      <c r="C187" s="1638"/>
      <c r="D187" s="1638"/>
      <c r="E187" s="1638"/>
      <c r="F187" s="1638"/>
      <c r="G187" s="1145"/>
      <c r="H187" s="1145"/>
      <c r="I187" s="1145"/>
      <c r="J187" s="1145"/>
    </row>
    <row r="188" spans="1:10" s="520" customFormat="1" ht="12">
      <c r="A188" s="456"/>
      <c r="B188" s="534"/>
      <c r="C188" s="536"/>
      <c r="D188" s="536"/>
      <c r="E188" s="460"/>
      <c r="F188" s="460"/>
      <c r="G188" s="1145"/>
      <c r="H188" s="1145"/>
      <c r="I188" s="1145"/>
      <c r="J188" s="1145"/>
    </row>
    <row r="189" spans="1:10" s="520" customFormat="1" ht="12">
      <c r="A189" s="456" t="s">
        <v>139</v>
      </c>
      <c r="B189" s="1638" t="s">
        <v>2307</v>
      </c>
      <c r="C189" s="1638"/>
      <c r="D189" s="1638"/>
      <c r="E189" s="1638"/>
      <c r="F189" s="1638"/>
      <c r="G189" s="1145"/>
      <c r="H189" s="1145"/>
      <c r="I189" s="1145"/>
      <c r="J189" s="1145"/>
    </row>
    <row r="190" spans="1:10" s="520" customFormat="1" ht="12">
      <c r="A190" s="456"/>
      <c r="B190" s="534"/>
      <c r="C190" s="536"/>
      <c r="D190" s="536"/>
      <c r="E190" s="460"/>
      <c r="F190" s="460"/>
      <c r="G190" s="1145"/>
      <c r="H190" s="1145"/>
      <c r="I190" s="1145"/>
      <c r="J190" s="1145"/>
    </row>
    <row r="191" spans="1:10" s="520" customFormat="1" ht="12">
      <c r="A191" s="456" t="s">
        <v>140</v>
      </c>
      <c r="B191" s="1638" t="s">
        <v>2308</v>
      </c>
      <c r="C191" s="1638"/>
      <c r="D191" s="1638"/>
      <c r="E191" s="1638"/>
      <c r="F191" s="1638"/>
      <c r="G191" s="1145"/>
      <c r="H191" s="1145"/>
      <c r="I191" s="1145"/>
      <c r="J191" s="1145"/>
    </row>
    <row r="192" spans="1:10" s="520" customFormat="1" ht="12">
      <c r="A192" s="456"/>
      <c r="B192" s="534"/>
      <c r="C192" s="536"/>
      <c r="D192" s="536"/>
      <c r="E192" s="460"/>
      <c r="F192" s="460"/>
      <c r="G192" s="1145"/>
      <c r="H192" s="1145"/>
      <c r="I192" s="1145"/>
      <c r="J192" s="1145"/>
    </row>
    <row r="193" spans="1:10" s="520" customFormat="1" ht="12">
      <c r="A193" s="456" t="s">
        <v>141</v>
      </c>
      <c r="B193" s="1638" t="s">
        <v>2309</v>
      </c>
      <c r="C193" s="1638"/>
      <c r="D193" s="1638"/>
      <c r="E193" s="1638"/>
      <c r="F193" s="1638"/>
      <c r="G193" s="1145"/>
      <c r="H193" s="1145"/>
      <c r="I193" s="1145"/>
      <c r="J193" s="1145"/>
    </row>
    <row r="194" spans="1:10" s="520" customFormat="1" ht="12">
      <c r="A194" s="456"/>
      <c r="B194" s="534"/>
      <c r="C194" s="536"/>
      <c r="D194" s="536"/>
      <c r="E194" s="460"/>
      <c r="F194" s="460"/>
      <c r="G194" s="1145"/>
      <c r="H194" s="1145"/>
      <c r="I194" s="1145"/>
      <c r="J194" s="1145"/>
    </row>
    <row r="195" spans="1:10" s="520" customFormat="1" ht="12">
      <c r="A195" s="456" t="s">
        <v>142</v>
      </c>
      <c r="B195" s="1641" t="s">
        <v>1359</v>
      </c>
      <c r="C195" s="1641"/>
      <c r="D195" s="1641"/>
      <c r="E195" s="1641"/>
      <c r="F195" s="1641"/>
      <c r="G195" s="1145"/>
      <c r="H195" s="1145"/>
      <c r="I195" s="1145"/>
      <c r="J195" s="1145"/>
    </row>
    <row r="196" spans="1:10" s="520" customFormat="1" ht="12">
      <c r="A196" s="456"/>
      <c r="B196" s="1638" t="s">
        <v>1360</v>
      </c>
      <c r="C196" s="1638"/>
      <c r="D196" s="1638"/>
      <c r="E196" s="1638"/>
      <c r="F196" s="1638"/>
      <c r="G196" s="1145"/>
      <c r="H196" s="1145"/>
      <c r="I196" s="1145"/>
      <c r="J196" s="1145"/>
    </row>
    <row r="197" spans="1:10" s="520" customFormat="1" ht="12">
      <c r="A197" s="456"/>
      <c r="B197" s="1638" t="s">
        <v>1361</v>
      </c>
      <c r="C197" s="1638"/>
      <c r="D197" s="1638"/>
      <c r="E197" s="1638"/>
      <c r="F197" s="1638"/>
      <c r="G197" s="1145"/>
      <c r="H197" s="1145"/>
      <c r="I197" s="1145"/>
      <c r="J197" s="1145"/>
    </row>
    <row r="198" spans="1:10" s="520" customFormat="1" ht="12">
      <c r="A198" s="456"/>
      <c r="B198" s="534"/>
      <c r="C198" s="536"/>
      <c r="D198" s="536"/>
      <c r="E198" s="460"/>
      <c r="F198" s="460"/>
      <c r="G198" s="1145"/>
      <c r="H198" s="1145"/>
      <c r="I198" s="1145"/>
      <c r="J198" s="1145"/>
    </row>
    <row r="199" spans="1:10" s="520" customFormat="1" ht="12">
      <c r="A199" s="456"/>
      <c r="B199" s="534"/>
      <c r="C199" s="536"/>
      <c r="D199" s="536"/>
      <c r="E199" s="460"/>
      <c r="F199" s="460"/>
      <c r="G199" s="1145"/>
      <c r="H199" s="1145"/>
      <c r="I199" s="1145"/>
      <c r="J199" s="1145"/>
    </row>
    <row r="200" spans="1:10" s="520" customFormat="1" ht="12">
      <c r="A200" s="538"/>
      <c r="B200" s="539" t="s">
        <v>1377</v>
      </c>
      <c r="C200" s="468"/>
      <c r="D200" s="468"/>
      <c r="E200" s="1157"/>
      <c r="F200" s="1158"/>
      <c r="G200" s="1145"/>
      <c r="H200" s="1145"/>
      <c r="I200" s="1145"/>
      <c r="J200" s="1145"/>
    </row>
    <row r="201" spans="1:10" s="520" customFormat="1" ht="12">
      <c r="A201" s="538"/>
      <c r="B201" s="1642" t="s">
        <v>2310</v>
      </c>
      <c r="C201" s="1642"/>
      <c r="D201" s="1642"/>
      <c r="E201" s="1642"/>
      <c r="F201" s="1642"/>
      <c r="G201" s="1145"/>
      <c r="H201" s="1145"/>
      <c r="I201" s="1145"/>
      <c r="J201" s="1145"/>
    </row>
    <row r="202" spans="1:10" s="520" customFormat="1" ht="12">
      <c r="A202" s="538"/>
      <c r="B202" s="1655" t="s">
        <v>1379</v>
      </c>
      <c r="C202" s="1655"/>
      <c r="D202" s="1655"/>
      <c r="E202" s="1655"/>
      <c r="F202" s="1655"/>
      <c r="G202" s="1145"/>
      <c r="H202" s="1145"/>
      <c r="I202" s="1145"/>
      <c r="J202" s="1145"/>
    </row>
    <row r="203" spans="1:10" s="520" customFormat="1" ht="12">
      <c r="A203" s="538"/>
      <c r="B203" s="1656" t="s">
        <v>1380</v>
      </c>
      <c r="C203" s="1656"/>
      <c r="D203" s="1656"/>
      <c r="E203" s="1656"/>
      <c r="F203" s="1656"/>
      <c r="G203" s="1145"/>
      <c r="H203" s="1145"/>
      <c r="I203" s="1145"/>
      <c r="J203" s="1145"/>
    </row>
    <row r="204" spans="1:10" s="520" customFormat="1" ht="12">
      <c r="A204" s="538"/>
      <c r="B204" s="1657" t="s">
        <v>2184</v>
      </c>
      <c r="C204" s="1657"/>
      <c r="D204" s="1657"/>
      <c r="E204" s="1657"/>
      <c r="F204" s="1657"/>
      <c r="G204" s="1145"/>
      <c r="H204" s="1145"/>
      <c r="I204" s="1145"/>
      <c r="J204" s="1145"/>
    </row>
    <row r="205" spans="1:10" s="520" customFormat="1" ht="12">
      <c r="A205" s="538"/>
      <c r="B205" s="540"/>
      <c r="C205" s="541"/>
      <c r="D205" s="542"/>
      <c r="E205" s="1158"/>
      <c r="F205" s="1158"/>
      <c r="G205" s="1145"/>
      <c r="H205" s="1145"/>
      <c r="I205" s="1145"/>
      <c r="J205" s="1145"/>
    </row>
    <row r="206" spans="1:10" s="520" customFormat="1" ht="12">
      <c r="A206" s="538"/>
      <c r="B206" s="1658" t="s">
        <v>2311</v>
      </c>
      <c r="C206" s="1658"/>
      <c r="D206" s="1658"/>
      <c r="E206" s="1658"/>
      <c r="F206" s="1658"/>
      <c r="G206" s="1145"/>
      <c r="H206" s="1145"/>
      <c r="I206" s="1145"/>
      <c r="J206" s="1145"/>
    </row>
    <row r="207" spans="1:10" s="443" customFormat="1">
      <c r="A207" s="450"/>
      <c r="B207" s="451"/>
      <c r="C207" s="452"/>
      <c r="D207" s="453"/>
      <c r="E207" s="454"/>
      <c r="F207" s="454"/>
      <c r="G207" s="1169"/>
      <c r="H207" s="1170"/>
      <c r="I207" s="1135"/>
      <c r="J207" s="1135"/>
    </row>
    <row r="208" spans="1:10" s="443" customFormat="1">
      <c r="A208" s="450"/>
      <c r="B208" s="451"/>
      <c r="C208" s="452"/>
      <c r="D208" s="453"/>
      <c r="E208" s="454"/>
      <c r="F208" s="454"/>
      <c r="G208" s="1169"/>
      <c r="H208" s="1170"/>
      <c r="I208" s="1135"/>
      <c r="J208" s="1135"/>
    </row>
    <row r="209" spans="1:10" s="443" customFormat="1">
      <c r="A209" s="471"/>
      <c r="B209" s="451"/>
      <c r="C209" s="452"/>
      <c r="D209" s="453"/>
      <c r="E209" s="454"/>
      <c r="F209" s="454"/>
      <c r="G209" s="1169"/>
      <c r="H209" s="1170"/>
      <c r="I209" s="1135"/>
      <c r="J209" s="1135"/>
    </row>
    <row r="210" spans="1:10" ht="15.75">
      <c r="B210" s="544" t="s">
        <v>2312</v>
      </c>
      <c r="G210" s="1163"/>
      <c r="H210" s="1164"/>
    </row>
    <row r="211" spans="1:10" ht="15">
      <c r="B211" s="549"/>
      <c r="G211" s="1163"/>
      <c r="H211" s="1164"/>
    </row>
    <row r="212" spans="1:10" ht="15.75">
      <c r="A212" s="550"/>
      <c r="B212" s="551" t="s">
        <v>2313</v>
      </c>
      <c r="G212" s="1163"/>
      <c r="H212" s="1164"/>
    </row>
    <row r="213" spans="1:10">
      <c r="A213" s="1611" t="s">
        <v>3423</v>
      </c>
      <c r="B213" s="1611"/>
      <c r="C213" s="1611"/>
      <c r="D213" s="1611"/>
      <c r="E213" s="1611"/>
      <c r="F213" s="1612"/>
      <c r="G213" s="1626" t="s">
        <v>3417</v>
      </c>
      <c r="H213" s="1627"/>
      <c r="I213" s="1626" t="s">
        <v>3418</v>
      </c>
      <c r="J213" s="1627"/>
    </row>
    <row r="214" spans="1:10" s="887" customFormat="1">
      <c r="A214" s="1108" t="s">
        <v>3419</v>
      </c>
      <c r="B214" s="1108" t="s">
        <v>2392</v>
      </c>
      <c r="C214" s="1108" t="s">
        <v>3420</v>
      </c>
      <c r="D214" s="1108" t="s">
        <v>245</v>
      </c>
      <c r="E214" s="1111" t="s">
        <v>3421</v>
      </c>
      <c r="F214" s="1112" t="s">
        <v>3422</v>
      </c>
      <c r="G214" s="1110" t="s">
        <v>245</v>
      </c>
      <c r="H214" s="1112" t="s">
        <v>247</v>
      </c>
      <c r="I214" s="1110" t="s">
        <v>245</v>
      </c>
      <c r="J214" s="1112" t="s">
        <v>247</v>
      </c>
    </row>
    <row r="215" spans="1:10" s="886" customFormat="1">
      <c r="A215" s="894" t="s">
        <v>1384</v>
      </c>
      <c r="B215" s="894" t="s">
        <v>1385</v>
      </c>
      <c r="C215" s="894" t="s">
        <v>244</v>
      </c>
      <c r="D215" s="895" t="s">
        <v>245</v>
      </c>
      <c r="E215" s="895" t="s">
        <v>3146</v>
      </c>
      <c r="F215" s="896" t="s">
        <v>247</v>
      </c>
      <c r="G215" s="1138" t="s">
        <v>245</v>
      </c>
      <c r="H215" s="1139" t="s">
        <v>247</v>
      </c>
      <c r="I215" s="1138" t="s">
        <v>245</v>
      </c>
      <c r="J215" s="1139" t="s">
        <v>247</v>
      </c>
    </row>
    <row r="216" spans="1:10">
      <c r="A216" s="550"/>
      <c r="B216" s="552"/>
      <c r="G216" s="1166"/>
      <c r="H216" s="1164"/>
      <c r="I216" s="1167"/>
      <c r="J216" s="1168"/>
    </row>
    <row r="217" spans="1:10" s="1547" customFormat="1" ht="102">
      <c r="A217" s="550"/>
      <c r="B217" s="553" t="s">
        <v>1812</v>
      </c>
      <c r="C217" s="1542"/>
      <c r="D217" s="1543"/>
      <c r="E217" s="1544"/>
      <c r="F217" s="1544"/>
      <c r="G217" s="1545"/>
      <c r="H217" s="1546"/>
      <c r="I217" s="1545"/>
      <c r="J217" s="1546"/>
    </row>
    <row r="218" spans="1:10" s="1548" customFormat="1" ht="318.75">
      <c r="A218" s="554" t="s">
        <v>1804</v>
      </c>
      <c r="B218" s="555" t="s">
        <v>3479</v>
      </c>
      <c r="C218" s="564" t="s">
        <v>1</v>
      </c>
      <c r="D218" s="564">
        <v>1</v>
      </c>
      <c r="E218" s="1538"/>
      <c r="F218" s="1539">
        <f>D218*E218</f>
        <v>0</v>
      </c>
      <c r="G218" s="1540">
        <f>D218-I218</f>
        <v>0</v>
      </c>
      <c r="H218" s="1539">
        <f>E218*G218</f>
        <v>0</v>
      </c>
      <c r="I218" s="1540">
        <v>1</v>
      </c>
      <c r="J218" s="1539">
        <f>E218*I218</f>
        <v>0</v>
      </c>
    </row>
    <row r="219" spans="1:10" s="1548" customFormat="1" ht="127.5">
      <c r="A219" s="554" t="s">
        <v>2315</v>
      </c>
      <c r="B219" s="555" t="s">
        <v>2316</v>
      </c>
      <c r="C219" s="564" t="s">
        <v>1</v>
      </c>
      <c r="D219" s="564">
        <v>4</v>
      </c>
      <c r="E219" s="1538"/>
      <c r="F219" s="1539">
        <f t="shared" ref="F219:F259" si="0">D219*E219</f>
        <v>0</v>
      </c>
      <c r="G219" s="1540">
        <f>D219-I219</f>
        <v>0</v>
      </c>
      <c r="H219" s="1539">
        <f t="shared" ref="H219:H259" si="1">E219*G219</f>
        <v>0</v>
      </c>
      <c r="I219" s="1540">
        <v>4</v>
      </c>
      <c r="J219" s="1539">
        <f t="shared" ref="J219:J259" si="2">E219*I219</f>
        <v>0</v>
      </c>
    </row>
    <row r="220" spans="1:10" s="1548" customFormat="1" ht="89.25">
      <c r="A220" s="554" t="s">
        <v>1887</v>
      </c>
      <c r="B220" s="555" t="s">
        <v>2317</v>
      </c>
      <c r="C220" s="564" t="s">
        <v>1</v>
      </c>
      <c r="D220" s="564">
        <v>1</v>
      </c>
      <c r="E220" s="1538"/>
      <c r="F220" s="1539">
        <f t="shared" si="0"/>
        <v>0</v>
      </c>
      <c r="G220" s="1540">
        <f>D220-I220</f>
        <v>0</v>
      </c>
      <c r="H220" s="1539">
        <f t="shared" si="1"/>
        <v>0</v>
      </c>
      <c r="I220" s="1540">
        <v>1</v>
      </c>
      <c r="J220" s="1539">
        <f t="shared" si="2"/>
        <v>0</v>
      </c>
    </row>
    <row r="221" spans="1:10" s="1548" customFormat="1" ht="102">
      <c r="A221" s="554" t="s">
        <v>2318</v>
      </c>
      <c r="B221" s="555" t="s">
        <v>3480</v>
      </c>
      <c r="C221" s="564" t="s">
        <v>1</v>
      </c>
      <c r="D221" s="564">
        <v>1</v>
      </c>
      <c r="E221" s="1538"/>
      <c r="F221" s="1539">
        <f t="shared" si="0"/>
        <v>0</v>
      </c>
      <c r="G221" s="1540">
        <f>D221-I221</f>
        <v>0</v>
      </c>
      <c r="H221" s="1539">
        <f t="shared" si="1"/>
        <v>0</v>
      </c>
      <c r="I221" s="1540">
        <v>1</v>
      </c>
      <c r="J221" s="1539">
        <f t="shared" si="2"/>
        <v>0</v>
      </c>
    </row>
    <row r="222" spans="1:10" s="1548" customFormat="1" ht="76.5">
      <c r="A222" s="554" t="s">
        <v>2319</v>
      </c>
      <c r="B222" s="558" t="s">
        <v>2320</v>
      </c>
      <c r="C222" s="564" t="s">
        <v>1</v>
      </c>
      <c r="D222" s="564">
        <v>2</v>
      </c>
      <c r="E222" s="1538"/>
      <c r="F222" s="1539">
        <f t="shared" si="0"/>
        <v>0</v>
      </c>
      <c r="G222" s="1540">
        <f>D222-I222</f>
        <v>0</v>
      </c>
      <c r="H222" s="1539">
        <f t="shared" si="1"/>
        <v>0</v>
      </c>
      <c r="I222" s="1540">
        <v>2</v>
      </c>
      <c r="J222" s="1539">
        <f t="shared" si="2"/>
        <v>0</v>
      </c>
    </row>
    <row r="223" spans="1:10" s="1548" customFormat="1">
      <c r="A223" s="554" t="s">
        <v>2321</v>
      </c>
      <c r="B223" s="558" t="s">
        <v>2322</v>
      </c>
      <c r="C223" s="564" t="s">
        <v>1</v>
      </c>
      <c r="D223" s="564">
        <v>1</v>
      </c>
      <c r="E223" s="1538"/>
      <c r="F223" s="1539">
        <f t="shared" si="0"/>
        <v>0</v>
      </c>
      <c r="G223" s="1540">
        <f>D223</f>
        <v>1</v>
      </c>
      <c r="H223" s="1539">
        <f t="shared" si="1"/>
        <v>0</v>
      </c>
      <c r="I223" s="1540"/>
      <c r="J223" s="1539">
        <f t="shared" si="2"/>
        <v>0</v>
      </c>
    </row>
    <row r="224" spans="1:10" s="1548" customFormat="1">
      <c r="A224" s="554" t="s">
        <v>2323</v>
      </c>
      <c r="B224" s="558" t="s">
        <v>2324</v>
      </c>
      <c r="C224" s="564" t="s">
        <v>1</v>
      </c>
      <c r="D224" s="564">
        <v>186</v>
      </c>
      <c r="E224" s="1538"/>
      <c r="F224" s="1539">
        <f t="shared" si="0"/>
        <v>0</v>
      </c>
      <c r="G224" s="1540">
        <f>D224-I224</f>
        <v>152</v>
      </c>
      <c r="H224" s="1539">
        <f t="shared" si="1"/>
        <v>0</v>
      </c>
      <c r="I224" s="1540">
        <v>34</v>
      </c>
      <c r="J224" s="1539">
        <f t="shared" si="2"/>
        <v>0</v>
      </c>
    </row>
    <row r="225" spans="1:10" s="1548" customFormat="1">
      <c r="A225" s="554" t="s">
        <v>2325</v>
      </c>
      <c r="B225" s="558" t="s">
        <v>2326</v>
      </c>
      <c r="C225" s="564" t="s">
        <v>1</v>
      </c>
      <c r="D225" s="564">
        <v>2</v>
      </c>
      <c r="E225" s="1538"/>
      <c r="F225" s="1539">
        <f t="shared" si="0"/>
        <v>0</v>
      </c>
      <c r="G225" s="1540">
        <f t="shared" ref="G225:G259" si="3">D225</f>
        <v>2</v>
      </c>
      <c r="H225" s="1539">
        <f t="shared" si="1"/>
        <v>0</v>
      </c>
      <c r="I225" s="1540"/>
      <c r="J225" s="1539">
        <f t="shared" si="2"/>
        <v>0</v>
      </c>
    </row>
    <row r="226" spans="1:10" s="1548" customFormat="1">
      <c r="A226" s="554" t="s">
        <v>2327</v>
      </c>
      <c r="B226" s="558" t="s">
        <v>2328</v>
      </c>
      <c r="C226" s="564" t="s">
        <v>1</v>
      </c>
      <c r="D226" s="564">
        <v>188</v>
      </c>
      <c r="E226" s="1538"/>
      <c r="F226" s="1539">
        <f t="shared" si="0"/>
        <v>0</v>
      </c>
      <c r="G226" s="1540">
        <f>D226-I226</f>
        <v>154</v>
      </c>
      <c r="H226" s="1539">
        <f t="shared" si="1"/>
        <v>0</v>
      </c>
      <c r="I226" s="1540">
        <f>I224</f>
        <v>34</v>
      </c>
      <c r="J226" s="1539">
        <f t="shared" si="2"/>
        <v>0</v>
      </c>
    </row>
    <row r="227" spans="1:10" s="1548" customFormat="1">
      <c r="A227" s="554" t="s">
        <v>2329</v>
      </c>
      <c r="B227" s="1558" t="s">
        <v>3481</v>
      </c>
      <c r="C227" s="564" t="s">
        <v>1</v>
      </c>
      <c r="D227" s="564">
        <v>21</v>
      </c>
      <c r="E227" s="1538"/>
      <c r="F227" s="1539">
        <f t="shared" si="0"/>
        <v>0</v>
      </c>
      <c r="G227" s="1540">
        <f>D227-I227</f>
        <v>16</v>
      </c>
      <c r="H227" s="1539">
        <f t="shared" si="1"/>
        <v>0</v>
      </c>
      <c r="I227" s="1540">
        <v>5</v>
      </c>
      <c r="J227" s="1539">
        <f t="shared" si="2"/>
        <v>0</v>
      </c>
    </row>
    <row r="228" spans="1:10" s="1548" customFormat="1">
      <c r="A228" s="554" t="s">
        <v>2330</v>
      </c>
      <c r="B228" s="558" t="s">
        <v>2331</v>
      </c>
      <c r="C228" s="564" t="s">
        <v>1</v>
      </c>
      <c r="D228" s="564">
        <v>15</v>
      </c>
      <c r="E228" s="1538"/>
      <c r="F228" s="1539">
        <f t="shared" si="0"/>
        <v>0</v>
      </c>
      <c r="G228" s="1540">
        <f>D228-I228</f>
        <v>12</v>
      </c>
      <c r="H228" s="1539">
        <f t="shared" si="1"/>
        <v>0</v>
      </c>
      <c r="I228" s="1540">
        <v>3</v>
      </c>
      <c r="J228" s="1539">
        <f t="shared" si="2"/>
        <v>0</v>
      </c>
    </row>
    <row r="229" spans="1:10" s="1548" customFormat="1">
      <c r="A229" s="554" t="s">
        <v>2332</v>
      </c>
      <c r="B229" s="558" t="s">
        <v>2333</v>
      </c>
      <c r="C229" s="564" t="s">
        <v>1</v>
      </c>
      <c r="D229" s="564">
        <v>1</v>
      </c>
      <c r="E229" s="1538"/>
      <c r="F229" s="1539">
        <f t="shared" si="0"/>
        <v>0</v>
      </c>
      <c r="G229" s="1540">
        <f t="shared" si="3"/>
        <v>1</v>
      </c>
      <c r="H229" s="1539">
        <f t="shared" si="1"/>
        <v>0</v>
      </c>
      <c r="I229" s="1540"/>
      <c r="J229" s="1539">
        <f t="shared" si="2"/>
        <v>0</v>
      </c>
    </row>
    <row r="230" spans="1:10" s="1548" customFormat="1">
      <c r="A230" s="554" t="s">
        <v>2334</v>
      </c>
      <c r="B230" s="1558" t="s">
        <v>3482</v>
      </c>
      <c r="C230" s="564" t="s">
        <v>1</v>
      </c>
      <c r="D230" s="564">
        <v>32</v>
      </c>
      <c r="E230" s="1541"/>
      <c r="F230" s="1539">
        <f>D230*E230</f>
        <v>0</v>
      </c>
      <c r="G230" s="1540">
        <f>D230-I230</f>
        <v>26</v>
      </c>
      <c r="H230" s="1539">
        <f t="shared" si="1"/>
        <v>0</v>
      </c>
      <c r="I230" s="1540">
        <v>6</v>
      </c>
      <c r="J230" s="1539">
        <f t="shared" si="2"/>
        <v>0</v>
      </c>
    </row>
    <row r="231" spans="1:10" s="1548" customFormat="1" ht="175.5" customHeight="1">
      <c r="A231" s="554" t="s">
        <v>2335</v>
      </c>
      <c r="B231" s="1558" t="s">
        <v>3483</v>
      </c>
      <c r="C231" s="564" t="s">
        <v>1</v>
      </c>
      <c r="D231" s="564">
        <v>1</v>
      </c>
      <c r="E231" s="1538"/>
      <c r="F231" s="1539">
        <f t="shared" si="0"/>
        <v>0</v>
      </c>
      <c r="G231" s="1540"/>
      <c r="H231" s="1539">
        <f t="shared" si="1"/>
        <v>0</v>
      </c>
      <c r="I231" s="1540">
        <v>1</v>
      </c>
      <c r="J231" s="1539">
        <f t="shared" si="2"/>
        <v>0</v>
      </c>
    </row>
    <row r="232" spans="1:10" s="1548" customFormat="1">
      <c r="A232" s="554" t="s">
        <v>2336</v>
      </c>
      <c r="B232" s="1558" t="s">
        <v>3484</v>
      </c>
      <c r="C232" s="564" t="s">
        <v>1</v>
      </c>
      <c r="D232" s="564">
        <v>1</v>
      </c>
      <c r="E232" s="1538"/>
      <c r="F232" s="1539">
        <f t="shared" si="0"/>
        <v>0</v>
      </c>
      <c r="G232" s="1540"/>
      <c r="H232" s="1539">
        <f t="shared" si="1"/>
        <v>0</v>
      </c>
      <c r="I232" s="1540">
        <v>1</v>
      </c>
      <c r="J232" s="1539">
        <f t="shared" si="2"/>
        <v>0</v>
      </c>
    </row>
    <row r="233" spans="1:10" s="1548" customFormat="1" ht="89.25">
      <c r="A233" s="554" t="s">
        <v>2337</v>
      </c>
      <c r="B233" s="559" t="s">
        <v>2338</v>
      </c>
      <c r="C233" s="564" t="s">
        <v>1</v>
      </c>
      <c r="D233" s="564">
        <v>1</v>
      </c>
      <c r="E233" s="1538"/>
      <c r="F233" s="1539">
        <f t="shared" si="0"/>
        <v>0</v>
      </c>
      <c r="G233" s="1540"/>
      <c r="H233" s="1539">
        <f t="shared" si="1"/>
        <v>0</v>
      </c>
      <c r="I233" s="1540">
        <v>1</v>
      </c>
      <c r="J233" s="1539">
        <f t="shared" si="2"/>
        <v>0</v>
      </c>
    </row>
    <row r="234" spans="1:10" s="1548" customFormat="1" ht="38.25">
      <c r="A234" s="554" t="s">
        <v>2339</v>
      </c>
      <c r="B234" s="559" t="s">
        <v>2340</v>
      </c>
      <c r="C234" s="564" t="s">
        <v>1636</v>
      </c>
      <c r="D234" s="564">
        <v>100</v>
      </c>
      <c r="E234" s="1538"/>
      <c r="F234" s="1539">
        <f t="shared" si="0"/>
        <v>0</v>
      </c>
      <c r="G234" s="1540">
        <f t="shared" si="3"/>
        <v>100</v>
      </c>
      <c r="H234" s="1539">
        <f t="shared" si="1"/>
        <v>0</v>
      </c>
      <c r="I234" s="1540"/>
      <c r="J234" s="1539">
        <f t="shared" si="2"/>
        <v>0</v>
      </c>
    </row>
    <row r="235" spans="1:10" s="1548" customFormat="1" ht="38.25">
      <c r="A235" s="554" t="s">
        <v>2341</v>
      </c>
      <c r="B235" s="559" t="s">
        <v>2342</v>
      </c>
      <c r="C235" s="564" t="s">
        <v>1636</v>
      </c>
      <c r="D235" s="564">
        <v>2150</v>
      </c>
      <c r="E235" s="1538"/>
      <c r="F235" s="1539">
        <f t="shared" si="0"/>
        <v>0</v>
      </c>
      <c r="G235" s="1540">
        <f t="shared" si="3"/>
        <v>2150</v>
      </c>
      <c r="H235" s="1539">
        <f t="shared" si="1"/>
        <v>0</v>
      </c>
      <c r="I235" s="1540"/>
      <c r="J235" s="1539">
        <f t="shared" si="2"/>
        <v>0</v>
      </c>
    </row>
    <row r="236" spans="1:10" s="1548" customFormat="1" ht="38.25">
      <c r="A236" s="554" t="s">
        <v>2343</v>
      </c>
      <c r="B236" s="559" t="s">
        <v>2344</v>
      </c>
      <c r="C236" s="564" t="s">
        <v>1636</v>
      </c>
      <c r="D236" s="564">
        <v>80</v>
      </c>
      <c r="E236" s="1538"/>
      <c r="F236" s="1539">
        <f t="shared" si="0"/>
        <v>0</v>
      </c>
      <c r="G236" s="1540">
        <f t="shared" si="3"/>
        <v>80</v>
      </c>
      <c r="H236" s="1539">
        <f t="shared" si="1"/>
        <v>0</v>
      </c>
      <c r="I236" s="1540"/>
      <c r="J236" s="1539">
        <f t="shared" si="2"/>
        <v>0</v>
      </c>
    </row>
    <row r="237" spans="1:10" s="1548" customFormat="1" ht="51">
      <c r="A237" s="554" t="s">
        <v>2345</v>
      </c>
      <c r="B237" s="559" t="s">
        <v>2346</v>
      </c>
      <c r="C237" s="564" t="s">
        <v>1636</v>
      </c>
      <c r="D237" s="564">
        <v>2150</v>
      </c>
      <c r="E237" s="1538"/>
      <c r="F237" s="1539">
        <f t="shared" si="0"/>
        <v>0</v>
      </c>
      <c r="G237" s="1540">
        <f>D237-I237</f>
        <v>1700</v>
      </c>
      <c r="H237" s="1539">
        <f t="shared" si="1"/>
        <v>0</v>
      </c>
      <c r="I237" s="1540">
        <v>450</v>
      </c>
      <c r="J237" s="1539">
        <f t="shared" si="2"/>
        <v>0</v>
      </c>
    </row>
    <row r="238" spans="1:10" s="1548" customFormat="1" ht="51">
      <c r="A238" s="554" t="s">
        <v>2347</v>
      </c>
      <c r="B238" s="559" t="s">
        <v>2348</v>
      </c>
      <c r="C238" s="564" t="s">
        <v>1636</v>
      </c>
      <c r="D238" s="564">
        <v>200</v>
      </c>
      <c r="E238" s="1538"/>
      <c r="F238" s="1539">
        <f t="shared" si="0"/>
        <v>0</v>
      </c>
      <c r="G238" s="1540">
        <f t="shared" si="3"/>
        <v>200</v>
      </c>
      <c r="H238" s="1539">
        <f t="shared" si="1"/>
        <v>0</v>
      </c>
      <c r="I238" s="1540"/>
      <c r="J238" s="1539">
        <f t="shared" si="2"/>
        <v>0</v>
      </c>
    </row>
    <row r="239" spans="1:10" s="1548" customFormat="1" ht="25.5">
      <c r="A239" s="554" t="s">
        <v>2349</v>
      </c>
      <c r="B239" s="559" t="s">
        <v>2350</v>
      </c>
      <c r="C239" s="564" t="s">
        <v>187</v>
      </c>
      <c r="D239" s="564">
        <v>1</v>
      </c>
      <c r="E239" s="1538"/>
      <c r="F239" s="1539">
        <f t="shared" si="0"/>
        <v>0</v>
      </c>
      <c r="G239" s="1540">
        <f t="shared" si="3"/>
        <v>1</v>
      </c>
      <c r="H239" s="1539">
        <f t="shared" si="1"/>
        <v>0</v>
      </c>
      <c r="I239" s="1540"/>
      <c r="J239" s="1539">
        <f t="shared" si="2"/>
        <v>0</v>
      </c>
    </row>
    <row r="240" spans="1:10" s="1548" customFormat="1">
      <c r="A240" s="554" t="s">
        <v>2351</v>
      </c>
      <c r="B240" s="559" t="s">
        <v>2352</v>
      </c>
      <c r="C240" s="564" t="s">
        <v>187</v>
      </c>
      <c r="D240" s="564">
        <v>1</v>
      </c>
      <c r="E240" s="1538"/>
      <c r="F240" s="1539">
        <f t="shared" si="0"/>
        <v>0</v>
      </c>
      <c r="G240" s="1540">
        <f t="shared" si="3"/>
        <v>1</v>
      </c>
      <c r="H240" s="1539">
        <f t="shared" si="1"/>
        <v>0</v>
      </c>
      <c r="I240" s="1540"/>
      <c r="J240" s="1539">
        <f t="shared" si="2"/>
        <v>0</v>
      </c>
    </row>
    <row r="241" spans="1:10" s="1548" customFormat="1" ht="25.5">
      <c r="A241" s="554" t="s">
        <v>2353</v>
      </c>
      <c r="B241" s="559" t="s">
        <v>2354</v>
      </c>
      <c r="C241" s="564" t="s">
        <v>187</v>
      </c>
      <c r="D241" s="564">
        <v>1</v>
      </c>
      <c r="E241" s="1538"/>
      <c r="F241" s="1539">
        <f t="shared" si="0"/>
        <v>0</v>
      </c>
      <c r="G241" s="1540">
        <f>D241-I241</f>
        <v>0</v>
      </c>
      <c r="H241" s="1539">
        <f t="shared" si="1"/>
        <v>0</v>
      </c>
      <c r="I241" s="1540">
        <v>1</v>
      </c>
      <c r="J241" s="1539">
        <f t="shared" si="2"/>
        <v>0</v>
      </c>
    </row>
    <row r="242" spans="1:10" s="1548" customFormat="1">
      <c r="A242" s="554" t="s">
        <v>2355</v>
      </c>
      <c r="B242" s="559" t="s">
        <v>2356</v>
      </c>
      <c r="C242" s="564" t="s">
        <v>1</v>
      </c>
      <c r="D242" s="564">
        <v>1</v>
      </c>
      <c r="E242" s="1538"/>
      <c r="F242" s="1539">
        <f t="shared" si="0"/>
        <v>0</v>
      </c>
      <c r="G242" s="1540">
        <f t="shared" si="3"/>
        <v>1</v>
      </c>
      <c r="H242" s="1539">
        <f t="shared" si="1"/>
        <v>0</v>
      </c>
      <c r="I242" s="1540"/>
      <c r="J242" s="1539">
        <f t="shared" si="2"/>
        <v>0</v>
      </c>
    </row>
    <row r="243" spans="1:10" s="1548" customFormat="1">
      <c r="A243" s="554" t="s">
        <v>2357</v>
      </c>
      <c r="B243" s="559" t="s">
        <v>2358</v>
      </c>
      <c r="C243" s="564" t="s">
        <v>1</v>
      </c>
      <c r="D243" s="564">
        <v>2</v>
      </c>
      <c r="E243" s="1538"/>
      <c r="F243" s="1539">
        <f t="shared" si="0"/>
        <v>0</v>
      </c>
      <c r="G243" s="1540">
        <f>D243-I243</f>
        <v>0</v>
      </c>
      <c r="H243" s="1539">
        <f t="shared" si="1"/>
        <v>0</v>
      </c>
      <c r="I243" s="1540">
        <v>2</v>
      </c>
      <c r="J243" s="1539">
        <f t="shared" si="2"/>
        <v>0</v>
      </c>
    </row>
    <row r="244" spans="1:10" s="1548" customFormat="1">
      <c r="A244" s="554" t="s">
        <v>2359</v>
      </c>
      <c r="B244" s="559" t="s">
        <v>2360</v>
      </c>
      <c r="C244" s="564" t="s">
        <v>1</v>
      </c>
      <c r="D244" s="564">
        <v>188</v>
      </c>
      <c r="E244" s="1538"/>
      <c r="F244" s="1539">
        <f t="shared" si="0"/>
        <v>0</v>
      </c>
      <c r="G244" s="1540">
        <f>D244-I244</f>
        <v>154</v>
      </c>
      <c r="H244" s="1539">
        <f t="shared" si="1"/>
        <v>0</v>
      </c>
      <c r="I244" s="1540">
        <f>I224</f>
        <v>34</v>
      </c>
      <c r="J244" s="1539">
        <f t="shared" si="2"/>
        <v>0</v>
      </c>
    </row>
    <row r="245" spans="1:10" s="1548" customFormat="1">
      <c r="A245" s="554" t="s">
        <v>2361</v>
      </c>
      <c r="B245" s="559" t="s">
        <v>2362</v>
      </c>
      <c r="C245" s="564" t="s">
        <v>1</v>
      </c>
      <c r="D245" s="564">
        <v>188</v>
      </c>
      <c r="E245" s="1538"/>
      <c r="F245" s="1539">
        <f t="shared" si="0"/>
        <v>0</v>
      </c>
      <c r="G245" s="1540">
        <f>G244</f>
        <v>154</v>
      </c>
      <c r="H245" s="1539">
        <f t="shared" si="1"/>
        <v>0</v>
      </c>
      <c r="I245" s="1540">
        <f>I244</f>
        <v>34</v>
      </c>
      <c r="J245" s="1539">
        <f t="shared" si="2"/>
        <v>0</v>
      </c>
    </row>
    <row r="246" spans="1:10" s="1548" customFormat="1">
      <c r="A246" s="554" t="s">
        <v>2363</v>
      </c>
      <c r="B246" s="559" t="s">
        <v>2364</v>
      </c>
      <c r="C246" s="564" t="s">
        <v>1</v>
      </c>
      <c r="D246" s="564">
        <v>21</v>
      </c>
      <c r="E246" s="1538"/>
      <c r="F246" s="1539">
        <f t="shared" si="0"/>
        <v>0</v>
      </c>
      <c r="G246" s="1540">
        <f>D246-I246</f>
        <v>16</v>
      </c>
      <c r="H246" s="1539">
        <f t="shared" si="1"/>
        <v>0</v>
      </c>
      <c r="I246" s="1540">
        <f>I227</f>
        <v>5</v>
      </c>
      <c r="J246" s="1539">
        <f t="shared" si="2"/>
        <v>0</v>
      </c>
    </row>
    <row r="247" spans="1:10" s="1548" customFormat="1">
      <c r="A247" s="554" t="s">
        <v>2365</v>
      </c>
      <c r="B247" s="559" t="s">
        <v>2366</v>
      </c>
      <c r="C247" s="564" t="s">
        <v>1</v>
      </c>
      <c r="D247" s="564">
        <f>D228</f>
        <v>15</v>
      </c>
      <c r="E247" s="1538"/>
      <c r="F247" s="1539">
        <f t="shared" si="0"/>
        <v>0</v>
      </c>
      <c r="G247" s="1540">
        <f>D247-I247</f>
        <v>12</v>
      </c>
      <c r="H247" s="1539">
        <f t="shared" si="1"/>
        <v>0</v>
      </c>
      <c r="I247" s="1540">
        <f>I228</f>
        <v>3</v>
      </c>
      <c r="J247" s="1539">
        <f t="shared" si="2"/>
        <v>0</v>
      </c>
    </row>
    <row r="248" spans="1:10" s="1548" customFormat="1">
      <c r="A248" s="554" t="s">
        <v>2367</v>
      </c>
      <c r="B248" s="559" t="s">
        <v>2368</v>
      </c>
      <c r="C248" s="564" t="s">
        <v>1</v>
      </c>
      <c r="D248" s="564">
        <v>1</v>
      </c>
      <c r="E248" s="1538"/>
      <c r="F248" s="1539">
        <f t="shared" si="0"/>
        <v>0</v>
      </c>
      <c r="G248" s="1540">
        <f>D248</f>
        <v>1</v>
      </c>
      <c r="H248" s="1539">
        <f t="shared" si="1"/>
        <v>0</v>
      </c>
      <c r="I248" s="1540"/>
      <c r="J248" s="1539">
        <f t="shared" si="2"/>
        <v>0</v>
      </c>
    </row>
    <row r="249" spans="1:10" s="1548" customFormat="1">
      <c r="A249" s="554" t="s">
        <v>2369</v>
      </c>
      <c r="B249" s="559" t="s">
        <v>2370</v>
      </c>
      <c r="C249" s="564" t="s">
        <v>1</v>
      </c>
      <c r="D249" s="564">
        <v>32</v>
      </c>
      <c r="E249" s="1538"/>
      <c r="F249" s="1539">
        <f t="shared" si="0"/>
        <v>0</v>
      </c>
      <c r="G249" s="1540">
        <f>D249-I249</f>
        <v>26</v>
      </c>
      <c r="H249" s="1539">
        <f t="shared" si="1"/>
        <v>0</v>
      </c>
      <c r="I249" s="1540">
        <f>I230</f>
        <v>6</v>
      </c>
      <c r="J249" s="1539">
        <f t="shared" si="2"/>
        <v>0</v>
      </c>
    </row>
    <row r="250" spans="1:10" s="1548" customFormat="1" ht="38.25">
      <c r="A250" s="554" t="s">
        <v>2371</v>
      </c>
      <c r="B250" s="559" t="s">
        <v>2372</v>
      </c>
      <c r="C250" s="564" t="s">
        <v>187</v>
      </c>
      <c r="D250" s="564">
        <v>1</v>
      </c>
      <c r="E250" s="1538"/>
      <c r="F250" s="1539">
        <f t="shared" si="0"/>
        <v>0</v>
      </c>
      <c r="G250" s="1540">
        <f t="shared" si="3"/>
        <v>1</v>
      </c>
      <c r="H250" s="1539">
        <f t="shared" si="1"/>
        <v>0</v>
      </c>
      <c r="I250" s="1540"/>
      <c r="J250" s="1539">
        <f t="shared" si="2"/>
        <v>0</v>
      </c>
    </row>
    <row r="251" spans="1:10" s="1548" customFormat="1" ht="38.25">
      <c r="A251" s="554" t="s">
        <v>2373</v>
      </c>
      <c r="B251" s="555" t="s">
        <v>3485</v>
      </c>
      <c r="C251" s="564" t="s">
        <v>187</v>
      </c>
      <c r="D251" s="564">
        <v>1</v>
      </c>
      <c r="E251" s="1538"/>
      <c r="F251" s="1539">
        <f t="shared" si="0"/>
        <v>0</v>
      </c>
      <c r="G251" s="1540">
        <f t="shared" si="3"/>
        <v>1</v>
      </c>
      <c r="H251" s="1539">
        <f t="shared" si="1"/>
        <v>0</v>
      </c>
      <c r="I251" s="1540"/>
      <c r="J251" s="1539">
        <f t="shared" si="2"/>
        <v>0</v>
      </c>
    </row>
    <row r="252" spans="1:10" s="1548" customFormat="1" ht="38.25">
      <c r="A252" s="554" t="s">
        <v>2374</v>
      </c>
      <c r="B252" s="559" t="s">
        <v>2375</v>
      </c>
      <c r="C252" s="564" t="s">
        <v>187</v>
      </c>
      <c r="D252" s="564">
        <v>1</v>
      </c>
      <c r="E252" s="1538"/>
      <c r="F252" s="1539">
        <f t="shared" si="0"/>
        <v>0</v>
      </c>
      <c r="G252" s="1540">
        <f>D252-I252</f>
        <v>0</v>
      </c>
      <c r="H252" s="1539">
        <f t="shared" si="1"/>
        <v>0</v>
      </c>
      <c r="I252" s="1540">
        <v>1</v>
      </c>
      <c r="J252" s="1539">
        <f t="shared" si="2"/>
        <v>0</v>
      </c>
    </row>
    <row r="253" spans="1:10" s="1548" customFormat="1" ht="51">
      <c r="A253" s="554" t="s">
        <v>2376</v>
      </c>
      <c r="B253" s="555" t="s">
        <v>3486</v>
      </c>
      <c r="C253" s="564" t="s">
        <v>1832</v>
      </c>
      <c r="D253" s="564">
        <v>1</v>
      </c>
      <c r="E253" s="1538"/>
      <c r="F253" s="1539">
        <f t="shared" si="0"/>
        <v>0</v>
      </c>
      <c r="G253" s="1540">
        <f t="shared" si="3"/>
        <v>1</v>
      </c>
      <c r="H253" s="1539">
        <f t="shared" si="1"/>
        <v>0</v>
      </c>
      <c r="I253" s="1540"/>
      <c r="J253" s="1539">
        <f t="shared" si="2"/>
        <v>0</v>
      </c>
    </row>
    <row r="254" spans="1:10" s="1548" customFormat="1" ht="63.75">
      <c r="A254" s="554" t="s">
        <v>2377</v>
      </c>
      <c r="B254" s="559" t="s">
        <v>2378</v>
      </c>
      <c r="C254" s="564" t="s">
        <v>1832</v>
      </c>
      <c r="D254" s="564">
        <v>1</v>
      </c>
      <c r="E254" s="1538"/>
      <c r="F254" s="1539">
        <f t="shared" si="0"/>
        <v>0</v>
      </c>
      <c r="G254" s="1540">
        <f t="shared" si="3"/>
        <v>1</v>
      </c>
      <c r="H254" s="1539">
        <f t="shared" si="1"/>
        <v>0</v>
      </c>
      <c r="I254" s="1540"/>
      <c r="J254" s="1539">
        <f t="shared" si="2"/>
        <v>0</v>
      </c>
    </row>
    <row r="255" spans="1:10" s="1548" customFormat="1">
      <c r="A255" s="554" t="s">
        <v>2379</v>
      </c>
      <c r="B255" s="559" t="s">
        <v>2380</v>
      </c>
      <c r="C255" s="564" t="s">
        <v>1832</v>
      </c>
      <c r="D255" s="564">
        <v>1</v>
      </c>
      <c r="E255" s="1538"/>
      <c r="F255" s="1539">
        <f t="shared" si="0"/>
        <v>0</v>
      </c>
      <c r="G255" s="1540">
        <f t="shared" si="3"/>
        <v>1</v>
      </c>
      <c r="H255" s="1539">
        <f t="shared" si="1"/>
        <v>0</v>
      </c>
      <c r="I255" s="1540"/>
      <c r="J255" s="1539">
        <f t="shared" si="2"/>
        <v>0</v>
      </c>
    </row>
    <row r="256" spans="1:10" s="1548" customFormat="1" ht="25.5">
      <c r="A256" s="554" t="s">
        <v>2381</v>
      </c>
      <c r="B256" s="559" t="s">
        <v>2382</v>
      </c>
      <c r="C256" s="564" t="s">
        <v>1832</v>
      </c>
      <c r="D256" s="564">
        <v>1</v>
      </c>
      <c r="E256" s="1538"/>
      <c r="F256" s="1539">
        <f t="shared" si="0"/>
        <v>0</v>
      </c>
      <c r="G256" s="1540">
        <f t="shared" si="3"/>
        <v>1</v>
      </c>
      <c r="H256" s="1539">
        <f t="shared" si="1"/>
        <v>0</v>
      </c>
      <c r="I256" s="1540"/>
      <c r="J256" s="1539">
        <f t="shared" si="2"/>
        <v>0</v>
      </c>
    </row>
    <row r="257" spans="1:11" s="1548" customFormat="1">
      <c r="A257" s="554" t="s">
        <v>2383</v>
      </c>
      <c r="B257" s="560" t="s">
        <v>2384</v>
      </c>
      <c r="C257" s="564" t="s">
        <v>1832</v>
      </c>
      <c r="D257" s="564">
        <v>1</v>
      </c>
      <c r="E257" s="1538"/>
      <c r="F257" s="1539">
        <f t="shared" si="0"/>
        <v>0</v>
      </c>
      <c r="G257" s="1540">
        <f t="shared" si="3"/>
        <v>1</v>
      </c>
      <c r="H257" s="1539">
        <f t="shared" si="1"/>
        <v>0</v>
      </c>
      <c r="I257" s="1540"/>
      <c r="J257" s="1539">
        <f t="shared" si="2"/>
        <v>0</v>
      </c>
    </row>
    <row r="258" spans="1:11" s="1548" customFormat="1" ht="25.5">
      <c r="A258" s="554" t="s">
        <v>2385</v>
      </c>
      <c r="B258" s="560" t="s">
        <v>2386</v>
      </c>
      <c r="C258" s="564" t="s">
        <v>1832</v>
      </c>
      <c r="D258" s="564">
        <v>1</v>
      </c>
      <c r="E258" s="1538"/>
      <c r="F258" s="1539">
        <f t="shared" si="0"/>
        <v>0</v>
      </c>
      <c r="G258" s="1540">
        <f t="shared" si="3"/>
        <v>1</v>
      </c>
      <c r="H258" s="1539">
        <f t="shared" si="1"/>
        <v>0</v>
      </c>
      <c r="I258" s="1540"/>
      <c r="J258" s="1539">
        <f t="shared" si="2"/>
        <v>0</v>
      </c>
    </row>
    <row r="259" spans="1:11" s="1548" customFormat="1" ht="51">
      <c r="A259" s="554" t="s">
        <v>2387</v>
      </c>
      <c r="B259" s="560" t="s">
        <v>2388</v>
      </c>
      <c r="C259" s="564" t="s">
        <v>1832</v>
      </c>
      <c r="D259" s="564">
        <v>1</v>
      </c>
      <c r="E259" s="1538"/>
      <c r="F259" s="1539">
        <f t="shared" si="0"/>
        <v>0</v>
      </c>
      <c r="G259" s="1540">
        <f t="shared" si="3"/>
        <v>1</v>
      </c>
      <c r="H259" s="1539">
        <f t="shared" si="1"/>
        <v>0</v>
      </c>
      <c r="I259" s="1540"/>
      <c r="J259" s="1539">
        <f t="shared" si="2"/>
        <v>0</v>
      </c>
    </row>
    <row r="260" spans="1:11" s="1548" customFormat="1">
      <c r="A260" s="561"/>
      <c r="B260" s="562" t="s">
        <v>2389</v>
      </c>
      <c r="C260" s="1549"/>
      <c r="D260" s="1549"/>
      <c r="E260" s="1550"/>
      <c r="F260" s="1551">
        <f>SUM(F218:F259)</f>
        <v>0</v>
      </c>
      <c r="G260" s="1552"/>
      <c r="H260" s="1551">
        <f>SUM(H218:H259)</f>
        <v>0</v>
      </c>
      <c r="I260" s="1552"/>
      <c r="J260" s="1551">
        <f>SUM(J218:J259)</f>
        <v>0</v>
      </c>
      <c r="K260" s="1553"/>
    </row>
    <row r="261" spans="1:11" s="557" customFormat="1">
      <c r="A261" s="554"/>
      <c r="B261" s="563"/>
      <c r="C261" s="556"/>
      <c r="D261" s="556"/>
      <c r="E261" s="1159"/>
      <c r="F261" s="1160"/>
      <c r="G261" s="1159"/>
      <c r="H261" s="1159"/>
      <c r="I261" s="1159"/>
      <c r="J261" s="1159"/>
    </row>
    <row r="262" spans="1:11" s="557" customFormat="1">
      <c r="A262" s="554"/>
      <c r="B262" s="563"/>
      <c r="C262" s="556"/>
      <c r="D262" s="556"/>
      <c r="E262" s="1159"/>
      <c r="F262" s="1160"/>
      <c r="G262" s="1159"/>
      <c r="H262" s="1159"/>
      <c r="I262" s="1159"/>
      <c r="J262" s="1159"/>
    </row>
    <row r="263" spans="1:11" s="557" customFormat="1">
      <c r="A263" s="554"/>
      <c r="B263" s="563"/>
      <c r="C263" s="556"/>
      <c r="D263" s="556"/>
      <c r="E263" s="1159"/>
      <c r="F263" s="1160"/>
      <c r="G263" s="1159"/>
      <c r="H263" s="1159"/>
      <c r="I263" s="1159"/>
      <c r="J263" s="1159"/>
    </row>
    <row r="264" spans="1:11" s="557" customFormat="1">
      <c r="A264" s="554"/>
      <c r="B264" s="563"/>
      <c r="C264" s="556"/>
      <c r="D264" s="556"/>
      <c r="E264" s="1159"/>
      <c r="F264" s="1160"/>
      <c r="G264" s="1159"/>
      <c r="H264" s="1159"/>
      <c r="I264" s="1159"/>
      <c r="J264" s="1159"/>
    </row>
    <row r="265" spans="1:11" s="557" customFormat="1">
      <c r="A265" s="554"/>
      <c r="B265" s="563"/>
      <c r="C265" s="556"/>
      <c r="D265" s="556"/>
      <c r="E265" s="1159"/>
      <c r="F265" s="1160"/>
      <c r="G265" s="1159"/>
      <c r="H265" s="1159"/>
      <c r="I265" s="1159"/>
      <c r="J265" s="1159"/>
    </row>
    <row r="266" spans="1:11" s="443" customFormat="1">
      <c r="A266" s="455"/>
      <c r="B266" s="455"/>
      <c r="C266" s="452"/>
      <c r="D266" s="453"/>
      <c r="E266" s="454"/>
      <c r="F266" s="454"/>
      <c r="G266" s="1135"/>
      <c r="H266" s="1135"/>
      <c r="I266" s="1135"/>
      <c r="J266" s="1135"/>
      <c r="K266" s="557"/>
    </row>
    <row r="267" spans="1:11" s="443" customFormat="1">
      <c r="A267" s="455"/>
      <c r="B267" s="455"/>
      <c r="C267" s="523"/>
      <c r="D267" s="494"/>
      <c r="E267" s="495"/>
      <c r="F267" s="495"/>
      <c r="G267" s="1135"/>
      <c r="H267" s="1135"/>
      <c r="I267" s="1135"/>
      <c r="J267" s="1135"/>
      <c r="K267" s="557"/>
    </row>
    <row r="268" spans="1:11" s="443" customFormat="1">
      <c r="A268" s="455"/>
      <c r="B268" s="532"/>
      <c r="C268" s="452"/>
      <c r="D268" s="453"/>
      <c r="E268" s="454"/>
      <c r="F268" s="454"/>
      <c r="G268" s="1135"/>
      <c r="H268" s="1135"/>
      <c r="I268" s="1135"/>
      <c r="J268" s="1135"/>
      <c r="K268" s="557"/>
    </row>
    <row r="269" spans="1:11" s="443" customFormat="1">
      <c r="A269" s="455"/>
      <c r="B269" s="532"/>
      <c r="C269" s="452"/>
      <c r="D269" s="453"/>
      <c r="E269" s="454"/>
      <c r="F269" s="454"/>
      <c r="G269" s="1135"/>
      <c r="H269" s="1135"/>
      <c r="I269" s="1135"/>
      <c r="J269" s="1135"/>
    </row>
    <row r="270" spans="1:11" s="443" customFormat="1">
      <c r="A270" s="455"/>
      <c r="B270" s="532"/>
      <c r="C270" s="452"/>
      <c r="D270" s="453"/>
      <c r="E270" s="454"/>
      <c r="F270" s="454"/>
      <c r="G270" s="1135"/>
      <c r="H270" s="1135"/>
      <c r="I270" s="1135"/>
      <c r="J270" s="1135"/>
    </row>
    <row r="271" spans="1:11" s="520" customFormat="1">
      <c r="A271" s="518"/>
      <c r="B271" s="519"/>
      <c r="C271" s="492"/>
      <c r="D271" s="492"/>
      <c r="E271" s="442"/>
      <c r="F271" s="442"/>
      <c r="G271" s="1145"/>
      <c r="H271" s="1145"/>
      <c r="I271" s="1145"/>
      <c r="J271" s="1145"/>
    </row>
    <row r="272" spans="1:11" s="520" customFormat="1">
      <c r="A272" s="518"/>
      <c r="B272" s="519"/>
      <c r="C272" s="492"/>
      <c r="D272" s="492"/>
      <c r="E272" s="442"/>
      <c r="F272" s="442"/>
      <c r="G272" s="1145"/>
      <c r="H272" s="1145"/>
      <c r="I272" s="1145"/>
      <c r="J272" s="1145"/>
    </row>
    <row r="273" spans="1:10" s="520" customFormat="1">
      <c r="A273" s="518"/>
      <c r="B273" s="519"/>
      <c r="C273" s="492"/>
      <c r="D273" s="492"/>
      <c r="E273" s="442"/>
      <c r="F273" s="442"/>
      <c r="G273" s="1145"/>
      <c r="H273" s="1145"/>
      <c r="I273" s="1145"/>
      <c r="J273" s="1145"/>
    </row>
    <row r="274" spans="1:10" s="520" customFormat="1">
      <c r="A274" s="518"/>
      <c r="B274" s="519"/>
      <c r="C274" s="492"/>
      <c r="D274" s="492"/>
      <c r="E274" s="442"/>
      <c r="F274" s="442"/>
      <c r="G274" s="1145"/>
      <c r="H274" s="1145"/>
      <c r="I274" s="1145"/>
      <c r="J274" s="1145"/>
    </row>
    <row r="275" spans="1:10" s="520" customFormat="1">
      <c r="C275" s="441"/>
      <c r="D275" s="441"/>
      <c r="E275" s="442"/>
      <c r="F275" s="442"/>
      <c r="G275" s="1145"/>
      <c r="H275" s="1145"/>
      <c r="I275" s="1145"/>
      <c r="J275" s="1145"/>
    </row>
    <row r="276" spans="1:10" s="520" customFormat="1">
      <c r="C276" s="441"/>
      <c r="D276" s="441"/>
      <c r="E276" s="442"/>
      <c r="F276" s="442"/>
      <c r="G276" s="1145"/>
      <c r="H276" s="1145"/>
      <c r="I276" s="1145"/>
      <c r="J276" s="1145"/>
    </row>
    <row r="277" spans="1:10" s="520" customFormat="1" ht="12">
      <c r="E277" s="521"/>
      <c r="F277" s="521"/>
      <c r="G277" s="1145"/>
      <c r="H277" s="1145"/>
      <c r="I277" s="1145"/>
      <c r="J277" s="1145"/>
    </row>
    <row r="278" spans="1:10" s="557" customFormat="1">
      <c r="A278" s="554"/>
      <c r="B278" s="563"/>
      <c r="C278" s="556"/>
      <c r="D278" s="556"/>
      <c r="E278" s="1159"/>
      <c r="F278" s="1160"/>
      <c r="G278" s="1159"/>
      <c r="H278" s="1159"/>
      <c r="I278" s="1159"/>
      <c r="J278" s="1159"/>
    </row>
    <row r="279" spans="1:10" s="557" customFormat="1" ht="15">
      <c r="A279" s="564"/>
      <c r="B279" s="558"/>
      <c r="C279" s="556"/>
      <c r="D279" s="556"/>
      <c r="E279" s="565"/>
      <c r="F279" s="1161"/>
      <c r="G279" s="1159"/>
      <c r="H279" s="1159"/>
      <c r="I279" s="1159"/>
      <c r="J279" s="1159"/>
    </row>
  </sheetData>
  <mergeCells count="107">
    <mergeCell ref="A213:F213"/>
    <mergeCell ref="G213:H213"/>
    <mergeCell ref="I213:J213"/>
    <mergeCell ref="B197:F197"/>
    <mergeCell ref="B201:F201"/>
    <mergeCell ref="B202:F202"/>
    <mergeCell ref="B203:F203"/>
    <mergeCell ref="B204:F204"/>
    <mergeCell ref="B206:F206"/>
    <mergeCell ref="B187:F187"/>
    <mergeCell ref="B189:F189"/>
    <mergeCell ref="B191:F191"/>
    <mergeCell ref="B193:F193"/>
    <mergeCell ref="B195:F195"/>
    <mergeCell ref="B196:F196"/>
    <mergeCell ref="B172:F172"/>
    <mergeCell ref="B178:F178"/>
    <mergeCell ref="B180:F180"/>
    <mergeCell ref="B181:F181"/>
    <mergeCell ref="B183:F183"/>
    <mergeCell ref="B185:F185"/>
    <mergeCell ref="B159:F159"/>
    <mergeCell ref="B161:F161"/>
    <mergeCell ref="B164:F164"/>
    <mergeCell ref="B166:F166"/>
    <mergeCell ref="B168:F168"/>
    <mergeCell ref="B170:F170"/>
    <mergeCell ref="B147:F147"/>
    <mergeCell ref="B149:F149"/>
    <mergeCell ref="B151:F151"/>
    <mergeCell ref="B153:F153"/>
    <mergeCell ref="B155:F155"/>
    <mergeCell ref="B157:F157"/>
    <mergeCell ref="B135:F135"/>
    <mergeCell ref="B137:F137"/>
    <mergeCell ref="B139:F139"/>
    <mergeCell ref="B141:F141"/>
    <mergeCell ref="B143:F143"/>
    <mergeCell ref="B145:F145"/>
    <mergeCell ref="B123:F123"/>
    <mergeCell ref="B125:F125"/>
    <mergeCell ref="B127:F127"/>
    <mergeCell ref="B129:F129"/>
    <mergeCell ref="B131:F131"/>
    <mergeCell ref="B133:F133"/>
    <mergeCell ref="B111:F111"/>
    <mergeCell ref="B113:F113"/>
    <mergeCell ref="B115:F115"/>
    <mergeCell ref="B117:F117"/>
    <mergeCell ref="B119:F119"/>
    <mergeCell ref="B121:F121"/>
    <mergeCell ref="B99:F99"/>
    <mergeCell ref="B101:F101"/>
    <mergeCell ref="B103:F103"/>
    <mergeCell ref="B105:F105"/>
    <mergeCell ref="B107:F107"/>
    <mergeCell ref="B109:F109"/>
    <mergeCell ref="B87:F87"/>
    <mergeCell ref="B89:F89"/>
    <mergeCell ref="B91:F91"/>
    <mergeCell ref="B93:F93"/>
    <mergeCell ref="B95:F95"/>
    <mergeCell ref="B97:F97"/>
    <mergeCell ref="B76:F76"/>
    <mergeCell ref="B78:F78"/>
    <mergeCell ref="B79:F79"/>
    <mergeCell ref="B81:F81"/>
    <mergeCell ref="B84:F84"/>
    <mergeCell ref="B86:F86"/>
    <mergeCell ref="B70:F70"/>
    <mergeCell ref="B72:F72"/>
    <mergeCell ref="B74:F74"/>
    <mergeCell ref="B55:F55"/>
    <mergeCell ref="B56:F56"/>
    <mergeCell ref="B58:F58"/>
    <mergeCell ref="B60:F60"/>
    <mergeCell ref="B62:F62"/>
    <mergeCell ref="B63:F63"/>
    <mergeCell ref="B50:F50"/>
    <mergeCell ref="B51:F51"/>
    <mergeCell ref="B53:F53"/>
    <mergeCell ref="A25:B25"/>
    <mergeCell ref="A26:F27"/>
    <mergeCell ref="A28:B28"/>
    <mergeCell ref="B65:F65"/>
    <mergeCell ref="B67:F67"/>
    <mergeCell ref="B68:F68"/>
    <mergeCell ref="A2:B2"/>
    <mergeCell ref="A3:B3"/>
    <mergeCell ref="C3:F3"/>
    <mergeCell ref="A6:B6"/>
    <mergeCell ref="A7:B7"/>
    <mergeCell ref="A8:B8"/>
    <mergeCell ref="A29:B29"/>
    <mergeCell ref="A30:B30"/>
    <mergeCell ref="B48:F48"/>
    <mergeCell ref="A20:B20"/>
    <mergeCell ref="A21:B21"/>
    <mergeCell ref="A24:B24"/>
    <mergeCell ref="A12:B12"/>
    <mergeCell ref="A13:F13"/>
    <mergeCell ref="A14:B14"/>
    <mergeCell ref="A15:B15"/>
    <mergeCell ref="A16:B16"/>
    <mergeCell ref="A18:B18"/>
    <mergeCell ref="C18:C19"/>
    <mergeCell ref="A19:B19"/>
  </mergeCells>
  <printOptions gridLines="1"/>
  <pageMargins left="0.55118110236220474" right="0.23622047244094491" top="0.70866141732283472" bottom="0.39370078740157483" header="0.27559055118110237" footer="0.19685039370078741"/>
  <pageSetup paperSize="9" scale="56" fitToHeight="0" orientation="portrait" useFirstPageNumber="1" r:id="rId1"/>
  <headerFooter alignWithMargins="0">
    <oddHeader>&amp;L&amp;A&amp;C&amp;F&amp;Rstr. &amp;P</oddHeader>
  </headerFooter>
  <rowBreaks count="6" manualBreakCount="6">
    <brk id="43" max="16383" man="1"/>
    <brk id="95" max="9" man="1"/>
    <brk id="152" max="9" man="1"/>
    <brk id="207" max="16383" man="1"/>
    <brk id="224" max="9" man="1"/>
    <brk id="231" max="9" man="1"/>
  </rowBreaks>
</worksheet>
</file>

<file path=xl/worksheets/sheet9.xml><?xml version="1.0" encoding="utf-8"?>
<worksheet xmlns="http://schemas.openxmlformats.org/spreadsheetml/2006/main" xmlns:r="http://schemas.openxmlformats.org/officeDocument/2006/relationships">
  <sheetPr>
    <tabColor rgb="FF002060"/>
  </sheetPr>
  <dimension ref="A1:K1285"/>
  <sheetViews>
    <sheetView showZeros="0" view="pageBreakPreview" topLeftCell="A57" zoomScale="80" zoomScaleSheetLayoutView="80" workbookViewId="0">
      <pane ySplit="2" topLeftCell="A1011" activePane="bottomLeft" state="frozen"/>
      <selection activeCell="A57" sqref="A57"/>
      <selection pane="bottomLeft" activeCell="E1031" sqref="E1031"/>
    </sheetView>
  </sheetViews>
  <sheetFormatPr defaultColWidth="7.7109375" defaultRowHeight="12.75"/>
  <cols>
    <col min="1" max="1" width="9.28515625" style="598" customWidth="1"/>
    <col min="2" max="2" width="42.85546875" style="598" customWidth="1"/>
    <col min="3" max="3" width="8" style="492" customWidth="1"/>
    <col min="4" max="4" width="10.140625" style="1176" bestFit="1" customWidth="1"/>
    <col min="5" max="5" width="11.7109375" style="1176" customWidth="1"/>
    <col min="6" max="6" width="13.7109375" style="1176" customWidth="1"/>
    <col min="7" max="7" width="11.7109375" style="1176" customWidth="1"/>
    <col min="8" max="8" width="13.7109375" style="1176" customWidth="1"/>
    <col min="9" max="9" width="11.7109375" style="1176" customWidth="1"/>
    <col min="10" max="10" width="13.7109375" style="1176" customWidth="1"/>
    <col min="11" max="255" width="7.7109375" style="441"/>
    <col min="256" max="256" width="9.28515625" style="441" customWidth="1"/>
    <col min="257" max="257" width="42.85546875" style="441" customWidth="1"/>
    <col min="258" max="258" width="7" style="441" customWidth="1"/>
    <col min="259" max="259" width="6.7109375" style="441" customWidth="1"/>
    <col min="260" max="260" width="12.7109375" style="441" customWidth="1"/>
    <col min="261" max="261" width="14.85546875" style="441" customWidth="1"/>
    <col min="262" max="511" width="7.7109375" style="441"/>
    <col min="512" max="512" width="9.28515625" style="441" customWidth="1"/>
    <col min="513" max="513" width="42.85546875" style="441" customWidth="1"/>
    <col min="514" max="514" width="7" style="441" customWidth="1"/>
    <col min="515" max="515" width="6.7109375" style="441" customWidth="1"/>
    <col min="516" max="516" width="12.7109375" style="441" customWidth="1"/>
    <col min="517" max="517" width="14.85546875" style="441" customWidth="1"/>
    <col min="518" max="767" width="7.7109375" style="441"/>
    <col min="768" max="768" width="9.28515625" style="441" customWidth="1"/>
    <col min="769" max="769" width="42.85546875" style="441" customWidth="1"/>
    <col min="770" max="770" width="7" style="441" customWidth="1"/>
    <col min="771" max="771" width="6.7109375" style="441" customWidth="1"/>
    <col min="772" max="772" width="12.7109375" style="441" customWidth="1"/>
    <col min="773" max="773" width="14.85546875" style="441" customWidth="1"/>
    <col min="774" max="1023" width="7.7109375" style="441"/>
    <col min="1024" max="1024" width="9.28515625" style="441" customWidth="1"/>
    <col min="1025" max="1025" width="42.85546875" style="441" customWidth="1"/>
    <col min="1026" max="1026" width="7" style="441" customWidth="1"/>
    <col min="1027" max="1027" width="6.7109375" style="441" customWidth="1"/>
    <col min="1028" max="1028" width="12.7109375" style="441" customWidth="1"/>
    <col min="1029" max="1029" width="14.85546875" style="441" customWidth="1"/>
    <col min="1030" max="1279" width="7.7109375" style="441"/>
    <col min="1280" max="1280" width="9.28515625" style="441" customWidth="1"/>
    <col min="1281" max="1281" width="42.85546875" style="441" customWidth="1"/>
    <col min="1282" max="1282" width="7" style="441" customWidth="1"/>
    <col min="1283" max="1283" width="6.7109375" style="441" customWidth="1"/>
    <col min="1284" max="1284" width="12.7109375" style="441" customWidth="1"/>
    <col min="1285" max="1285" width="14.85546875" style="441" customWidth="1"/>
    <col min="1286" max="1535" width="7.7109375" style="441"/>
    <col min="1536" max="1536" width="9.28515625" style="441" customWidth="1"/>
    <col min="1537" max="1537" width="42.85546875" style="441" customWidth="1"/>
    <col min="1538" max="1538" width="7" style="441" customWidth="1"/>
    <col min="1539" max="1539" width="6.7109375" style="441" customWidth="1"/>
    <col min="1540" max="1540" width="12.7109375" style="441" customWidth="1"/>
    <col min="1541" max="1541" width="14.85546875" style="441" customWidth="1"/>
    <col min="1542" max="1791" width="7.7109375" style="441"/>
    <col min="1792" max="1792" width="9.28515625" style="441" customWidth="1"/>
    <col min="1793" max="1793" width="42.85546875" style="441" customWidth="1"/>
    <col min="1794" max="1794" width="7" style="441" customWidth="1"/>
    <col min="1795" max="1795" width="6.7109375" style="441" customWidth="1"/>
    <col min="1796" max="1796" width="12.7109375" style="441" customWidth="1"/>
    <col min="1797" max="1797" width="14.85546875" style="441" customWidth="1"/>
    <col min="1798" max="2047" width="7.7109375" style="441"/>
    <col min="2048" max="2048" width="9.28515625" style="441" customWidth="1"/>
    <col min="2049" max="2049" width="42.85546875" style="441" customWidth="1"/>
    <col min="2050" max="2050" width="7" style="441" customWidth="1"/>
    <col min="2051" max="2051" width="6.7109375" style="441" customWidth="1"/>
    <col min="2052" max="2052" width="12.7109375" style="441" customWidth="1"/>
    <col min="2053" max="2053" width="14.85546875" style="441" customWidth="1"/>
    <col min="2054" max="2303" width="7.7109375" style="441"/>
    <col min="2304" max="2304" width="9.28515625" style="441" customWidth="1"/>
    <col min="2305" max="2305" width="42.85546875" style="441" customWidth="1"/>
    <col min="2306" max="2306" width="7" style="441" customWidth="1"/>
    <col min="2307" max="2307" width="6.7109375" style="441" customWidth="1"/>
    <col min="2308" max="2308" width="12.7109375" style="441" customWidth="1"/>
    <col min="2309" max="2309" width="14.85546875" style="441" customWidth="1"/>
    <col min="2310" max="2559" width="7.7109375" style="441"/>
    <col min="2560" max="2560" width="9.28515625" style="441" customWidth="1"/>
    <col min="2561" max="2561" width="42.85546875" style="441" customWidth="1"/>
    <col min="2562" max="2562" width="7" style="441" customWidth="1"/>
    <col min="2563" max="2563" width="6.7109375" style="441" customWidth="1"/>
    <col min="2564" max="2564" width="12.7109375" style="441" customWidth="1"/>
    <col min="2565" max="2565" width="14.85546875" style="441" customWidth="1"/>
    <col min="2566" max="2815" width="7.7109375" style="441"/>
    <col min="2816" max="2816" width="9.28515625" style="441" customWidth="1"/>
    <col min="2817" max="2817" width="42.85546875" style="441" customWidth="1"/>
    <col min="2818" max="2818" width="7" style="441" customWidth="1"/>
    <col min="2819" max="2819" width="6.7109375" style="441" customWidth="1"/>
    <col min="2820" max="2820" width="12.7109375" style="441" customWidth="1"/>
    <col min="2821" max="2821" width="14.85546875" style="441" customWidth="1"/>
    <col min="2822" max="3071" width="7.7109375" style="441"/>
    <col min="3072" max="3072" width="9.28515625" style="441" customWidth="1"/>
    <col min="3073" max="3073" width="42.85546875" style="441" customWidth="1"/>
    <col min="3074" max="3074" width="7" style="441" customWidth="1"/>
    <col min="3075" max="3075" width="6.7109375" style="441" customWidth="1"/>
    <col min="3076" max="3076" width="12.7109375" style="441" customWidth="1"/>
    <col min="3077" max="3077" width="14.85546875" style="441" customWidth="1"/>
    <col min="3078" max="3327" width="7.7109375" style="441"/>
    <col min="3328" max="3328" width="9.28515625" style="441" customWidth="1"/>
    <col min="3329" max="3329" width="42.85546875" style="441" customWidth="1"/>
    <col min="3330" max="3330" width="7" style="441" customWidth="1"/>
    <col min="3331" max="3331" width="6.7109375" style="441" customWidth="1"/>
    <col min="3332" max="3332" width="12.7109375" style="441" customWidth="1"/>
    <col min="3333" max="3333" width="14.85546875" style="441" customWidth="1"/>
    <col min="3334" max="3583" width="7.7109375" style="441"/>
    <col min="3584" max="3584" width="9.28515625" style="441" customWidth="1"/>
    <col min="3585" max="3585" width="42.85546875" style="441" customWidth="1"/>
    <col min="3586" max="3586" width="7" style="441" customWidth="1"/>
    <col min="3587" max="3587" width="6.7109375" style="441" customWidth="1"/>
    <col min="3588" max="3588" width="12.7109375" style="441" customWidth="1"/>
    <col min="3589" max="3589" width="14.85546875" style="441" customWidth="1"/>
    <col min="3590" max="3839" width="7.7109375" style="441"/>
    <col min="3840" max="3840" width="9.28515625" style="441" customWidth="1"/>
    <col min="3841" max="3841" width="42.85546875" style="441" customWidth="1"/>
    <col min="3842" max="3842" width="7" style="441" customWidth="1"/>
    <col min="3843" max="3843" width="6.7109375" style="441" customWidth="1"/>
    <col min="3844" max="3844" width="12.7109375" style="441" customWidth="1"/>
    <col min="3845" max="3845" width="14.85546875" style="441" customWidth="1"/>
    <col min="3846" max="4095" width="7.7109375" style="441"/>
    <col min="4096" max="4096" width="9.28515625" style="441" customWidth="1"/>
    <col min="4097" max="4097" width="42.85546875" style="441" customWidth="1"/>
    <col min="4098" max="4098" width="7" style="441" customWidth="1"/>
    <col min="4099" max="4099" width="6.7109375" style="441" customWidth="1"/>
    <col min="4100" max="4100" width="12.7109375" style="441" customWidth="1"/>
    <col min="4101" max="4101" width="14.85546875" style="441" customWidth="1"/>
    <col min="4102" max="4351" width="7.7109375" style="441"/>
    <col min="4352" max="4352" width="9.28515625" style="441" customWidth="1"/>
    <col min="4353" max="4353" width="42.85546875" style="441" customWidth="1"/>
    <col min="4354" max="4354" width="7" style="441" customWidth="1"/>
    <col min="4355" max="4355" width="6.7109375" style="441" customWidth="1"/>
    <col min="4356" max="4356" width="12.7109375" style="441" customWidth="1"/>
    <col min="4357" max="4357" width="14.85546875" style="441" customWidth="1"/>
    <col min="4358" max="4607" width="7.7109375" style="441"/>
    <col min="4608" max="4608" width="9.28515625" style="441" customWidth="1"/>
    <col min="4609" max="4609" width="42.85546875" style="441" customWidth="1"/>
    <col min="4610" max="4610" width="7" style="441" customWidth="1"/>
    <col min="4611" max="4611" width="6.7109375" style="441" customWidth="1"/>
    <col min="4612" max="4612" width="12.7109375" style="441" customWidth="1"/>
    <col min="4613" max="4613" width="14.85546875" style="441" customWidth="1"/>
    <col min="4614" max="4863" width="7.7109375" style="441"/>
    <col min="4864" max="4864" width="9.28515625" style="441" customWidth="1"/>
    <col min="4865" max="4865" width="42.85546875" style="441" customWidth="1"/>
    <col min="4866" max="4866" width="7" style="441" customWidth="1"/>
    <col min="4867" max="4867" width="6.7109375" style="441" customWidth="1"/>
    <col min="4868" max="4868" width="12.7109375" style="441" customWidth="1"/>
    <col min="4869" max="4869" width="14.85546875" style="441" customWidth="1"/>
    <col min="4870" max="5119" width="7.7109375" style="441"/>
    <col min="5120" max="5120" width="9.28515625" style="441" customWidth="1"/>
    <col min="5121" max="5121" width="42.85546875" style="441" customWidth="1"/>
    <col min="5122" max="5122" width="7" style="441" customWidth="1"/>
    <col min="5123" max="5123" width="6.7109375" style="441" customWidth="1"/>
    <col min="5124" max="5124" width="12.7109375" style="441" customWidth="1"/>
    <col min="5125" max="5125" width="14.85546875" style="441" customWidth="1"/>
    <col min="5126" max="5375" width="7.7109375" style="441"/>
    <col min="5376" max="5376" width="9.28515625" style="441" customWidth="1"/>
    <col min="5377" max="5377" width="42.85546875" style="441" customWidth="1"/>
    <col min="5378" max="5378" width="7" style="441" customWidth="1"/>
    <col min="5379" max="5379" width="6.7109375" style="441" customWidth="1"/>
    <col min="5380" max="5380" width="12.7109375" style="441" customWidth="1"/>
    <col min="5381" max="5381" width="14.85546875" style="441" customWidth="1"/>
    <col min="5382" max="5631" width="7.7109375" style="441"/>
    <col min="5632" max="5632" width="9.28515625" style="441" customWidth="1"/>
    <col min="5633" max="5633" width="42.85546875" style="441" customWidth="1"/>
    <col min="5634" max="5634" width="7" style="441" customWidth="1"/>
    <col min="5635" max="5635" width="6.7109375" style="441" customWidth="1"/>
    <col min="5636" max="5636" width="12.7109375" style="441" customWidth="1"/>
    <col min="5637" max="5637" width="14.85546875" style="441" customWidth="1"/>
    <col min="5638" max="5887" width="7.7109375" style="441"/>
    <col min="5888" max="5888" width="9.28515625" style="441" customWidth="1"/>
    <col min="5889" max="5889" width="42.85546875" style="441" customWidth="1"/>
    <col min="5890" max="5890" width="7" style="441" customWidth="1"/>
    <col min="5891" max="5891" width="6.7109375" style="441" customWidth="1"/>
    <col min="5892" max="5892" width="12.7109375" style="441" customWidth="1"/>
    <col min="5893" max="5893" width="14.85546875" style="441" customWidth="1"/>
    <col min="5894" max="6143" width="7.7109375" style="441"/>
    <col min="6144" max="6144" width="9.28515625" style="441" customWidth="1"/>
    <col min="6145" max="6145" width="42.85546875" style="441" customWidth="1"/>
    <col min="6146" max="6146" width="7" style="441" customWidth="1"/>
    <col min="6147" max="6147" width="6.7109375" style="441" customWidth="1"/>
    <col min="6148" max="6148" width="12.7109375" style="441" customWidth="1"/>
    <col min="6149" max="6149" width="14.85546875" style="441" customWidth="1"/>
    <col min="6150" max="6399" width="7.7109375" style="441"/>
    <col min="6400" max="6400" width="9.28515625" style="441" customWidth="1"/>
    <col min="6401" max="6401" width="42.85546875" style="441" customWidth="1"/>
    <col min="6402" max="6402" width="7" style="441" customWidth="1"/>
    <col min="6403" max="6403" width="6.7109375" style="441" customWidth="1"/>
    <col min="6404" max="6404" width="12.7109375" style="441" customWidth="1"/>
    <col min="6405" max="6405" width="14.85546875" style="441" customWidth="1"/>
    <col min="6406" max="6655" width="7.7109375" style="441"/>
    <col min="6656" max="6656" width="9.28515625" style="441" customWidth="1"/>
    <col min="6657" max="6657" width="42.85546875" style="441" customWidth="1"/>
    <col min="6658" max="6658" width="7" style="441" customWidth="1"/>
    <col min="6659" max="6659" width="6.7109375" style="441" customWidth="1"/>
    <col min="6660" max="6660" width="12.7109375" style="441" customWidth="1"/>
    <col min="6661" max="6661" width="14.85546875" style="441" customWidth="1"/>
    <col min="6662" max="6911" width="7.7109375" style="441"/>
    <col min="6912" max="6912" width="9.28515625" style="441" customWidth="1"/>
    <col min="6913" max="6913" width="42.85546875" style="441" customWidth="1"/>
    <col min="6914" max="6914" width="7" style="441" customWidth="1"/>
    <col min="6915" max="6915" width="6.7109375" style="441" customWidth="1"/>
    <col min="6916" max="6916" width="12.7109375" style="441" customWidth="1"/>
    <col min="6917" max="6917" width="14.85546875" style="441" customWidth="1"/>
    <col min="6918" max="7167" width="7.7109375" style="441"/>
    <col min="7168" max="7168" width="9.28515625" style="441" customWidth="1"/>
    <col min="7169" max="7169" width="42.85546875" style="441" customWidth="1"/>
    <col min="7170" max="7170" width="7" style="441" customWidth="1"/>
    <col min="7171" max="7171" width="6.7109375" style="441" customWidth="1"/>
    <col min="7172" max="7172" width="12.7109375" style="441" customWidth="1"/>
    <col min="7173" max="7173" width="14.85546875" style="441" customWidth="1"/>
    <col min="7174" max="7423" width="7.7109375" style="441"/>
    <col min="7424" max="7424" width="9.28515625" style="441" customWidth="1"/>
    <col min="7425" max="7425" width="42.85546875" style="441" customWidth="1"/>
    <col min="7426" max="7426" width="7" style="441" customWidth="1"/>
    <col min="7427" max="7427" width="6.7109375" style="441" customWidth="1"/>
    <col min="7428" max="7428" width="12.7109375" style="441" customWidth="1"/>
    <col min="7429" max="7429" width="14.85546875" style="441" customWidth="1"/>
    <col min="7430" max="7679" width="7.7109375" style="441"/>
    <col min="7680" max="7680" width="9.28515625" style="441" customWidth="1"/>
    <col min="7681" max="7681" width="42.85546875" style="441" customWidth="1"/>
    <col min="7682" max="7682" width="7" style="441" customWidth="1"/>
    <col min="7683" max="7683" width="6.7109375" style="441" customWidth="1"/>
    <col min="7684" max="7684" width="12.7109375" style="441" customWidth="1"/>
    <col min="7685" max="7685" width="14.85546875" style="441" customWidth="1"/>
    <col min="7686" max="7935" width="7.7109375" style="441"/>
    <col min="7936" max="7936" width="9.28515625" style="441" customWidth="1"/>
    <col min="7937" max="7937" width="42.85546875" style="441" customWidth="1"/>
    <col min="7938" max="7938" width="7" style="441" customWidth="1"/>
    <col min="7939" max="7939" width="6.7109375" style="441" customWidth="1"/>
    <col min="7940" max="7940" width="12.7109375" style="441" customWidth="1"/>
    <col min="7941" max="7941" width="14.85546875" style="441" customWidth="1"/>
    <col min="7942" max="8191" width="7.7109375" style="441"/>
    <col min="8192" max="8192" width="9.28515625" style="441" customWidth="1"/>
    <col min="8193" max="8193" width="42.85546875" style="441" customWidth="1"/>
    <col min="8194" max="8194" width="7" style="441" customWidth="1"/>
    <col min="8195" max="8195" width="6.7109375" style="441" customWidth="1"/>
    <col min="8196" max="8196" width="12.7109375" style="441" customWidth="1"/>
    <col min="8197" max="8197" width="14.85546875" style="441" customWidth="1"/>
    <col min="8198" max="8447" width="7.7109375" style="441"/>
    <col min="8448" max="8448" width="9.28515625" style="441" customWidth="1"/>
    <col min="8449" max="8449" width="42.85546875" style="441" customWidth="1"/>
    <col min="8450" max="8450" width="7" style="441" customWidth="1"/>
    <col min="8451" max="8451" width="6.7109375" style="441" customWidth="1"/>
    <col min="8452" max="8452" width="12.7109375" style="441" customWidth="1"/>
    <col min="8453" max="8453" width="14.85546875" style="441" customWidth="1"/>
    <col min="8454" max="8703" width="7.7109375" style="441"/>
    <col min="8704" max="8704" width="9.28515625" style="441" customWidth="1"/>
    <col min="8705" max="8705" width="42.85546875" style="441" customWidth="1"/>
    <col min="8706" max="8706" width="7" style="441" customWidth="1"/>
    <col min="8707" max="8707" width="6.7109375" style="441" customWidth="1"/>
    <col min="8708" max="8708" width="12.7109375" style="441" customWidth="1"/>
    <col min="8709" max="8709" width="14.85546875" style="441" customWidth="1"/>
    <col min="8710" max="8959" width="7.7109375" style="441"/>
    <col min="8960" max="8960" width="9.28515625" style="441" customWidth="1"/>
    <col min="8961" max="8961" width="42.85546875" style="441" customWidth="1"/>
    <col min="8962" max="8962" width="7" style="441" customWidth="1"/>
    <col min="8963" max="8963" width="6.7109375" style="441" customWidth="1"/>
    <col min="8964" max="8964" width="12.7109375" style="441" customWidth="1"/>
    <col min="8965" max="8965" width="14.85546875" style="441" customWidth="1"/>
    <col min="8966" max="9215" width="7.7109375" style="441"/>
    <col min="9216" max="9216" width="9.28515625" style="441" customWidth="1"/>
    <col min="9217" max="9217" width="42.85546875" style="441" customWidth="1"/>
    <col min="9218" max="9218" width="7" style="441" customWidth="1"/>
    <col min="9219" max="9219" width="6.7109375" style="441" customWidth="1"/>
    <col min="9220" max="9220" width="12.7109375" style="441" customWidth="1"/>
    <col min="9221" max="9221" width="14.85546875" style="441" customWidth="1"/>
    <col min="9222" max="9471" width="7.7109375" style="441"/>
    <col min="9472" max="9472" width="9.28515625" style="441" customWidth="1"/>
    <col min="9473" max="9473" width="42.85546875" style="441" customWidth="1"/>
    <col min="9474" max="9474" width="7" style="441" customWidth="1"/>
    <col min="9475" max="9475" width="6.7109375" style="441" customWidth="1"/>
    <col min="9476" max="9476" width="12.7109375" style="441" customWidth="1"/>
    <col min="9477" max="9477" width="14.85546875" style="441" customWidth="1"/>
    <col min="9478" max="9727" width="7.7109375" style="441"/>
    <col min="9728" max="9728" width="9.28515625" style="441" customWidth="1"/>
    <col min="9729" max="9729" width="42.85546875" style="441" customWidth="1"/>
    <col min="9730" max="9730" width="7" style="441" customWidth="1"/>
    <col min="9731" max="9731" width="6.7109375" style="441" customWidth="1"/>
    <col min="9732" max="9732" width="12.7109375" style="441" customWidth="1"/>
    <col min="9733" max="9733" width="14.85546875" style="441" customWidth="1"/>
    <col min="9734" max="9983" width="7.7109375" style="441"/>
    <col min="9984" max="9984" width="9.28515625" style="441" customWidth="1"/>
    <col min="9985" max="9985" width="42.85546875" style="441" customWidth="1"/>
    <col min="9986" max="9986" width="7" style="441" customWidth="1"/>
    <col min="9987" max="9987" width="6.7109375" style="441" customWidth="1"/>
    <col min="9988" max="9988" width="12.7109375" style="441" customWidth="1"/>
    <col min="9989" max="9989" width="14.85546875" style="441" customWidth="1"/>
    <col min="9990" max="10239" width="7.7109375" style="441"/>
    <col min="10240" max="10240" width="9.28515625" style="441" customWidth="1"/>
    <col min="10241" max="10241" width="42.85546875" style="441" customWidth="1"/>
    <col min="10242" max="10242" width="7" style="441" customWidth="1"/>
    <col min="10243" max="10243" width="6.7109375" style="441" customWidth="1"/>
    <col min="10244" max="10244" width="12.7109375" style="441" customWidth="1"/>
    <col min="10245" max="10245" width="14.85546875" style="441" customWidth="1"/>
    <col min="10246" max="10495" width="7.7109375" style="441"/>
    <col min="10496" max="10496" width="9.28515625" style="441" customWidth="1"/>
    <col min="10497" max="10497" width="42.85546875" style="441" customWidth="1"/>
    <col min="10498" max="10498" width="7" style="441" customWidth="1"/>
    <col min="10499" max="10499" width="6.7109375" style="441" customWidth="1"/>
    <col min="10500" max="10500" width="12.7109375" style="441" customWidth="1"/>
    <col min="10501" max="10501" width="14.85546875" style="441" customWidth="1"/>
    <col min="10502" max="10751" width="7.7109375" style="441"/>
    <col min="10752" max="10752" width="9.28515625" style="441" customWidth="1"/>
    <col min="10753" max="10753" width="42.85546875" style="441" customWidth="1"/>
    <col min="10754" max="10754" width="7" style="441" customWidth="1"/>
    <col min="10755" max="10755" width="6.7109375" style="441" customWidth="1"/>
    <col min="10756" max="10756" width="12.7109375" style="441" customWidth="1"/>
    <col min="10757" max="10757" width="14.85546875" style="441" customWidth="1"/>
    <col min="10758" max="11007" width="7.7109375" style="441"/>
    <col min="11008" max="11008" width="9.28515625" style="441" customWidth="1"/>
    <col min="11009" max="11009" width="42.85546875" style="441" customWidth="1"/>
    <col min="11010" max="11010" width="7" style="441" customWidth="1"/>
    <col min="11011" max="11011" width="6.7109375" style="441" customWidth="1"/>
    <col min="11012" max="11012" width="12.7109375" style="441" customWidth="1"/>
    <col min="11013" max="11013" width="14.85546875" style="441" customWidth="1"/>
    <col min="11014" max="11263" width="7.7109375" style="441"/>
    <col min="11264" max="11264" width="9.28515625" style="441" customWidth="1"/>
    <col min="11265" max="11265" width="42.85546875" style="441" customWidth="1"/>
    <col min="11266" max="11266" width="7" style="441" customWidth="1"/>
    <col min="11267" max="11267" width="6.7109375" style="441" customWidth="1"/>
    <col min="11268" max="11268" width="12.7109375" style="441" customWidth="1"/>
    <col min="11269" max="11269" width="14.85546875" style="441" customWidth="1"/>
    <col min="11270" max="11519" width="7.7109375" style="441"/>
    <col min="11520" max="11520" width="9.28515625" style="441" customWidth="1"/>
    <col min="11521" max="11521" width="42.85546875" style="441" customWidth="1"/>
    <col min="11522" max="11522" width="7" style="441" customWidth="1"/>
    <col min="11523" max="11523" width="6.7109375" style="441" customWidth="1"/>
    <col min="11524" max="11524" width="12.7109375" style="441" customWidth="1"/>
    <col min="11525" max="11525" width="14.85546875" style="441" customWidth="1"/>
    <col min="11526" max="11775" width="7.7109375" style="441"/>
    <col min="11776" max="11776" width="9.28515625" style="441" customWidth="1"/>
    <col min="11777" max="11777" width="42.85546875" style="441" customWidth="1"/>
    <col min="11778" max="11778" width="7" style="441" customWidth="1"/>
    <col min="11779" max="11779" width="6.7109375" style="441" customWidth="1"/>
    <col min="11780" max="11780" width="12.7109375" style="441" customWidth="1"/>
    <col min="11781" max="11781" width="14.85546875" style="441" customWidth="1"/>
    <col min="11782" max="12031" width="7.7109375" style="441"/>
    <col min="12032" max="12032" width="9.28515625" style="441" customWidth="1"/>
    <col min="12033" max="12033" width="42.85546875" style="441" customWidth="1"/>
    <col min="12034" max="12034" width="7" style="441" customWidth="1"/>
    <col min="12035" max="12035" width="6.7109375" style="441" customWidth="1"/>
    <col min="12036" max="12036" width="12.7109375" style="441" customWidth="1"/>
    <col min="12037" max="12037" width="14.85546875" style="441" customWidth="1"/>
    <col min="12038" max="12287" width="7.7109375" style="441"/>
    <col min="12288" max="12288" width="9.28515625" style="441" customWidth="1"/>
    <col min="12289" max="12289" width="42.85546875" style="441" customWidth="1"/>
    <col min="12290" max="12290" width="7" style="441" customWidth="1"/>
    <col min="12291" max="12291" width="6.7109375" style="441" customWidth="1"/>
    <col min="12292" max="12292" width="12.7109375" style="441" customWidth="1"/>
    <col min="12293" max="12293" width="14.85546875" style="441" customWidth="1"/>
    <col min="12294" max="12543" width="7.7109375" style="441"/>
    <col min="12544" max="12544" width="9.28515625" style="441" customWidth="1"/>
    <col min="12545" max="12545" width="42.85546875" style="441" customWidth="1"/>
    <col min="12546" max="12546" width="7" style="441" customWidth="1"/>
    <col min="12547" max="12547" width="6.7109375" style="441" customWidth="1"/>
    <col min="12548" max="12548" width="12.7109375" style="441" customWidth="1"/>
    <col min="12549" max="12549" width="14.85546875" style="441" customWidth="1"/>
    <col min="12550" max="12799" width="7.7109375" style="441"/>
    <col min="12800" max="12800" width="9.28515625" style="441" customWidth="1"/>
    <col min="12801" max="12801" width="42.85546875" style="441" customWidth="1"/>
    <col min="12802" max="12802" width="7" style="441" customWidth="1"/>
    <col min="12803" max="12803" width="6.7109375" style="441" customWidth="1"/>
    <col min="12804" max="12804" width="12.7109375" style="441" customWidth="1"/>
    <col min="12805" max="12805" width="14.85546875" style="441" customWidth="1"/>
    <col min="12806" max="13055" width="7.7109375" style="441"/>
    <col min="13056" max="13056" width="9.28515625" style="441" customWidth="1"/>
    <col min="13057" max="13057" width="42.85546875" style="441" customWidth="1"/>
    <col min="13058" max="13058" width="7" style="441" customWidth="1"/>
    <col min="13059" max="13059" width="6.7109375" style="441" customWidth="1"/>
    <col min="13060" max="13060" width="12.7109375" style="441" customWidth="1"/>
    <col min="13061" max="13061" width="14.85546875" style="441" customWidth="1"/>
    <col min="13062" max="13311" width="7.7109375" style="441"/>
    <col min="13312" max="13312" width="9.28515625" style="441" customWidth="1"/>
    <col min="13313" max="13313" width="42.85546875" style="441" customWidth="1"/>
    <col min="13314" max="13314" width="7" style="441" customWidth="1"/>
    <col min="13315" max="13315" width="6.7109375" style="441" customWidth="1"/>
    <col min="13316" max="13316" width="12.7109375" style="441" customWidth="1"/>
    <col min="13317" max="13317" width="14.85546875" style="441" customWidth="1"/>
    <col min="13318" max="13567" width="7.7109375" style="441"/>
    <col min="13568" max="13568" width="9.28515625" style="441" customWidth="1"/>
    <col min="13569" max="13569" width="42.85546875" style="441" customWidth="1"/>
    <col min="13570" max="13570" width="7" style="441" customWidth="1"/>
    <col min="13571" max="13571" width="6.7109375" style="441" customWidth="1"/>
    <col min="13572" max="13572" width="12.7109375" style="441" customWidth="1"/>
    <col min="13573" max="13573" width="14.85546875" style="441" customWidth="1"/>
    <col min="13574" max="13823" width="7.7109375" style="441"/>
    <col min="13824" max="13824" width="9.28515625" style="441" customWidth="1"/>
    <col min="13825" max="13825" width="42.85546875" style="441" customWidth="1"/>
    <col min="13826" max="13826" width="7" style="441" customWidth="1"/>
    <col min="13827" max="13827" width="6.7109375" style="441" customWidth="1"/>
    <col min="13828" max="13828" width="12.7109375" style="441" customWidth="1"/>
    <col min="13829" max="13829" width="14.85546875" style="441" customWidth="1"/>
    <col min="13830" max="14079" width="7.7109375" style="441"/>
    <col min="14080" max="14080" width="9.28515625" style="441" customWidth="1"/>
    <col min="14081" max="14081" width="42.85546875" style="441" customWidth="1"/>
    <col min="14082" max="14082" width="7" style="441" customWidth="1"/>
    <col min="14083" max="14083" width="6.7109375" style="441" customWidth="1"/>
    <col min="14084" max="14084" width="12.7109375" style="441" customWidth="1"/>
    <col min="14085" max="14085" width="14.85546875" style="441" customWidth="1"/>
    <col min="14086" max="14335" width="7.7109375" style="441"/>
    <col min="14336" max="14336" width="9.28515625" style="441" customWidth="1"/>
    <col min="14337" max="14337" width="42.85546875" style="441" customWidth="1"/>
    <col min="14338" max="14338" width="7" style="441" customWidth="1"/>
    <col min="14339" max="14339" width="6.7109375" style="441" customWidth="1"/>
    <col min="14340" max="14340" width="12.7109375" style="441" customWidth="1"/>
    <col min="14341" max="14341" width="14.85546875" style="441" customWidth="1"/>
    <col min="14342" max="14591" width="7.7109375" style="441"/>
    <col min="14592" max="14592" width="9.28515625" style="441" customWidth="1"/>
    <col min="14593" max="14593" width="42.85546875" style="441" customWidth="1"/>
    <col min="14594" max="14594" width="7" style="441" customWidth="1"/>
    <col min="14595" max="14595" width="6.7109375" style="441" customWidth="1"/>
    <col min="14596" max="14596" width="12.7109375" style="441" customWidth="1"/>
    <col min="14597" max="14597" width="14.85546875" style="441" customWidth="1"/>
    <col min="14598" max="14847" width="7.7109375" style="441"/>
    <col min="14848" max="14848" width="9.28515625" style="441" customWidth="1"/>
    <col min="14849" max="14849" width="42.85546875" style="441" customWidth="1"/>
    <col min="14850" max="14850" width="7" style="441" customWidth="1"/>
    <col min="14851" max="14851" width="6.7109375" style="441" customWidth="1"/>
    <col min="14852" max="14852" width="12.7109375" style="441" customWidth="1"/>
    <col min="14853" max="14853" width="14.85546875" style="441" customWidth="1"/>
    <col min="14854" max="15103" width="7.7109375" style="441"/>
    <col min="15104" max="15104" width="9.28515625" style="441" customWidth="1"/>
    <col min="15105" max="15105" width="42.85546875" style="441" customWidth="1"/>
    <col min="15106" max="15106" width="7" style="441" customWidth="1"/>
    <col min="15107" max="15107" width="6.7109375" style="441" customWidth="1"/>
    <col min="15108" max="15108" width="12.7109375" style="441" customWidth="1"/>
    <col min="15109" max="15109" width="14.85546875" style="441" customWidth="1"/>
    <col min="15110" max="15359" width="7.7109375" style="441"/>
    <col min="15360" max="15360" width="9.28515625" style="441" customWidth="1"/>
    <col min="15361" max="15361" width="42.85546875" style="441" customWidth="1"/>
    <col min="15362" max="15362" width="7" style="441" customWidth="1"/>
    <col min="15363" max="15363" width="6.7109375" style="441" customWidth="1"/>
    <col min="15364" max="15364" width="12.7109375" style="441" customWidth="1"/>
    <col min="15365" max="15365" width="14.85546875" style="441" customWidth="1"/>
    <col min="15366" max="15615" width="7.7109375" style="441"/>
    <col min="15616" max="15616" width="9.28515625" style="441" customWidth="1"/>
    <col min="15617" max="15617" width="42.85546875" style="441" customWidth="1"/>
    <col min="15618" max="15618" width="7" style="441" customWidth="1"/>
    <col min="15619" max="15619" width="6.7109375" style="441" customWidth="1"/>
    <col min="15620" max="15620" width="12.7109375" style="441" customWidth="1"/>
    <col min="15621" max="15621" width="14.85546875" style="441" customWidth="1"/>
    <col min="15622" max="15871" width="7.7109375" style="441"/>
    <col min="15872" max="15872" width="9.28515625" style="441" customWidth="1"/>
    <col min="15873" max="15873" width="42.85546875" style="441" customWidth="1"/>
    <col min="15874" max="15874" width="7" style="441" customWidth="1"/>
    <col min="15875" max="15875" width="6.7109375" style="441" customWidth="1"/>
    <col min="15876" max="15876" width="12.7109375" style="441" customWidth="1"/>
    <col min="15877" max="15877" width="14.85546875" style="441" customWidth="1"/>
    <col min="15878" max="16127" width="7.7109375" style="441"/>
    <col min="16128" max="16128" width="9.28515625" style="441" customWidth="1"/>
    <col min="16129" max="16129" width="42.85546875" style="441" customWidth="1"/>
    <col min="16130" max="16130" width="7" style="441" customWidth="1"/>
    <col min="16131" max="16131" width="6.7109375" style="441" customWidth="1"/>
    <col min="16132" max="16132" width="12.7109375" style="441" customWidth="1"/>
    <col min="16133" max="16133" width="14.85546875" style="441" customWidth="1"/>
    <col min="16134" max="16384" width="7.7109375" style="441"/>
  </cols>
  <sheetData>
    <row r="1" spans="1:6" ht="14.25">
      <c r="A1" s="674"/>
      <c r="B1" s="674"/>
      <c r="C1" s="675"/>
      <c r="D1" s="1184"/>
      <c r="E1" s="1184"/>
      <c r="F1" s="1184"/>
    </row>
    <row r="2" spans="1:6" ht="14.25">
      <c r="A2" s="674"/>
      <c r="B2" s="674"/>
      <c r="C2" s="675"/>
      <c r="D2" s="1184"/>
      <c r="E2" s="1184"/>
      <c r="F2" s="1184"/>
    </row>
    <row r="3" spans="1:6" ht="14.25">
      <c r="A3" s="674"/>
      <c r="B3" s="674"/>
      <c r="C3" s="675"/>
      <c r="D3" s="1184"/>
      <c r="E3" s="1184"/>
      <c r="F3" s="1184"/>
    </row>
    <row r="4" spans="1:6" ht="15.75" customHeight="1">
      <c r="A4" s="850"/>
      <c r="B4" s="1563"/>
      <c r="C4" s="1563"/>
      <c r="D4" s="1563"/>
      <c r="E4" s="1563"/>
      <c r="F4" s="1563"/>
    </row>
    <row r="5" spans="1:6" ht="13.5" customHeight="1">
      <c r="A5" s="851"/>
      <c r="B5" s="1564"/>
      <c r="C5" s="1564"/>
      <c r="D5" s="1564"/>
      <c r="E5" s="1564"/>
      <c r="F5" s="1564"/>
    </row>
    <row r="6" spans="1:6" ht="14.25">
      <c r="A6" s="850"/>
      <c r="B6" s="850"/>
      <c r="C6" s="857"/>
      <c r="D6" s="1185"/>
      <c r="E6" s="1185"/>
      <c r="F6" s="1185"/>
    </row>
    <row r="7" spans="1:6" ht="14.25">
      <c r="A7" s="674"/>
      <c r="B7" s="674"/>
      <c r="C7" s="675"/>
      <c r="D7" s="1184"/>
      <c r="E7" s="1184"/>
      <c r="F7" s="1184"/>
    </row>
    <row r="8" spans="1:6" ht="15">
      <c r="A8" s="677" t="s">
        <v>1320</v>
      </c>
      <c r="B8" s="678" t="s">
        <v>2541</v>
      </c>
      <c r="C8" s="679"/>
      <c r="D8" s="1184"/>
      <c r="E8" s="1184"/>
      <c r="F8" s="1184"/>
    </row>
    <row r="9" spans="1:6" ht="15">
      <c r="A9" s="680"/>
      <c r="B9" s="674" t="s">
        <v>2390</v>
      </c>
      <c r="C9" s="681"/>
      <c r="D9" s="1184"/>
      <c r="E9" s="1184"/>
      <c r="F9" s="1184"/>
    </row>
    <row r="10" spans="1:6" ht="15">
      <c r="A10" s="680"/>
      <c r="B10" s="682"/>
      <c r="C10" s="681"/>
      <c r="D10" s="1184"/>
      <c r="E10" s="1184"/>
      <c r="F10" s="1184"/>
    </row>
    <row r="11" spans="1:6" ht="15">
      <c r="A11" s="680"/>
      <c r="B11" s="682"/>
      <c r="C11" s="681"/>
      <c r="D11" s="1184"/>
      <c r="E11" s="1184"/>
      <c r="F11" s="1184"/>
    </row>
    <row r="12" spans="1:6" ht="12.75" customHeight="1">
      <c r="A12" s="680"/>
      <c r="B12" s="682"/>
      <c r="C12" s="681"/>
      <c r="D12" s="1184"/>
      <c r="E12" s="1184"/>
      <c r="F12" s="1184"/>
    </row>
    <row r="13" spans="1:6" ht="17.25" customHeight="1">
      <c r="A13" s="522" t="s">
        <v>1298</v>
      </c>
      <c r="B13" s="1661" t="s">
        <v>3086</v>
      </c>
      <c r="C13" s="1661"/>
      <c r="D13" s="1661"/>
      <c r="E13" s="1661"/>
      <c r="F13" s="1661"/>
    </row>
    <row r="14" spans="1:6" ht="15">
      <c r="A14" s="680"/>
      <c r="B14" s="680" t="s">
        <v>2542</v>
      </c>
      <c r="C14" s="681"/>
      <c r="D14" s="1184"/>
      <c r="E14" s="1184"/>
      <c r="F14" s="1184"/>
    </row>
    <row r="15" spans="1:6" ht="13.5" customHeight="1">
      <c r="A15" s="680"/>
      <c r="B15" s="674" t="s">
        <v>2390</v>
      </c>
      <c r="C15" s="681"/>
      <c r="D15" s="1184"/>
      <c r="E15" s="1184"/>
      <c r="F15" s="1184"/>
    </row>
    <row r="16" spans="1:6" ht="13.5" customHeight="1">
      <c r="A16" s="680"/>
      <c r="B16" s="682"/>
      <c r="C16" s="681"/>
      <c r="D16" s="1184"/>
      <c r="E16" s="1184"/>
      <c r="F16" s="1184"/>
    </row>
    <row r="17" spans="1:6" ht="14.25" customHeight="1">
      <c r="A17" s="680"/>
      <c r="B17" s="682"/>
      <c r="C17" s="681"/>
      <c r="D17" s="1184"/>
      <c r="E17" s="1184"/>
      <c r="F17" s="1184"/>
    </row>
    <row r="18" spans="1:6" ht="13.5" customHeight="1">
      <c r="A18" s="680"/>
      <c r="B18" s="682"/>
      <c r="C18" s="681"/>
      <c r="D18" s="1184"/>
      <c r="E18" s="1184"/>
      <c r="F18" s="1184"/>
    </row>
    <row r="19" spans="1:6" ht="12.75" customHeight="1">
      <c r="A19" s="680"/>
      <c r="B19" s="682" t="s">
        <v>1315</v>
      </c>
      <c r="C19" s="681"/>
      <c r="D19" s="1184"/>
      <c r="E19" s="1184"/>
      <c r="F19" s="1184"/>
    </row>
    <row r="20" spans="1:6" ht="15">
      <c r="A20" s="680"/>
      <c r="B20" s="682"/>
      <c r="C20" s="681"/>
      <c r="D20" s="1184"/>
      <c r="E20" s="1184"/>
      <c r="F20" s="1184"/>
    </row>
    <row r="21" spans="1:6" ht="15">
      <c r="A21" s="680"/>
      <c r="B21" s="682" t="s">
        <v>2543</v>
      </c>
      <c r="C21" s="679"/>
      <c r="D21" s="1186"/>
      <c r="E21" s="1186"/>
      <c r="F21" s="1184"/>
    </row>
    <row r="22" spans="1:6" ht="15">
      <c r="A22" s="680"/>
      <c r="B22" s="680"/>
      <c r="C22" s="681"/>
      <c r="D22" s="1184"/>
      <c r="E22" s="1184"/>
      <c r="F22" s="1184"/>
    </row>
    <row r="23" spans="1:6" ht="15">
      <c r="A23" s="680"/>
      <c r="B23" s="682" t="s">
        <v>2544</v>
      </c>
      <c r="C23" s="681"/>
      <c r="D23" s="1184"/>
      <c r="E23" s="1184"/>
      <c r="F23" s="1184"/>
    </row>
    <row r="24" spans="1:6" ht="14.25">
      <c r="A24" s="682"/>
      <c r="B24" s="682"/>
      <c r="C24" s="681"/>
      <c r="D24" s="1187"/>
      <c r="E24" s="1187"/>
      <c r="F24" s="1187"/>
    </row>
    <row r="25" spans="1:6" ht="15" customHeight="1">
      <c r="A25" s="682"/>
      <c r="B25" s="682"/>
      <c r="C25" s="681"/>
      <c r="D25" s="1187"/>
      <c r="E25" s="1187"/>
      <c r="F25" s="1187"/>
    </row>
    <row r="26" spans="1:6" ht="14.25">
      <c r="A26" s="682"/>
      <c r="B26" s="682"/>
      <c r="C26" s="681"/>
      <c r="D26" s="1187"/>
      <c r="E26" s="1187"/>
      <c r="F26" s="1187"/>
    </row>
    <row r="27" spans="1:6" ht="20.25" customHeight="1">
      <c r="A27" s="682"/>
      <c r="B27" s="1625" t="s">
        <v>3102</v>
      </c>
      <c r="C27" s="1625"/>
      <c r="D27" s="1625"/>
      <c r="E27" s="1625"/>
      <c r="F27" s="1187"/>
    </row>
    <row r="28" spans="1:6" ht="14.25">
      <c r="A28" s="682"/>
      <c r="B28" s="682"/>
      <c r="C28" s="681"/>
      <c r="D28" s="1187"/>
      <c r="E28" s="1187"/>
      <c r="F28" s="1187"/>
    </row>
    <row r="29" spans="1:6" ht="14.25">
      <c r="A29" s="682"/>
      <c r="B29" s="682"/>
      <c r="C29" s="681"/>
      <c r="D29" s="1187"/>
      <c r="E29" s="1187"/>
      <c r="F29" s="1187"/>
    </row>
    <row r="30" spans="1:6" ht="14.25">
      <c r="A30" s="682"/>
      <c r="B30" s="682"/>
      <c r="C30" s="681"/>
      <c r="D30" s="1184"/>
      <c r="E30" s="1184"/>
      <c r="F30" s="1184"/>
    </row>
    <row r="31" spans="1:6" ht="12.75" customHeight="1">
      <c r="A31" s="680"/>
      <c r="B31" s="674"/>
      <c r="C31" s="675"/>
      <c r="D31" s="1184"/>
      <c r="E31" s="1184"/>
      <c r="F31" s="1184"/>
    </row>
    <row r="32" spans="1:6" ht="12.75" customHeight="1">
      <c r="A32" s="680"/>
      <c r="B32" s="682" t="s">
        <v>2181</v>
      </c>
      <c r="C32" s="681"/>
      <c r="D32" s="1184"/>
      <c r="E32" s="1184"/>
      <c r="F32" s="1184"/>
    </row>
    <row r="33" spans="1:10" ht="12.75" customHeight="1">
      <c r="A33" s="680"/>
      <c r="B33" s="682" t="s">
        <v>2545</v>
      </c>
      <c r="C33" s="681"/>
      <c r="D33" s="1184"/>
      <c r="E33" s="1184"/>
      <c r="F33" s="1184"/>
    </row>
    <row r="34" spans="1:10" ht="14.25">
      <c r="A34" s="682"/>
      <c r="B34" s="682" t="s">
        <v>2546</v>
      </c>
      <c r="C34" s="681"/>
      <c r="D34" s="1184"/>
      <c r="E34" s="1184"/>
      <c r="F34" s="1184"/>
    </row>
    <row r="35" spans="1:10" ht="14.25">
      <c r="A35" s="682"/>
      <c r="B35" s="674"/>
      <c r="C35" s="681"/>
      <c r="D35" s="1184"/>
      <c r="E35" s="1184"/>
      <c r="F35" s="1184"/>
    </row>
    <row r="36" spans="1:10" ht="14.25">
      <c r="A36" s="682"/>
      <c r="B36" s="674"/>
      <c r="C36" s="681"/>
      <c r="D36" s="1184"/>
      <c r="E36" s="1184"/>
      <c r="F36" s="1184"/>
    </row>
    <row r="37" spans="1:10" ht="14.25">
      <c r="A37" s="682"/>
      <c r="B37" s="674"/>
      <c r="C37" s="681"/>
      <c r="D37" s="1184"/>
      <c r="E37" s="1184"/>
      <c r="F37" s="1184"/>
    </row>
    <row r="38" spans="1:10" ht="14.25">
      <c r="A38" s="682"/>
      <c r="B38" s="674"/>
      <c r="C38" s="681"/>
      <c r="D38" s="1184"/>
      <c r="E38" s="1184"/>
      <c r="F38" s="1184"/>
    </row>
    <row r="39" spans="1:10" ht="14.25">
      <c r="A39" s="682"/>
      <c r="B39" s="674"/>
      <c r="C39" s="681"/>
      <c r="D39" s="1184"/>
      <c r="E39" s="1184"/>
      <c r="F39" s="1184"/>
    </row>
    <row r="40" spans="1:10" ht="14.25">
      <c r="A40" s="682"/>
      <c r="B40" s="674"/>
      <c r="C40" s="681"/>
      <c r="D40" s="1184"/>
      <c r="E40" s="1184"/>
      <c r="F40" s="1184"/>
    </row>
    <row r="41" spans="1:10" ht="14.25">
      <c r="A41" s="682"/>
      <c r="B41" s="674"/>
      <c r="C41" s="681"/>
      <c r="D41" s="1184"/>
      <c r="E41" s="1184"/>
      <c r="F41" s="1184"/>
    </row>
    <row r="42" spans="1:10" ht="14.25">
      <c r="A42" s="682"/>
      <c r="B42" s="674" t="s">
        <v>2260</v>
      </c>
      <c r="C42" s="681"/>
      <c r="D42" s="1184"/>
      <c r="E42" s="1184"/>
      <c r="F42" s="1184"/>
    </row>
    <row r="43" spans="1:10" ht="14.25">
      <c r="A43" s="674"/>
      <c r="B43" s="674" t="s">
        <v>2547</v>
      </c>
      <c r="C43" s="675"/>
      <c r="D43" s="1184"/>
      <c r="E43" s="1184"/>
      <c r="F43" s="1184"/>
      <c r="I43" s="1211"/>
      <c r="J43" s="1212"/>
    </row>
    <row r="44" spans="1:10" ht="14.25">
      <c r="A44" s="674"/>
      <c r="C44" s="675"/>
      <c r="D44" s="1184"/>
      <c r="E44" s="1184"/>
      <c r="F44" s="1184"/>
      <c r="I44" s="1211"/>
      <c r="J44" s="1212"/>
    </row>
    <row r="45" spans="1:10" customFormat="1" ht="14.25">
      <c r="A45" s="799"/>
      <c r="B45" s="800"/>
      <c r="C45" s="801"/>
      <c r="D45" s="1183"/>
      <c r="E45" s="1183"/>
      <c r="F45" s="1183"/>
      <c r="G45" s="1177"/>
      <c r="H45" s="1177"/>
      <c r="I45" s="1180"/>
      <c r="J45" s="1182"/>
    </row>
    <row r="46" spans="1:10" customFormat="1" ht="15.75">
      <c r="A46" s="846"/>
      <c r="B46" s="802"/>
      <c r="C46" s="844"/>
      <c r="D46" s="1188"/>
      <c r="E46" s="1188"/>
      <c r="F46" s="1189"/>
      <c r="G46" s="1190"/>
      <c r="H46" s="1190"/>
      <c r="I46" s="1198"/>
      <c r="J46" s="1213"/>
    </row>
    <row r="47" spans="1:10">
      <c r="B47" s="430"/>
      <c r="C47" s="683"/>
      <c r="D47" s="1179"/>
      <c r="E47" s="1179"/>
      <c r="F47" s="1179"/>
      <c r="G47" s="1190"/>
      <c r="H47" s="1190"/>
      <c r="I47" s="1214"/>
      <c r="J47" s="1212"/>
    </row>
    <row r="48" spans="1:10">
      <c r="G48" s="1190"/>
      <c r="H48" s="1190"/>
      <c r="I48" s="1214"/>
      <c r="J48" s="1212"/>
    </row>
    <row r="49" spans="1:10">
      <c r="G49" s="1190"/>
      <c r="H49" s="1190"/>
      <c r="I49" s="1214"/>
      <c r="J49" s="1212"/>
    </row>
    <row r="50" spans="1:10">
      <c r="G50" s="1190"/>
      <c r="H50" s="1190"/>
      <c r="I50" s="1214"/>
      <c r="J50" s="1212"/>
    </row>
    <row r="51" spans="1:10">
      <c r="A51" s="430"/>
      <c r="B51" s="686"/>
      <c r="C51" s="683"/>
      <c r="D51" s="1179"/>
      <c r="E51" s="1179"/>
      <c r="F51" s="1179"/>
      <c r="G51" s="1190"/>
      <c r="H51" s="1190"/>
      <c r="I51" s="1214"/>
      <c r="J51" s="1212"/>
    </row>
    <row r="52" spans="1:10">
      <c r="A52" s="430"/>
      <c r="B52" s="686"/>
      <c r="C52" s="683"/>
      <c r="D52" s="1179"/>
      <c r="E52" s="1179"/>
      <c r="F52" s="1179"/>
      <c r="G52" s="1190"/>
      <c r="H52" s="1190"/>
      <c r="I52" s="1214"/>
      <c r="J52" s="1212"/>
    </row>
    <row r="53" spans="1:10">
      <c r="A53" s="430"/>
      <c r="B53" s="430"/>
      <c r="C53" s="683"/>
      <c r="D53" s="1179"/>
      <c r="E53" s="1179"/>
      <c r="F53" s="1179"/>
      <c r="G53" s="1190"/>
      <c r="H53" s="1190"/>
      <c r="I53" s="1214"/>
      <c r="J53" s="1212"/>
    </row>
    <row r="54" spans="1:10">
      <c r="A54" s="688"/>
      <c r="B54" s="430"/>
      <c r="C54" s="683"/>
      <c r="D54" s="1179"/>
      <c r="E54" s="1179"/>
      <c r="F54" s="1179"/>
      <c r="I54" s="1211"/>
      <c r="J54" s="1212"/>
    </row>
    <row r="55" spans="1:10">
      <c r="I55" s="1211"/>
      <c r="J55" s="1212"/>
    </row>
    <row r="56" spans="1:10">
      <c r="I56" s="1211"/>
      <c r="J56" s="1212"/>
    </row>
    <row r="57" spans="1:10">
      <c r="A57" s="1611" t="s">
        <v>3423</v>
      </c>
      <c r="B57" s="1611"/>
      <c r="C57" s="1611"/>
      <c r="D57" s="1611"/>
      <c r="E57" s="1611"/>
      <c r="F57" s="1612"/>
      <c r="G57" s="1659" t="s">
        <v>3417</v>
      </c>
      <c r="H57" s="1627"/>
      <c r="I57" s="1659" t="s">
        <v>3418</v>
      </c>
      <c r="J57" s="1627"/>
    </row>
    <row r="58" spans="1:10" customFormat="1" ht="15" customHeight="1">
      <c r="A58" s="1108" t="s">
        <v>3419</v>
      </c>
      <c r="B58" s="1108" t="s">
        <v>2392</v>
      </c>
      <c r="C58" s="1108" t="s">
        <v>3420</v>
      </c>
      <c r="D58" s="1111" t="s">
        <v>245</v>
      </c>
      <c r="E58" s="1111" t="s">
        <v>3421</v>
      </c>
      <c r="F58" s="1112" t="s">
        <v>3422</v>
      </c>
      <c r="G58" s="1110" t="s">
        <v>245</v>
      </c>
      <c r="H58" s="1112" t="s">
        <v>247</v>
      </c>
      <c r="I58" s="1111" t="s">
        <v>245</v>
      </c>
      <c r="J58" s="1112" t="s">
        <v>247</v>
      </c>
    </row>
    <row r="59" spans="1:10" customFormat="1" ht="15.75">
      <c r="A59" s="914" t="s">
        <v>2548</v>
      </c>
      <c r="B59" s="914" t="s">
        <v>2549</v>
      </c>
      <c r="C59" s="66" t="s">
        <v>248</v>
      </c>
      <c r="D59" s="1203" t="s">
        <v>245</v>
      </c>
      <c r="E59" s="1203" t="s">
        <v>246</v>
      </c>
      <c r="F59" s="1203" t="s">
        <v>247</v>
      </c>
      <c r="G59" s="1026" t="s">
        <v>245</v>
      </c>
      <c r="H59" s="1027" t="s">
        <v>247</v>
      </c>
      <c r="I59" s="1203" t="s">
        <v>245</v>
      </c>
      <c r="J59" s="1027" t="s">
        <v>247</v>
      </c>
    </row>
    <row r="60" spans="1:10" customFormat="1">
      <c r="A60" s="804"/>
      <c r="B60" s="804"/>
      <c r="C60" s="803"/>
      <c r="D60" s="1178"/>
      <c r="E60" s="1178"/>
      <c r="F60" s="1192"/>
      <c r="G60" s="1205"/>
      <c r="H60" s="1182"/>
      <c r="I60" s="1180"/>
      <c r="J60" s="1215"/>
    </row>
    <row r="61" spans="1:10" customFormat="1" ht="142.5" customHeight="1">
      <c r="A61" s="845" t="s">
        <v>0</v>
      </c>
      <c r="B61" s="805" t="s">
        <v>2550</v>
      </c>
      <c r="C61" s="803"/>
      <c r="D61" s="1178"/>
      <c r="E61" s="1178"/>
      <c r="F61" s="1192"/>
      <c r="G61" s="1206"/>
      <c r="H61" s="1182"/>
      <c r="I61" s="1180"/>
      <c r="J61" s="1182"/>
    </row>
    <row r="62" spans="1:10" customFormat="1" ht="45" customHeight="1">
      <c r="A62" s="806"/>
      <c r="B62" s="805" t="s">
        <v>2551</v>
      </c>
      <c r="C62" s="803"/>
      <c r="D62" s="1178"/>
      <c r="E62" s="1178"/>
      <c r="F62" s="1192"/>
      <c r="G62" s="1206"/>
      <c r="H62" s="1182"/>
      <c r="I62" s="1180"/>
      <c r="J62" s="1182"/>
    </row>
    <row r="63" spans="1:10" customFormat="1" ht="85.5">
      <c r="A63" s="806"/>
      <c r="B63" s="805" t="s">
        <v>2552</v>
      </c>
      <c r="C63" s="803"/>
      <c r="D63" s="1178"/>
      <c r="E63" s="1178"/>
      <c r="F63" s="1192"/>
      <c r="G63" s="1206"/>
      <c r="H63" s="1182"/>
      <c r="I63" s="1180"/>
      <c r="J63" s="1182"/>
    </row>
    <row r="64" spans="1:10" customFormat="1" ht="14.25" customHeight="1">
      <c r="A64" s="806"/>
      <c r="B64" s="807" t="s">
        <v>2553</v>
      </c>
      <c r="C64" s="803"/>
      <c r="D64" s="1178"/>
      <c r="E64" s="1178"/>
      <c r="F64" s="1192"/>
      <c r="G64" s="1206"/>
      <c r="H64" s="1182"/>
      <c r="I64" s="1180"/>
      <c r="J64" s="1182"/>
    </row>
    <row r="65" spans="1:10" customFormat="1" ht="42.75">
      <c r="A65" s="806"/>
      <c r="B65" s="807" t="s">
        <v>2554</v>
      </c>
      <c r="C65" s="803"/>
      <c r="D65" s="1178"/>
      <c r="E65" s="1178"/>
      <c r="F65" s="1192"/>
      <c r="G65" s="1206"/>
      <c r="H65" s="1182"/>
      <c r="I65" s="1180"/>
      <c r="J65" s="1182"/>
    </row>
    <row r="66" spans="1:10" customFormat="1" ht="14.25">
      <c r="A66" s="806"/>
      <c r="B66" s="810" t="s">
        <v>3263</v>
      </c>
      <c r="C66" s="803"/>
      <c r="D66" s="1178"/>
      <c r="E66" s="1178"/>
      <c r="F66" s="1192"/>
      <c r="G66" s="1206"/>
      <c r="H66" s="1182"/>
      <c r="I66" s="1180"/>
      <c r="J66" s="1182"/>
    </row>
    <row r="67" spans="1:10" customFormat="1" ht="14.25">
      <c r="A67" s="806"/>
      <c r="B67" s="807" t="s">
        <v>2555</v>
      </c>
      <c r="C67" s="803"/>
      <c r="D67" s="1178"/>
      <c r="E67" s="1178"/>
      <c r="F67" s="1192"/>
      <c r="G67" s="1206"/>
      <c r="H67" s="1182"/>
      <c r="I67" s="1180"/>
      <c r="J67" s="1182"/>
    </row>
    <row r="68" spans="1:10" customFormat="1" ht="14.25">
      <c r="A68" s="806"/>
      <c r="B68" s="807" t="s">
        <v>3249</v>
      </c>
      <c r="C68" s="803"/>
      <c r="D68" s="1178"/>
      <c r="E68" s="1178"/>
      <c r="F68" s="1192"/>
      <c r="G68" s="1206"/>
      <c r="H68" s="1182"/>
      <c r="I68" s="1180"/>
      <c r="J68" s="1182"/>
    </row>
    <row r="69" spans="1:10" customFormat="1" ht="14.25">
      <c r="A69" s="806"/>
      <c r="B69" s="807" t="s">
        <v>2556</v>
      </c>
      <c r="C69" s="803"/>
      <c r="D69" s="1178"/>
      <c r="E69" s="1178"/>
      <c r="F69" s="1192"/>
      <c r="G69" s="1206"/>
      <c r="H69" s="1182"/>
      <c r="I69" s="1180"/>
      <c r="J69" s="1182"/>
    </row>
    <row r="70" spans="1:10" customFormat="1" ht="14.25">
      <c r="A70" s="806"/>
      <c r="B70" s="807" t="s">
        <v>2557</v>
      </c>
      <c r="C70" s="803"/>
      <c r="D70" s="1178"/>
      <c r="E70" s="1178"/>
      <c r="F70" s="1192"/>
      <c r="G70" s="1206"/>
      <c r="H70" s="1182"/>
      <c r="I70" s="1180"/>
      <c r="J70" s="1182"/>
    </row>
    <row r="71" spans="1:10" customFormat="1" ht="14.25">
      <c r="A71" s="806"/>
      <c r="B71" s="807" t="s">
        <v>2558</v>
      </c>
      <c r="C71" s="803"/>
      <c r="D71" s="1178"/>
      <c r="E71" s="1178"/>
      <c r="F71" s="1192"/>
      <c r="G71" s="1206"/>
      <c r="H71" s="1182"/>
      <c r="I71" s="1180"/>
      <c r="J71" s="1182"/>
    </row>
    <row r="72" spans="1:10" customFormat="1" ht="14.25">
      <c r="A72" s="806"/>
      <c r="B72" s="807" t="s">
        <v>2559</v>
      </c>
      <c r="C72" s="803"/>
      <c r="D72" s="1178"/>
      <c r="E72" s="1178"/>
      <c r="F72" s="1192"/>
      <c r="G72" s="1206"/>
      <c r="H72" s="1182"/>
      <c r="I72" s="1180"/>
      <c r="J72" s="1182"/>
    </row>
    <row r="73" spans="1:10" customFormat="1" ht="14.25">
      <c r="A73" s="806"/>
      <c r="B73" s="807" t="s">
        <v>2560</v>
      </c>
      <c r="C73" s="803"/>
      <c r="D73" s="1178"/>
      <c r="E73" s="1178"/>
      <c r="F73" s="1192"/>
      <c r="G73" s="1206"/>
      <c r="H73" s="1182"/>
      <c r="I73" s="1180"/>
      <c r="J73" s="1182"/>
    </row>
    <row r="74" spans="1:10" customFormat="1" ht="14.25">
      <c r="A74" s="806"/>
      <c r="B74" s="807" t="s">
        <v>2561</v>
      </c>
      <c r="C74" s="803"/>
      <c r="D74" s="1178"/>
      <c r="E74" s="1178"/>
      <c r="F74" s="1192"/>
      <c r="G74" s="1206"/>
      <c r="H74" s="1182"/>
      <c r="I74" s="1180"/>
      <c r="J74" s="1182"/>
    </row>
    <row r="75" spans="1:10" customFormat="1" ht="14.25">
      <c r="A75" s="806"/>
      <c r="B75" s="807" t="s">
        <v>3250</v>
      </c>
      <c r="C75" s="803"/>
      <c r="D75" s="1178"/>
      <c r="E75" s="1178"/>
      <c r="F75" s="1192"/>
      <c r="G75" s="1206"/>
      <c r="H75" s="1182"/>
      <c r="I75" s="1180"/>
      <c r="J75" s="1182"/>
    </row>
    <row r="76" spans="1:10" customFormat="1" ht="14.25">
      <c r="A76" s="806"/>
      <c r="B76" s="807" t="s">
        <v>2563</v>
      </c>
      <c r="C76" s="803"/>
      <c r="D76" s="1178"/>
      <c r="E76" s="1178"/>
      <c r="F76" s="1192"/>
      <c r="G76" s="1206"/>
      <c r="H76" s="1182"/>
      <c r="I76" s="1180"/>
      <c r="J76" s="1182"/>
    </row>
    <row r="77" spans="1:10" customFormat="1" ht="14.25">
      <c r="A77" s="806"/>
      <c r="B77" s="807" t="s">
        <v>2564</v>
      </c>
      <c r="C77" s="803"/>
      <c r="D77" s="1178"/>
      <c r="E77" s="1178"/>
      <c r="F77" s="1192"/>
      <c r="G77" s="1206"/>
      <c r="H77" s="1182"/>
      <c r="I77" s="1180"/>
      <c r="J77" s="1182"/>
    </row>
    <row r="78" spans="1:10" customFormat="1" ht="14.25">
      <c r="A78" s="806"/>
      <c r="B78" s="807" t="s">
        <v>2565</v>
      </c>
      <c r="C78" s="803"/>
      <c r="D78" s="1178"/>
      <c r="E78" s="1178"/>
      <c r="F78" s="1192"/>
      <c r="G78" s="1206"/>
      <c r="H78" s="1182"/>
      <c r="I78" s="1180"/>
      <c r="J78" s="1182"/>
    </row>
    <row r="79" spans="1:10" customFormat="1" ht="14.25">
      <c r="A79" s="806"/>
      <c r="B79" s="807" t="s">
        <v>2566</v>
      </c>
      <c r="C79" s="803"/>
      <c r="D79" s="1178"/>
      <c r="E79" s="1178"/>
      <c r="F79" s="1192"/>
      <c r="G79" s="1206"/>
      <c r="H79" s="1182"/>
      <c r="I79" s="1180"/>
      <c r="J79" s="1182"/>
    </row>
    <row r="80" spans="1:10" customFormat="1" ht="14.25">
      <c r="A80" s="806"/>
      <c r="B80" s="807" t="s">
        <v>2567</v>
      </c>
      <c r="C80" s="803"/>
      <c r="D80" s="1178"/>
      <c r="E80" s="1178"/>
      <c r="F80" s="1192"/>
      <c r="G80" s="1206"/>
      <c r="H80" s="1182"/>
      <c r="I80" s="1180"/>
      <c r="J80" s="1182"/>
    </row>
    <row r="81" spans="1:11" customFormat="1" ht="14.25">
      <c r="A81" s="806"/>
      <c r="B81" s="807" t="s">
        <v>2568</v>
      </c>
      <c r="C81" s="803"/>
      <c r="D81" s="1178"/>
      <c r="E81" s="1178"/>
      <c r="F81" s="1192"/>
      <c r="G81" s="1206"/>
      <c r="H81" s="1182"/>
      <c r="I81" s="1180"/>
      <c r="J81" s="1182"/>
    </row>
    <row r="82" spans="1:11" customFormat="1" ht="28.5">
      <c r="A82" s="806"/>
      <c r="B82" s="807" t="s">
        <v>2569</v>
      </c>
      <c r="C82" s="803"/>
      <c r="D82" s="1178"/>
      <c r="E82" s="1178"/>
      <c r="F82" s="1192"/>
      <c r="G82" s="1206"/>
      <c r="H82" s="1182"/>
      <c r="I82" s="1180"/>
      <c r="J82" s="1182"/>
    </row>
    <row r="83" spans="1:11" customFormat="1" ht="14.25">
      <c r="A83" s="806"/>
      <c r="B83" s="807" t="s">
        <v>2570</v>
      </c>
      <c r="C83" s="803"/>
      <c r="D83" s="1178"/>
      <c r="E83" s="1178"/>
      <c r="F83" s="1192"/>
      <c r="G83" s="1206"/>
      <c r="H83" s="1182"/>
      <c r="I83" s="1180"/>
      <c r="J83" s="1182"/>
    </row>
    <row r="84" spans="1:11" customFormat="1" ht="12.75" customHeight="1">
      <c r="A84" s="806"/>
      <c r="B84" s="807" t="s">
        <v>2571</v>
      </c>
      <c r="C84" s="803"/>
      <c r="D84" s="1178"/>
      <c r="E84" s="1178"/>
      <c r="F84" s="1192"/>
      <c r="G84" s="1206"/>
      <c r="H84" s="1182"/>
      <c r="I84" s="1180"/>
      <c r="J84" s="1182"/>
    </row>
    <row r="85" spans="1:11" customFormat="1" ht="14.25">
      <c r="A85" s="806"/>
      <c r="B85" s="807" t="s">
        <v>2572</v>
      </c>
      <c r="C85" s="803"/>
      <c r="D85" s="1178"/>
      <c r="E85" s="1178"/>
      <c r="F85" s="1192"/>
      <c r="G85" s="1206"/>
      <c r="H85" s="1182"/>
      <c r="I85" s="1180"/>
      <c r="J85" s="1182"/>
    </row>
    <row r="86" spans="1:11" customFormat="1" ht="14.25">
      <c r="A86" s="806"/>
      <c r="B86" s="808"/>
      <c r="C86" s="809" t="s">
        <v>1389</v>
      </c>
      <c r="D86" s="1193">
        <v>1</v>
      </c>
      <c r="E86" s="1193"/>
      <c r="F86" s="1193">
        <f>D86*E86</f>
        <v>0</v>
      </c>
      <c r="G86" s="1206">
        <v>1</v>
      </c>
      <c r="H86" s="1195">
        <f>E86*G86</f>
        <v>0</v>
      </c>
      <c r="I86" s="1180"/>
      <c r="J86" s="1195">
        <f>E86*I86</f>
        <v>0</v>
      </c>
      <c r="K86" s="1024">
        <f>D86-G86-I86</f>
        <v>0</v>
      </c>
    </row>
    <row r="87" spans="1:11" customFormat="1" ht="15">
      <c r="A87" s="845"/>
      <c r="B87" s="810"/>
      <c r="C87" s="811"/>
      <c r="D87" s="1193"/>
      <c r="E87" s="1193"/>
      <c r="F87" s="1194"/>
      <c r="G87" s="1206"/>
      <c r="H87" s="1195">
        <f t="shared" ref="H87:H150" si="0">E87*G87</f>
        <v>0</v>
      </c>
      <c r="I87" s="1180"/>
      <c r="J87" s="1195">
        <f t="shared" ref="J87:J150" si="1">E87*I87</f>
        <v>0</v>
      </c>
      <c r="K87" s="1024">
        <f t="shared" ref="K87:K150" si="2">D87-G87-I87</f>
        <v>0</v>
      </c>
    </row>
    <row r="88" spans="1:11" customFormat="1" ht="101.25" customHeight="1">
      <c r="A88" s="845">
        <v>2</v>
      </c>
      <c r="B88" s="810" t="s">
        <v>3449</v>
      </c>
      <c r="C88" s="811"/>
      <c r="D88" s="1193"/>
      <c r="E88" s="1193"/>
      <c r="F88" s="1194"/>
      <c r="G88" s="1206"/>
      <c r="H88" s="1195">
        <f t="shared" si="0"/>
        <v>0</v>
      </c>
      <c r="I88" s="1180"/>
      <c r="J88" s="1195">
        <f t="shared" si="1"/>
        <v>0</v>
      </c>
      <c r="K88" s="1024">
        <f t="shared" si="2"/>
        <v>0</v>
      </c>
    </row>
    <row r="89" spans="1:11" customFormat="1" ht="28.5">
      <c r="A89" s="845"/>
      <c r="B89" s="805" t="s">
        <v>2573</v>
      </c>
      <c r="C89" s="811"/>
      <c r="D89" s="1193"/>
      <c r="E89" s="1193"/>
      <c r="F89" s="1194"/>
      <c r="G89" s="1206"/>
      <c r="H89" s="1195">
        <f t="shared" si="0"/>
        <v>0</v>
      </c>
      <c r="I89" s="1180"/>
      <c r="J89" s="1195">
        <f t="shared" si="1"/>
        <v>0</v>
      </c>
      <c r="K89" s="1024">
        <f t="shared" si="2"/>
        <v>0</v>
      </c>
    </row>
    <row r="90" spans="1:11" customFormat="1" ht="28.5">
      <c r="A90" s="845"/>
      <c r="B90" s="805" t="s">
        <v>2574</v>
      </c>
      <c r="C90" s="811"/>
      <c r="D90" s="1193"/>
      <c r="E90" s="1193"/>
      <c r="F90" s="1194"/>
      <c r="G90" s="1206"/>
      <c r="H90" s="1195">
        <f t="shared" si="0"/>
        <v>0</v>
      </c>
      <c r="I90" s="1180"/>
      <c r="J90" s="1195">
        <f t="shared" si="1"/>
        <v>0</v>
      </c>
      <c r="K90" s="1024">
        <f t="shared" si="2"/>
        <v>0</v>
      </c>
    </row>
    <row r="91" spans="1:11" customFormat="1" ht="15">
      <c r="A91" s="845"/>
      <c r="B91" s="810" t="s">
        <v>3264</v>
      </c>
      <c r="C91" s="811"/>
      <c r="D91" s="1193"/>
      <c r="E91" s="1193"/>
      <c r="F91" s="1194"/>
      <c r="G91" s="1206"/>
      <c r="H91" s="1195">
        <f t="shared" si="0"/>
        <v>0</v>
      </c>
      <c r="I91" s="1180"/>
      <c r="J91" s="1195">
        <f t="shared" si="1"/>
        <v>0</v>
      </c>
      <c r="K91" s="1024">
        <f t="shared" si="2"/>
        <v>0</v>
      </c>
    </row>
    <row r="92" spans="1:11" customFormat="1" ht="14.25">
      <c r="A92" s="845"/>
      <c r="B92" s="807" t="s">
        <v>2575</v>
      </c>
      <c r="C92" s="812"/>
      <c r="D92" s="1183"/>
      <c r="E92" s="1183"/>
      <c r="F92" s="1193">
        <f>D92*E92</f>
        <v>0</v>
      </c>
      <c r="G92" s="1206"/>
      <c r="H92" s="1195">
        <f t="shared" si="0"/>
        <v>0</v>
      </c>
      <c r="I92" s="1180"/>
      <c r="J92" s="1195">
        <f t="shared" si="1"/>
        <v>0</v>
      </c>
      <c r="K92" s="1024">
        <f t="shared" si="2"/>
        <v>0</v>
      </c>
    </row>
    <row r="93" spans="1:11" customFormat="1" ht="14.25">
      <c r="A93" s="845"/>
      <c r="B93" s="807" t="s">
        <v>2576</v>
      </c>
      <c r="C93" s="811"/>
      <c r="D93" s="1193"/>
      <c r="E93" s="1193"/>
      <c r="F93" s="1193"/>
      <c r="G93" s="1206"/>
      <c r="H93" s="1195">
        <f t="shared" si="0"/>
        <v>0</v>
      </c>
      <c r="I93" s="1180"/>
      <c r="J93" s="1195">
        <f t="shared" si="1"/>
        <v>0</v>
      </c>
      <c r="K93" s="1024">
        <f t="shared" si="2"/>
        <v>0</v>
      </c>
    </row>
    <row r="94" spans="1:11" customFormat="1" ht="14.25">
      <c r="A94" s="845"/>
      <c r="B94" s="807" t="s">
        <v>2577</v>
      </c>
      <c r="C94" s="811"/>
      <c r="D94" s="1193"/>
      <c r="E94" s="1193"/>
      <c r="F94" s="1193"/>
      <c r="G94" s="1206"/>
      <c r="H94" s="1195">
        <f t="shared" si="0"/>
        <v>0</v>
      </c>
      <c r="I94" s="1180"/>
      <c r="J94" s="1195">
        <f t="shared" si="1"/>
        <v>0</v>
      </c>
      <c r="K94" s="1024">
        <f t="shared" si="2"/>
        <v>0</v>
      </c>
    </row>
    <row r="95" spans="1:11" customFormat="1" ht="14.25">
      <c r="A95" s="845"/>
      <c r="B95" s="807" t="s">
        <v>2578</v>
      </c>
      <c r="C95" s="811"/>
      <c r="D95" s="1193"/>
      <c r="E95" s="1193"/>
      <c r="F95" s="1193"/>
      <c r="G95" s="1206"/>
      <c r="H95" s="1195">
        <f t="shared" si="0"/>
        <v>0</v>
      </c>
      <c r="I95" s="1180"/>
      <c r="J95" s="1195">
        <f t="shared" si="1"/>
        <v>0</v>
      </c>
      <c r="K95" s="1024">
        <f t="shared" si="2"/>
        <v>0</v>
      </c>
    </row>
    <row r="96" spans="1:11" customFormat="1" ht="14.25">
      <c r="A96" s="845"/>
      <c r="B96" s="807" t="s">
        <v>2579</v>
      </c>
      <c r="C96" s="811"/>
      <c r="D96" s="1193"/>
      <c r="E96" s="1193"/>
      <c r="F96" s="1193"/>
      <c r="G96" s="1206"/>
      <c r="H96" s="1195">
        <f t="shared" si="0"/>
        <v>0</v>
      </c>
      <c r="I96" s="1180"/>
      <c r="J96" s="1195">
        <f t="shared" si="1"/>
        <v>0</v>
      </c>
      <c r="K96" s="1024">
        <f t="shared" si="2"/>
        <v>0</v>
      </c>
    </row>
    <row r="97" spans="1:11" customFormat="1" ht="14.25">
      <c r="A97" s="845"/>
      <c r="B97" s="807" t="s">
        <v>2580</v>
      </c>
      <c r="C97" s="811"/>
      <c r="D97" s="1193"/>
      <c r="E97" s="1193"/>
      <c r="F97" s="1193"/>
      <c r="G97" s="1206"/>
      <c r="H97" s="1195">
        <f t="shared" si="0"/>
        <v>0</v>
      </c>
      <c r="I97" s="1180"/>
      <c r="J97" s="1195">
        <f t="shared" si="1"/>
        <v>0</v>
      </c>
      <c r="K97" s="1024">
        <f t="shared" si="2"/>
        <v>0</v>
      </c>
    </row>
    <row r="98" spans="1:11" customFormat="1" ht="14.25">
      <c r="A98" s="845"/>
      <c r="B98" s="807" t="s">
        <v>2581</v>
      </c>
      <c r="C98" s="811"/>
      <c r="D98" s="1193"/>
      <c r="E98" s="1193"/>
      <c r="F98" s="1193"/>
      <c r="G98" s="1206"/>
      <c r="H98" s="1195">
        <f t="shared" si="0"/>
        <v>0</v>
      </c>
      <c r="I98" s="1180"/>
      <c r="J98" s="1195">
        <f t="shared" si="1"/>
        <v>0</v>
      </c>
      <c r="K98" s="1024">
        <f t="shared" si="2"/>
        <v>0</v>
      </c>
    </row>
    <row r="99" spans="1:11" customFormat="1" ht="14.25">
      <c r="A99" s="845"/>
      <c r="B99" s="807" t="s">
        <v>2582</v>
      </c>
      <c r="C99" s="811"/>
      <c r="D99" s="1193"/>
      <c r="E99" s="1193"/>
      <c r="F99" s="1193"/>
      <c r="G99" s="1206"/>
      <c r="H99" s="1195">
        <f t="shared" si="0"/>
        <v>0</v>
      </c>
      <c r="I99" s="1180"/>
      <c r="J99" s="1195">
        <f t="shared" si="1"/>
        <v>0</v>
      </c>
      <c r="K99" s="1024">
        <f t="shared" si="2"/>
        <v>0</v>
      </c>
    </row>
    <row r="100" spans="1:11" customFormat="1" ht="14.25">
      <c r="A100" s="845"/>
      <c r="B100" s="807" t="s">
        <v>2583</v>
      </c>
      <c r="C100" s="811"/>
      <c r="D100" s="1193"/>
      <c r="E100" s="1193"/>
      <c r="F100" s="1193"/>
      <c r="G100" s="1206"/>
      <c r="H100" s="1195">
        <f t="shared" si="0"/>
        <v>0</v>
      </c>
      <c r="I100" s="1180"/>
      <c r="J100" s="1195">
        <f t="shared" si="1"/>
        <v>0</v>
      </c>
      <c r="K100" s="1024">
        <f t="shared" si="2"/>
        <v>0</v>
      </c>
    </row>
    <row r="101" spans="1:11" customFormat="1" ht="14.25">
      <c r="A101" s="845"/>
      <c r="B101" s="807" t="s">
        <v>2584</v>
      </c>
      <c r="C101" s="811"/>
      <c r="D101" s="1193"/>
      <c r="E101" s="1193"/>
      <c r="F101" s="1193"/>
      <c r="G101" s="1206"/>
      <c r="H101" s="1195">
        <f t="shared" si="0"/>
        <v>0</v>
      </c>
      <c r="I101" s="1180"/>
      <c r="J101" s="1195">
        <f t="shared" si="1"/>
        <v>0</v>
      </c>
      <c r="K101" s="1024">
        <f t="shared" si="2"/>
        <v>0</v>
      </c>
    </row>
    <row r="102" spans="1:11" customFormat="1" ht="14.25">
      <c r="A102" s="845"/>
      <c r="B102" s="807" t="s">
        <v>2585</v>
      </c>
      <c r="C102" s="811"/>
      <c r="D102" s="1193"/>
      <c r="E102" s="1193"/>
      <c r="F102" s="1193"/>
      <c r="G102" s="1206"/>
      <c r="H102" s="1195">
        <f t="shared" si="0"/>
        <v>0</v>
      </c>
      <c r="I102" s="1180"/>
      <c r="J102" s="1195">
        <f t="shared" si="1"/>
        <v>0</v>
      </c>
      <c r="K102" s="1024">
        <f t="shared" si="2"/>
        <v>0</v>
      </c>
    </row>
    <row r="103" spans="1:11" customFormat="1" ht="28.5">
      <c r="A103" s="845"/>
      <c r="B103" s="807" t="s">
        <v>2586</v>
      </c>
      <c r="C103" s="811"/>
      <c r="D103" s="1193"/>
      <c r="E103" s="1193"/>
      <c r="F103" s="1193"/>
      <c r="G103" s="1206"/>
      <c r="H103" s="1195">
        <f t="shared" si="0"/>
        <v>0</v>
      </c>
      <c r="I103" s="1180"/>
      <c r="J103" s="1195">
        <f t="shared" si="1"/>
        <v>0</v>
      </c>
      <c r="K103" s="1024">
        <f t="shared" si="2"/>
        <v>0</v>
      </c>
    </row>
    <row r="104" spans="1:11" customFormat="1" ht="14.25">
      <c r="A104" s="845"/>
      <c r="B104" s="807" t="s">
        <v>2587</v>
      </c>
      <c r="C104" s="811"/>
      <c r="D104" s="1193"/>
      <c r="E104" s="1193"/>
      <c r="F104" s="1193"/>
      <c r="G104" s="1206"/>
      <c r="H104" s="1195">
        <f t="shared" si="0"/>
        <v>0</v>
      </c>
      <c r="I104" s="1180"/>
      <c r="J104" s="1195">
        <f t="shared" si="1"/>
        <v>0</v>
      </c>
      <c r="K104" s="1024">
        <f t="shared" si="2"/>
        <v>0</v>
      </c>
    </row>
    <row r="105" spans="1:11" customFormat="1" ht="14.25">
      <c r="A105" s="845"/>
      <c r="B105" s="807" t="s">
        <v>2588</v>
      </c>
      <c r="C105" s="811"/>
      <c r="D105" s="1193"/>
      <c r="E105" s="1193"/>
      <c r="F105" s="1193"/>
      <c r="G105" s="1206"/>
      <c r="H105" s="1195">
        <f t="shared" si="0"/>
        <v>0</v>
      </c>
      <c r="I105" s="1180"/>
      <c r="J105" s="1195">
        <f t="shared" si="1"/>
        <v>0</v>
      </c>
      <c r="K105" s="1024">
        <f t="shared" si="2"/>
        <v>0</v>
      </c>
    </row>
    <row r="106" spans="1:11" customFormat="1" ht="14.25">
      <c r="A106" s="845"/>
      <c r="B106" s="845"/>
      <c r="C106" s="813" t="s">
        <v>2515</v>
      </c>
      <c r="D106" s="1193">
        <v>1</v>
      </c>
      <c r="E106" s="1193"/>
      <c r="F106" s="1193">
        <f>D106*E106</f>
        <v>0</v>
      </c>
      <c r="G106" s="1206"/>
      <c r="H106" s="1195">
        <f t="shared" si="0"/>
        <v>0</v>
      </c>
      <c r="I106" s="1180"/>
      <c r="J106" s="1195">
        <f t="shared" si="1"/>
        <v>0</v>
      </c>
      <c r="K106" s="1024">
        <f t="shared" si="2"/>
        <v>1</v>
      </c>
    </row>
    <row r="107" spans="1:11" customFormat="1" ht="14.25">
      <c r="A107" s="845"/>
      <c r="B107" s="845"/>
      <c r="C107" s="811"/>
      <c r="D107" s="1193"/>
      <c r="E107" s="1193"/>
      <c r="F107" s="1193"/>
      <c r="G107" s="1206"/>
      <c r="H107" s="1195">
        <f t="shared" si="0"/>
        <v>0</v>
      </c>
      <c r="I107" s="1180"/>
      <c r="J107" s="1195">
        <f t="shared" si="1"/>
        <v>0</v>
      </c>
      <c r="K107" s="1024">
        <f t="shared" si="2"/>
        <v>0</v>
      </c>
    </row>
    <row r="108" spans="1:11" customFormat="1" ht="14.25">
      <c r="A108" s="845">
        <v>3</v>
      </c>
      <c r="B108" s="814" t="s">
        <v>2589</v>
      </c>
      <c r="C108" s="811"/>
      <c r="D108" s="1193"/>
      <c r="E108" s="1193"/>
      <c r="F108" s="1193"/>
      <c r="G108" s="1206"/>
      <c r="H108" s="1195">
        <f t="shared" si="0"/>
        <v>0</v>
      </c>
      <c r="I108" s="1180"/>
      <c r="J108" s="1195">
        <f t="shared" si="1"/>
        <v>0</v>
      </c>
      <c r="K108" s="1024">
        <f t="shared" si="2"/>
        <v>0</v>
      </c>
    </row>
    <row r="109" spans="1:11" customFormat="1" ht="71.25">
      <c r="A109" s="845"/>
      <c r="B109" s="845" t="s">
        <v>3265</v>
      </c>
      <c r="C109" s="811"/>
      <c r="D109" s="1193"/>
      <c r="E109" s="1193"/>
      <c r="F109" s="1193"/>
      <c r="G109" s="1206"/>
      <c r="H109" s="1195">
        <f t="shared" si="0"/>
        <v>0</v>
      </c>
      <c r="I109" s="1180"/>
      <c r="J109" s="1195">
        <f t="shared" si="1"/>
        <v>0</v>
      </c>
      <c r="K109" s="1024">
        <f t="shared" si="2"/>
        <v>0</v>
      </c>
    </row>
    <row r="110" spans="1:11" customFormat="1" ht="28.5">
      <c r="A110" s="845"/>
      <c r="B110" s="845" t="s">
        <v>2591</v>
      </c>
      <c r="C110" s="811"/>
      <c r="D110" s="1193"/>
      <c r="E110" s="1193"/>
      <c r="F110" s="1194"/>
      <c r="G110" s="1206"/>
      <c r="H110" s="1195">
        <f t="shared" si="0"/>
        <v>0</v>
      </c>
      <c r="I110" s="1180"/>
      <c r="J110" s="1195">
        <f t="shared" si="1"/>
        <v>0</v>
      </c>
      <c r="K110" s="1024">
        <f t="shared" si="2"/>
        <v>0</v>
      </c>
    </row>
    <row r="111" spans="1:11" customFormat="1" ht="45" customHeight="1">
      <c r="A111" s="845"/>
      <c r="B111" s="845" t="s">
        <v>2592</v>
      </c>
      <c r="C111" s="811"/>
      <c r="D111" s="1193"/>
      <c r="E111" s="1193"/>
      <c r="F111" s="1194"/>
      <c r="G111" s="1206"/>
      <c r="H111" s="1195">
        <f t="shared" si="0"/>
        <v>0</v>
      </c>
      <c r="I111" s="1180"/>
      <c r="J111" s="1195">
        <f t="shared" si="1"/>
        <v>0</v>
      </c>
      <c r="K111" s="1024">
        <f t="shared" si="2"/>
        <v>0</v>
      </c>
    </row>
    <row r="112" spans="1:11" customFormat="1" ht="14.25">
      <c r="A112" s="845"/>
      <c r="B112" s="810"/>
      <c r="C112" s="813" t="s">
        <v>2515</v>
      </c>
      <c r="D112" s="1193">
        <v>1</v>
      </c>
      <c r="E112" s="1193"/>
      <c r="F112" s="1193">
        <f>D112*E112</f>
        <v>0</v>
      </c>
      <c r="G112" s="1410">
        <v>1</v>
      </c>
      <c r="H112" s="1195">
        <f t="shared" si="0"/>
        <v>0</v>
      </c>
      <c r="I112" s="1180"/>
      <c r="J112" s="1195">
        <f t="shared" si="1"/>
        <v>0</v>
      </c>
      <c r="K112" s="1024">
        <f t="shared" si="2"/>
        <v>0</v>
      </c>
    </row>
    <row r="113" spans="1:11" customFormat="1" ht="15">
      <c r="A113" s="845"/>
      <c r="B113" s="810"/>
      <c r="C113" s="811"/>
      <c r="D113" s="1193"/>
      <c r="E113" s="1193"/>
      <c r="F113" s="1194"/>
      <c r="G113" s="1206"/>
      <c r="H113" s="1195">
        <f t="shared" si="0"/>
        <v>0</v>
      </c>
      <c r="I113" s="1180"/>
      <c r="J113" s="1195">
        <f t="shared" si="1"/>
        <v>0</v>
      </c>
      <c r="K113" s="1024">
        <f t="shared" si="2"/>
        <v>0</v>
      </c>
    </row>
    <row r="114" spans="1:11" customFormat="1" ht="15">
      <c r="A114" s="845">
        <v>4</v>
      </c>
      <c r="B114" s="815" t="s">
        <v>3266</v>
      </c>
      <c r="C114" s="811"/>
      <c r="D114" s="1193"/>
      <c r="E114" s="1193"/>
      <c r="F114" s="1194"/>
      <c r="G114" s="1206"/>
      <c r="H114" s="1195">
        <f t="shared" si="0"/>
        <v>0</v>
      </c>
      <c r="I114" s="1180"/>
      <c r="J114" s="1195">
        <f t="shared" si="1"/>
        <v>0</v>
      </c>
      <c r="K114" s="1024">
        <f t="shared" si="2"/>
        <v>0</v>
      </c>
    </row>
    <row r="115" spans="1:11" customFormat="1" ht="68.25" customHeight="1">
      <c r="A115" s="845"/>
      <c r="B115" s="816" t="s">
        <v>2593</v>
      </c>
      <c r="C115" s="811"/>
      <c r="D115" s="1193"/>
      <c r="E115" s="1193"/>
      <c r="F115" s="1194"/>
      <c r="G115" s="1206"/>
      <c r="H115" s="1195">
        <f t="shared" si="0"/>
        <v>0</v>
      </c>
      <c r="I115" s="1180"/>
      <c r="J115" s="1195">
        <f t="shared" si="1"/>
        <v>0</v>
      </c>
      <c r="K115" s="1024">
        <f t="shared" si="2"/>
        <v>0</v>
      </c>
    </row>
    <row r="116" spans="1:11" customFormat="1" ht="57">
      <c r="A116" s="845"/>
      <c r="B116" s="816" t="s">
        <v>2594</v>
      </c>
      <c r="C116" s="811"/>
      <c r="D116" s="1193"/>
      <c r="E116" s="1193"/>
      <c r="F116" s="1194"/>
      <c r="G116" s="1206"/>
      <c r="H116" s="1195">
        <f t="shared" si="0"/>
        <v>0</v>
      </c>
      <c r="I116" s="1180"/>
      <c r="J116" s="1195">
        <f t="shared" si="1"/>
        <v>0</v>
      </c>
      <c r="K116" s="1024">
        <f t="shared" si="2"/>
        <v>0</v>
      </c>
    </row>
    <row r="117" spans="1:11" customFormat="1" ht="31.5" customHeight="1">
      <c r="A117" s="845"/>
      <c r="B117" s="816" t="s">
        <v>2595</v>
      </c>
      <c r="C117" s="845"/>
      <c r="D117" s="1193"/>
      <c r="E117" s="1193"/>
      <c r="F117" s="1193">
        <f>D117*E117</f>
        <v>0</v>
      </c>
      <c r="G117" s="1206"/>
      <c r="H117" s="1195">
        <f t="shared" si="0"/>
        <v>0</v>
      </c>
      <c r="I117" s="1180"/>
      <c r="J117" s="1195">
        <f t="shared" si="1"/>
        <v>0</v>
      </c>
      <c r="K117" s="1024">
        <f t="shared" si="2"/>
        <v>0</v>
      </c>
    </row>
    <row r="118" spans="1:11" customFormat="1" ht="15">
      <c r="A118" s="845"/>
      <c r="B118" s="815" t="s">
        <v>2596</v>
      </c>
      <c r="C118" s="811"/>
      <c r="D118" s="1193"/>
      <c r="E118" s="1193"/>
      <c r="F118" s="1194"/>
      <c r="G118" s="1206"/>
      <c r="H118" s="1195">
        <f t="shared" si="0"/>
        <v>0</v>
      </c>
      <c r="I118" s="1180"/>
      <c r="J118" s="1195">
        <f t="shared" si="1"/>
        <v>0</v>
      </c>
      <c r="K118" s="1024">
        <f t="shared" si="2"/>
        <v>0</v>
      </c>
    </row>
    <row r="119" spans="1:11" customFormat="1" ht="15">
      <c r="A119" s="845"/>
      <c r="B119" s="815" t="s">
        <v>2597</v>
      </c>
      <c r="C119" s="811"/>
      <c r="D119" s="1193"/>
      <c r="E119" s="1193"/>
      <c r="F119" s="1194"/>
      <c r="G119" s="1206"/>
      <c r="H119" s="1195">
        <f t="shared" si="0"/>
        <v>0</v>
      </c>
      <c r="I119" s="1180"/>
      <c r="J119" s="1195">
        <f t="shared" si="1"/>
        <v>0</v>
      </c>
      <c r="K119" s="1024">
        <f t="shared" si="2"/>
        <v>0</v>
      </c>
    </row>
    <row r="120" spans="1:11" customFormat="1" ht="15">
      <c r="A120" s="845"/>
      <c r="B120" s="815" t="s">
        <v>2598</v>
      </c>
      <c r="C120" s="811"/>
      <c r="D120" s="1193"/>
      <c r="E120" s="1193"/>
      <c r="F120" s="1194"/>
      <c r="G120" s="1206"/>
      <c r="H120" s="1195">
        <f t="shared" si="0"/>
        <v>0</v>
      </c>
      <c r="I120" s="1180"/>
      <c r="J120" s="1195">
        <f t="shared" si="1"/>
        <v>0</v>
      </c>
      <c r="K120" s="1024">
        <f t="shared" si="2"/>
        <v>0</v>
      </c>
    </row>
    <row r="121" spans="1:11" customFormat="1" ht="15">
      <c r="A121" s="845"/>
      <c r="B121" s="815" t="s">
        <v>2599</v>
      </c>
      <c r="C121" s="811"/>
      <c r="D121" s="1193"/>
      <c r="E121" s="1193"/>
      <c r="F121" s="1194"/>
      <c r="G121" s="1206"/>
      <c r="H121" s="1195">
        <f t="shared" si="0"/>
        <v>0</v>
      </c>
      <c r="I121" s="1180"/>
      <c r="J121" s="1195">
        <f t="shared" si="1"/>
        <v>0</v>
      </c>
      <c r="K121" s="1024">
        <f t="shared" si="2"/>
        <v>0</v>
      </c>
    </row>
    <row r="122" spans="1:11" customFormat="1" ht="15">
      <c r="A122" s="845"/>
      <c r="B122" s="815" t="s">
        <v>2600</v>
      </c>
      <c r="C122" s="811"/>
      <c r="D122" s="1193"/>
      <c r="E122" s="1193"/>
      <c r="F122" s="1194"/>
      <c r="G122" s="1206"/>
      <c r="H122" s="1195">
        <f t="shared" si="0"/>
        <v>0</v>
      </c>
      <c r="I122" s="1180"/>
      <c r="J122" s="1195">
        <f t="shared" si="1"/>
        <v>0</v>
      </c>
      <c r="K122" s="1024">
        <f t="shared" si="2"/>
        <v>0</v>
      </c>
    </row>
    <row r="123" spans="1:11" customFormat="1" ht="15">
      <c r="A123" s="845"/>
      <c r="B123" s="815" t="s">
        <v>2601</v>
      </c>
      <c r="C123" s="811"/>
      <c r="D123" s="1193"/>
      <c r="E123" s="1193"/>
      <c r="F123" s="1194"/>
      <c r="G123" s="1206"/>
      <c r="H123" s="1195">
        <f t="shared" si="0"/>
        <v>0</v>
      </c>
      <c r="I123" s="1180"/>
      <c r="J123" s="1195">
        <f t="shared" si="1"/>
        <v>0</v>
      </c>
      <c r="K123" s="1024">
        <f t="shared" si="2"/>
        <v>0</v>
      </c>
    </row>
    <row r="124" spans="1:11" customFormat="1" ht="15">
      <c r="A124" s="845"/>
      <c r="B124" s="815" t="s">
        <v>2602</v>
      </c>
      <c r="C124" s="811"/>
      <c r="D124" s="1193"/>
      <c r="E124" s="1193"/>
      <c r="F124" s="1194"/>
      <c r="G124" s="1206"/>
      <c r="H124" s="1195">
        <f t="shared" si="0"/>
        <v>0</v>
      </c>
      <c r="I124" s="1180"/>
      <c r="J124" s="1195">
        <f t="shared" si="1"/>
        <v>0</v>
      </c>
      <c r="K124" s="1024">
        <f t="shared" si="2"/>
        <v>0</v>
      </c>
    </row>
    <row r="125" spans="1:11" customFormat="1" ht="15">
      <c r="A125" s="845"/>
      <c r="B125" s="815" t="s">
        <v>2603</v>
      </c>
      <c r="C125" s="811"/>
      <c r="D125" s="1193"/>
      <c r="E125" s="1193"/>
      <c r="F125" s="1194"/>
      <c r="G125" s="1206"/>
      <c r="H125" s="1195">
        <f t="shared" si="0"/>
        <v>0</v>
      </c>
      <c r="I125" s="1180"/>
      <c r="J125" s="1195">
        <f t="shared" si="1"/>
        <v>0</v>
      </c>
      <c r="K125" s="1024">
        <f t="shared" si="2"/>
        <v>0</v>
      </c>
    </row>
    <row r="126" spans="1:11" customFormat="1" ht="15">
      <c r="A126" s="845"/>
      <c r="B126" s="815" t="s">
        <v>2604</v>
      </c>
      <c r="C126" s="811"/>
      <c r="D126" s="1193"/>
      <c r="E126" s="1193"/>
      <c r="F126" s="1194"/>
      <c r="G126" s="1206"/>
      <c r="H126" s="1195">
        <f t="shared" si="0"/>
        <v>0</v>
      </c>
      <c r="I126" s="1180"/>
      <c r="J126" s="1195">
        <f t="shared" si="1"/>
        <v>0</v>
      </c>
      <c r="K126" s="1024">
        <f t="shared" si="2"/>
        <v>0</v>
      </c>
    </row>
    <row r="127" spans="1:11" customFormat="1" ht="14.25">
      <c r="A127" s="845"/>
      <c r="B127" s="810"/>
      <c r="C127" s="845" t="s">
        <v>1389</v>
      </c>
      <c r="D127" s="1193">
        <v>1</v>
      </c>
      <c r="E127" s="1193"/>
      <c r="F127" s="1193">
        <f>D127*E127</f>
        <v>0</v>
      </c>
      <c r="G127" s="1410">
        <v>1</v>
      </c>
      <c r="H127" s="1195">
        <f t="shared" si="0"/>
        <v>0</v>
      </c>
      <c r="I127" s="1180"/>
      <c r="J127" s="1195">
        <f t="shared" si="1"/>
        <v>0</v>
      </c>
      <c r="K127" s="1024">
        <f t="shared" si="2"/>
        <v>0</v>
      </c>
    </row>
    <row r="128" spans="1:11" customFormat="1" ht="15">
      <c r="A128" s="845"/>
      <c r="B128" s="810"/>
      <c r="C128" s="811"/>
      <c r="D128" s="1193"/>
      <c r="E128" s="1193"/>
      <c r="F128" s="1194"/>
      <c r="G128" s="1206"/>
      <c r="H128" s="1195">
        <f t="shared" si="0"/>
        <v>0</v>
      </c>
      <c r="I128" s="1180"/>
      <c r="J128" s="1195">
        <f t="shared" si="1"/>
        <v>0</v>
      </c>
      <c r="K128" s="1024">
        <f t="shared" si="2"/>
        <v>0</v>
      </c>
    </row>
    <row r="129" spans="1:11" customFormat="1" ht="57" customHeight="1">
      <c r="A129" s="845">
        <v>5</v>
      </c>
      <c r="B129" s="845" t="s">
        <v>3267</v>
      </c>
      <c r="C129" s="811"/>
      <c r="D129" s="1193"/>
      <c r="E129" s="1193"/>
      <c r="F129" s="1194"/>
      <c r="G129" s="1206"/>
      <c r="H129" s="1195">
        <f t="shared" si="0"/>
        <v>0</v>
      </c>
      <c r="I129" s="1180"/>
      <c r="J129" s="1195">
        <f t="shared" si="1"/>
        <v>0</v>
      </c>
      <c r="K129" s="1024">
        <f t="shared" si="2"/>
        <v>0</v>
      </c>
    </row>
    <row r="130" spans="1:11" customFormat="1" ht="15">
      <c r="A130" s="845"/>
      <c r="B130" s="845" t="s">
        <v>3268</v>
      </c>
      <c r="C130" s="811"/>
      <c r="D130" s="1193"/>
      <c r="E130" s="1193"/>
      <c r="F130" s="1194"/>
      <c r="G130" s="1206"/>
      <c r="H130" s="1195">
        <f t="shared" si="0"/>
        <v>0</v>
      </c>
      <c r="I130" s="1180"/>
      <c r="J130" s="1195">
        <f t="shared" si="1"/>
        <v>0</v>
      </c>
      <c r="K130" s="1024">
        <f t="shared" si="2"/>
        <v>0</v>
      </c>
    </row>
    <row r="131" spans="1:11" customFormat="1" ht="14.25">
      <c r="A131" s="845"/>
      <c r="B131" s="845" t="s">
        <v>3269</v>
      </c>
      <c r="C131" s="813" t="s">
        <v>2515</v>
      </c>
      <c r="D131" s="1193">
        <v>1</v>
      </c>
      <c r="E131" s="1193"/>
      <c r="F131" s="1193">
        <f>D131*E131</f>
        <v>0</v>
      </c>
      <c r="G131" s="1410">
        <v>1</v>
      </c>
      <c r="H131" s="1195">
        <f t="shared" si="0"/>
        <v>0</v>
      </c>
      <c r="I131" s="1180"/>
      <c r="J131" s="1195">
        <f t="shared" si="1"/>
        <v>0</v>
      </c>
      <c r="K131" s="1024">
        <f t="shared" si="2"/>
        <v>0</v>
      </c>
    </row>
    <row r="132" spans="1:11" customFormat="1" ht="15">
      <c r="A132" s="845"/>
      <c r="B132" s="806"/>
      <c r="C132" s="811"/>
      <c r="D132" s="1193"/>
      <c r="E132" s="1193"/>
      <c r="F132" s="1194"/>
      <c r="G132" s="1410"/>
      <c r="H132" s="1195">
        <f t="shared" si="0"/>
        <v>0</v>
      </c>
      <c r="I132" s="1180"/>
      <c r="J132" s="1195">
        <f t="shared" si="1"/>
        <v>0</v>
      </c>
      <c r="K132" s="1024">
        <f t="shared" si="2"/>
        <v>0</v>
      </c>
    </row>
    <row r="133" spans="1:11" customFormat="1" ht="28.5">
      <c r="A133" s="845">
        <v>6</v>
      </c>
      <c r="B133" s="845" t="s">
        <v>2605</v>
      </c>
      <c r="C133" s="803"/>
      <c r="D133" s="1178"/>
      <c r="E133" s="1193"/>
      <c r="F133" s="1194"/>
      <c r="G133" s="1411"/>
      <c r="H133" s="1195">
        <f t="shared" si="0"/>
        <v>0</v>
      </c>
      <c r="I133" s="1180"/>
      <c r="J133" s="1195">
        <f t="shared" si="1"/>
        <v>0</v>
      </c>
      <c r="K133" s="1024">
        <f t="shared" si="2"/>
        <v>0</v>
      </c>
    </row>
    <row r="134" spans="1:11" customFormat="1" ht="14.25">
      <c r="A134" s="845"/>
      <c r="B134" s="845" t="s">
        <v>3155</v>
      </c>
      <c r="C134" s="811" t="s">
        <v>2515</v>
      </c>
      <c r="D134" s="1193">
        <v>1</v>
      </c>
      <c r="E134" s="1193"/>
      <c r="F134" s="1193">
        <f>D134*E134</f>
        <v>0</v>
      </c>
      <c r="G134" s="1410">
        <v>1</v>
      </c>
      <c r="H134" s="1195">
        <f t="shared" si="0"/>
        <v>0</v>
      </c>
      <c r="I134" s="1180"/>
      <c r="J134" s="1195">
        <f t="shared" si="1"/>
        <v>0</v>
      </c>
      <c r="K134" s="1024">
        <f t="shared" si="2"/>
        <v>0</v>
      </c>
    </row>
    <row r="135" spans="1:11" customFormat="1" ht="15">
      <c r="A135" s="845"/>
      <c r="B135" s="806"/>
      <c r="C135" s="811"/>
      <c r="D135" s="1193"/>
      <c r="E135" s="1193"/>
      <c r="F135" s="1194"/>
      <c r="G135" s="1410"/>
      <c r="H135" s="1195">
        <f t="shared" si="0"/>
        <v>0</v>
      </c>
      <c r="I135" s="1180"/>
      <c r="J135" s="1195">
        <f t="shared" si="1"/>
        <v>0</v>
      </c>
      <c r="K135" s="1024">
        <f t="shared" si="2"/>
        <v>0</v>
      </c>
    </row>
    <row r="136" spans="1:11" customFormat="1" ht="42.75">
      <c r="A136" s="845">
        <v>7</v>
      </c>
      <c r="B136" s="845" t="s">
        <v>2606</v>
      </c>
      <c r="C136" s="811"/>
      <c r="D136" s="1193"/>
      <c r="E136" s="1193"/>
      <c r="F136" s="1194"/>
      <c r="G136" s="1410"/>
      <c r="H136" s="1195">
        <f t="shared" si="0"/>
        <v>0</v>
      </c>
      <c r="I136" s="1180"/>
      <c r="J136" s="1195">
        <f t="shared" si="1"/>
        <v>0</v>
      </c>
      <c r="K136" s="1024">
        <f t="shared" si="2"/>
        <v>0</v>
      </c>
    </row>
    <row r="137" spans="1:11" customFormat="1" ht="14.25">
      <c r="A137" s="845"/>
      <c r="B137" s="845" t="s">
        <v>3155</v>
      </c>
      <c r="C137" s="811" t="s">
        <v>2515</v>
      </c>
      <c r="D137" s="1193">
        <v>6</v>
      </c>
      <c r="E137" s="1193"/>
      <c r="F137" s="1193">
        <f>D137*E137</f>
        <v>0</v>
      </c>
      <c r="G137" s="1410">
        <v>6</v>
      </c>
      <c r="H137" s="1195">
        <f t="shared" si="0"/>
        <v>0</v>
      </c>
      <c r="I137" s="1180"/>
      <c r="J137" s="1195">
        <f t="shared" si="1"/>
        <v>0</v>
      </c>
      <c r="K137" s="1024">
        <f t="shared" si="2"/>
        <v>0</v>
      </c>
    </row>
    <row r="138" spans="1:11" customFormat="1" ht="15">
      <c r="A138" s="845"/>
      <c r="B138" s="806"/>
      <c r="C138" s="803"/>
      <c r="D138" s="1193"/>
      <c r="E138" s="1193"/>
      <c r="F138" s="1194"/>
      <c r="G138" s="1410"/>
      <c r="H138" s="1195">
        <f t="shared" si="0"/>
        <v>0</v>
      </c>
      <c r="I138" s="1180"/>
      <c r="J138" s="1195">
        <f t="shared" si="1"/>
        <v>0</v>
      </c>
      <c r="K138" s="1024">
        <f t="shared" si="2"/>
        <v>0</v>
      </c>
    </row>
    <row r="139" spans="1:11" customFormat="1" ht="28.5">
      <c r="A139" s="845">
        <v>8</v>
      </c>
      <c r="B139" s="845" t="s">
        <v>2607</v>
      </c>
      <c r="C139" s="803"/>
      <c r="D139" s="1178"/>
      <c r="E139" s="1193"/>
      <c r="F139" s="1194"/>
      <c r="G139" s="1411"/>
      <c r="H139" s="1195">
        <f t="shared" si="0"/>
        <v>0</v>
      </c>
      <c r="I139" s="1180"/>
      <c r="J139" s="1195">
        <f t="shared" si="1"/>
        <v>0</v>
      </c>
      <c r="K139" s="1024">
        <f t="shared" si="2"/>
        <v>0</v>
      </c>
    </row>
    <row r="140" spans="1:11" customFormat="1" ht="14.25">
      <c r="A140" s="845"/>
      <c r="B140" s="845" t="s">
        <v>3155</v>
      </c>
      <c r="C140" s="809" t="s">
        <v>2515</v>
      </c>
      <c r="D140" s="1193">
        <v>1</v>
      </c>
      <c r="E140" s="1193"/>
      <c r="F140" s="1193">
        <f>D140*E140</f>
        <v>0</v>
      </c>
      <c r="G140" s="1410">
        <v>1</v>
      </c>
      <c r="H140" s="1195">
        <f t="shared" si="0"/>
        <v>0</v>
      </c>
      <c r="I140" s="1180"/>
      <c r="J140" s="1195">
        <f t="shared" si="1"/>
        <v>0</v>
      </c>
      <c r="K140" s="1024">
        <f t="shared" si="2"/>
        <v>0</v>
      </c>
    </row>
    <row r="141" spans="1:11" customFormat="1" ht="15">
      <c r="A141" s="845"/>
      <c r="B141" s="806"/>
      <c r="C141" s="817"/>
      <c r="D141" s="1193"/>
      <c r="E141" s="1193"/>
      <c r="F141" s="1194"/>
      <c r="G141" s="1206"/>
      <c r="H141" s="1195">
        <f t="shared" si="0"/>
        <v>0</v>
      </c>
      <c r="I141" s="1180"/>
      <c r="J141" s="1195">
        <f t="shared" si="1"/>
        <v>0</v>
      </c>
      <c r="K141" s="1024">
        <f t="shared" si="2"/>
        <v>0</v>
      </c>
    </row>
    <row r="142" spans="1:11" customFormat="1" ht="42.75">
      <c r="A142" s="845">
        <v>9</v>
      </c>
      <c r="B142" s="845" t="s">
        <v>2608</v>
      </c>
      <c r="C142" s="817"/>
      <c r="D142" s="1178"/>
      <c r="E142" s="1178"/>
      <c r="F142" s="1178"/>
      <c r="G142" s="1206"/>
      <c r="H142" s="1195">
        <f t="shared" si="0"/>
        <v>0</v>
      </c>
      <c r="I142" s="1180"/>
      <c r="J142" s="1195">
        <f t="shared" si="1"/>
        <v>0</v>
      </c>
      <c r="K142" s="1024">
        <f t="shared" si="2"/>
        <v>0</v>
      </c>
    </row>
    <row r="143" spans="1:11" customFormat="1" ht="14.25">
      <c r="A143" s="845"/>
      <c r="B143" s="845" t="s">
        <v>3155</v>
      </c>
      <c r="C143" s="809" t="s">
        <v>2515</v>
      </c>
      <c r="D143" s="1193">
        <v>1</v>
      </c>
      <c r="E143" s="1193"/>
      <c r="F143" s="1193">
        <f>D143*E143</f>
        <v>0</v>
      </c>
      <c r="G143" s="1410">
        <v>1</v>
      </c>
      <c r="H143" s="1195">
        <f t="shared" si="0"/>
        <v>0</v>
      </c>
      <c r="I143" s="1180"/>
      <c r="J143" s="1195">
        <f t="shared" si="1"/>
        <v>0</v>
      </c>
      <c r="K143" s="1024">
        <f t="shared" si="2"/>
        <v>0</v>
      </c>
    </row>
    <row r="144" spans="1:11" customFormat="1" ht="15">
      <c r="A144" s="845"/>
      <c r="B144" s="806"/>
      <c r="C144" s="817"/>
      <c r="D144" s="1178"/>
      <c r="E144" s="1193"/>
      <c r="F144" s="1194"/>
      <c r="G144" s="1206"/>
      <c r="H144" s="1195">
        <f t="shared" si="0"/>
        <v>0</v>
      </c>
      <c r="I144" s="1180"/>
      <c r="J144" s="1195">
        <f t="shared" si="1"/>
        <v>0</v>
      </c>
      <c r="K144" s="1024">
        <f t="shared" si="2"/>
        <v>0</v>
      </c>
    </row>
    <row r="145" spans="1:11" customFormat="1" ht="28.5">
      <c r="A145" s="845">
        <v>10</v>
      </c>
      <c r="B145" s="845" t="s">
        <v>2609</v>
      </c>
      <c r="C145" s="809"/>
      <c r="D145" s="1193"/>
      <c r="E145" s="1193"/>
      <c r="F145" s="1193"/>
      <c r="G145" s="1206"/>
      <c r="H145" s="1195">
        <f t="shared" si="0"/>
        <v>0</v>
      </c>
      <c r="I145" s="1180"/>
      <c r="J145" s="1195">
        <f t="shared" si="1"/>
        <v>0</v>
      </c>
      <c r="K145" s="1024">
        <f t="shared" si="2"/>
        <v>0</v>
      </c>
    </row>
    <row r="146" spans="1:11" customFormat="1" ht="14.25">
      <c r="A146" s="845"/>
      <c r="B146" s="845"/>
      <c r="C146" s="809" t="s">
        <v>2515</v>
      </c>
      <c r="D146" s="1193">
        <v>1</v>
      </c>
      <c r="E146" s="1193"/>
      <c r="F146" s="1193">
        <f>D146*E146</f>
        <v>0</v>
      </c>
      <c r="G146" s="1410">
        <v>1</v>
      </c>
      <c r="H146" s="1195">
        <f t="shared" si="0"/>
        <v>0</v>
      </c>
      <c r="I146" s="1180"/>
      <c r="J146" s="1195">
        <f t="shared" si="1"/>
        <v>0</v>
      </c>
      <c r="K146" s="1024">
        <f t="shared" si="2"/>
        <v>0</v>
      </c>
    </row>
    <row r="147" spans="1:11" customFormat="1" ht="14.25">
      <c r="A147" s="845"/>
      <c r="B147" s="845"/>
      <c r="C147" s="809"/>
      <c r="D147" s="1193"/>
      <c r="E147" s="1193"/>
      <c r="F147" s="1193"/>
      <c r="G147" s="1206"/>
      <c r="H147" s="1195">
        <f t="shared" si="0"/>
        <v>0</v>
      </c>
      <c r="I147" s="1180"/>
      <c r="J147" s="1195">
        <f t="shared" si="1"/>
        <v>0</v>
      </c>
      <c r="K147" s="1024">
        <f t="shared" si="2"/>
        <v>0</v>
      </c>
    </row>
    <row r="148" spans="1:11" customFormat="1" ht="42.75">
      <c r="A148" s="845">
        <v>11</v>
      </c>
      <c r="B148" s="845" t="s">
        <v>2610</v>
      </c>
      <c r="C148" s="817"/>
      <c r="D148" s="1178"/>
      <c r="E148" s="1178"/>
      <c r="F148" s="1178"/>
      <c r="G148" s="1206"/>
      <c r="H148" s="1195">
        <f t="shared" si="0"/>
        <v>0</v>
      </c>
      <c r="I148" s="1180"/>
      <c r="J148" s="1195">
        <f t="shared" si="1"/>
        <v>0</v>
      </c>
      <c r="K148" s="1024">
        <f t="shared" si="2"/>
        <v>0</v>
      </c>
    </row>
    <row r="149" spans="1:11" customFormat="1" ht="14.25">
      <c r="A149" s="845"/>
      <c r="B149" s="806"/>
      <c r="C149" s="809" t="s">
        <v>2515</v>
      </c>
      <c r="D149" s="1193">
        <v>2</v>
      </c>
      <c r="E149" s="1193"/>
      <c r="F149" s="1193">
        <f>D149*E149</f>
        <v>0</v>
      </c>
      <c r="G149" s="1410">
        <v>2</v>
      </c>
      <c r="H149" s="1195">
        <f t="shared" si="0"/>
        <v>0</v>
      </c>
      <c r="I149" s="1180"/>
      <c r="J149" s="1195">
        <f t="shared" si="1"/>
        <v>0</v>
      </c>
      <c r="K149" s="1024">
        <f t="shared" si="2"/>
        <v>0</v>
      </c>
    </row>
    <row r="150" spans="1:11" customFormat="1" ht="15">
      <c r="A150" s="845"/>
      <c r="B150" s="806"/>
      <c r="C150" s="817"/>
      <c r="D150" s="1178"/>
      <c r="E150" s="1193"/>
      <c r="F150" s="1194"/>
      <c r="G150" s="1206"/>
      <c r="H150" s="1195">
        <f t="shared" si="0"/>
        <v>0</v>
      </c>
      <c r="I150" s="1180"/>
      <c r="J150" s="1195">
        <f t="shared" si="1"/>
        <v>0</v>
      </c>
      <c r="K150" s="1024">
        <f t="shared" si="2"/>
        <v>0</v>
      </c>
    </row>
    <row r="151" spans="1:11" customFormat="1" ht="58.5" customHeight="1">
      <c r="A151" s="845">
        <v>12</v>
      </c>
      <c r="B151" s="845" t="s">
        <v>2611</v>
      </c>
      <c r="C151" s="817"/>
      <c r="D151" s="1178"/>
      <c r="E151" s="1178"/>
      <c r="F151" s="1178"/>
      <c r="G151" s="1206"/>
      <c r="H151" s="1195">
        <f t="shared" ref="H151:H214" si="3">E151*G151</f>
        <v>0</v>
      </c>
      <c r="I151" s="1180"/>
      <c r="J151" s="1195">
        <f t="shared" ref="J151:J214" si="4">E151*I151</f>
        <v>0</v>
      </c>
      <c r="K151" s="1024">
        <f t="shared" ref="K151:K214" si="5">D151-G151-I151</f>
        <v>0</v>
      </c>
    </row>
    <row r="152" spans="1:11" customFormat="1" ht="14.25">
      <c r="A152" s="845"/>
      <c r="B152" s="845" t="s">
        <v>2612</v>
      </c>
      <c r="C152" s="809" t="s">
        <v>2515</v>
      </c>
      <c r="D152" s="1193">
        <v>1</v>
      </c>
      <c r="E152" s="1193"/>
      <c r="F152" s="1193">
        <f>D152*E152</f>
        <v>0</v>
      </c>
      <c r="G152" s="1410">
        <v>1</v>
      </c>
      <c r="H152" s="1195">
        <f t="shared" si="3"/>
        <v>0</v>
      </c>
      <c r="I152" s="1180"/>
      <c r="J152" s="1195">
        <f t="shared" si="4"/>
        <v>0</v>
      </c>
      <c r="K152" s="1024">
        <f t="shared" si="5"/>
        <v>0</v>
      </c>
    </row>
    <row r="153" spans="1:11" customFormat="1" ht="14.25">
      <c r="A153" s="845"/>
      <c r="B153" s="806"/>
      <c r="C153" s="803"/>
      <c r="D153" s="1178"/>
      <c r="E153" s="1178"/>
      <c r="F153" s="1178"/>
      <c r="G153" s="1206"/>
      <c r="H153" s="1195">
        <f t="shared" si="3"/>
        <v>0</v>
      </c>
      <c r="I153" s="1180"/>
      <c r="J153" s="1195">
        <f t="shared" si="4"/>
        <v>0</v>
      </c>
      <c r="K153" s="1024">
        <f t="shared" si="5"/>
        <v>0</v>
      </c>
    </row>
    <row r="154" spans="1:11" customFormat="1" ht="142.5" customHeight="1">
      <c r="A154" s="845">
        <v>13</v>
      </c>
      <c r="B154" s="845" t="s">
        <v>2613</v>
      </c>
      <c r="C154" s="811"/>
      <c r="D154" s="1193"/>
      <c r="E154" s="1193"/>
      <c r="F154" s="1193"/>
      <c r="G154" s="1206"/>
      <c r="H154" s="1195">
        <f t="shared" si="3"/>
        <v>0</v>
      </c>
      <c r="I154" s="1180"/>
      <c r="J154" s="1195">
        <f t="shared" si="4"/>
        <v>0</v>
      </c>
      <c r="K154" s="1024">
        <f t="shared" si="5"/>
        <v>0</v>
      </c>
    </row>
    <row r="155" spans="1:11" customFormat="1" ht="14.25">
      <c r="A155" s="845"/>
      <c r="B155" s="845"/>
      <c r="C155" s="809" t="s">
        <v>1389</v>
      </c>
      <c r="D155" s="1193">
        <v>1</v>
      </c>
      <c r="E155" s="1193"/>
      <c r="F155" s="1193">
        <f>D155*E155</f>
        <v>0</v>
      </c>
      <c r="G155" s="1410">
        <v>1</v>
      </c>
      <c r="H155" s="1195">
        <f t="shared" si="3"/>
        <v>0</v>
      </c>
      <c r="I155" s="1180"/>
      <c r="J155" s="1195">
        <f t="shared" si="4"/>
        <v>0</v>
      </c>
      <c r="K155" s="1024">
        <f t="shared" si="5"/>
        <v>0</v>
      </c>
    </row>
    <row r="156" spans="1:11" customFormat="1" ht="14.25">
      <c r="A156" s="845"/>
      <c r="B156" s="806"/>
      <c r="C156" s="803"/>
      <c r="D156" s="1178"/>
      <c r="E156" s="1178"/>
      <c r="F156" s="1178"/>
      <c r="G156" s="1206"/>
      <c r="H156" s="1195">
        <f t="shared" si="3"/>
        <v>0</v>
      </c>
      <c r="I156" s="1180"/>
      <c r="J156" s="1195">
        <f t="shared" si="4"/>
        <v>0</v>
      </c>
      <c r="K156" s="1024">
        <f t="shared" si="5"/>
        <v>0</v>
      </c>
    </row>
    <row r="157" spans="1:11" customFormat="1" ht="57">
      <c r="A157" s="845">
        <v>14</v>
      </c>
      <c r="B157" s="845" t="s">
        <v>2614</v>
      </c>
      <c r="C157" s="803"/>
      <c r="D157" s="1178"/>
      <c r="E157" s="1178"/>
      <c r="F157" s="1178"/>
      <c r="G157" s="1206"/>
      <c r="H157" s="1195">
        <f t="shared" si="3"/>
        <v>0</v>
      </c>
      <c r="I157" s="1180"/>
      <c r="J157" s="1195">
        <f t="shared" si="4"/>
        <v>0</v>
      </c>
      <c r="K157" s="1024">
        <f t="shared" si="5"/>
        <v>0</v>
      </c>
    </row>
    <row r="158" spans="1:11" customFormat="1" ht="14.25">
      <c r="A158" s="845"/>
      <c r="B158" s="806"/>
      <c r="C158" s="809" t="s">
        <v>1389</v>
      </c>
      <c r="D158" s="1193">
        <v>1</v>
      </c>
      <c r="E158" s="1193"/>
      <c r="F158" s="1193">
        <f>D158*E158</f>
        <v>0</v>
      </c>
      <c r="G158" s="1410">
        <v>1</v>
      </c>
      <c r="H158" s="1195">
        <f t="shared" si="3"/>
        <v>0</v>
      </c>
      <c r="I158" s="1180"/>
      <c r="J158" s="1195">
        <f t="shared" si="4"/>
        <v>0</v>
      </c>
      <c r="K158" s="1024">
        <f t="shared" si="5"/>
        <v>0</v>
      </c>
    </row>
    <row r="159" spans="1:11" customFormat="1" ht="15">
      <c r="A159" s="845"/>
      <c r="B159" s="810"/>
      <c r="C159" s="811"/>
      <c r="D159" s="1193"/>
      <c r="E159" s="1193"/>
      <c r="F159" s="1194"/>
      <c r="G159" s="1206"/>
      <c r="H159" s="1195">
        <f t="shared" si="3"/>
        <v>0</v>
      </c>
      <c r="I159" s="1180"/>
      <c r="J159" s="1195">
        <f t="shared" si="4"/>
        <v>0</v>
      </c>
      <c r="K159" s="1024">
        <f t="shared" si="5"/>
        <v>0</v>
      </c>
    </row>
    <row r="160" spans="1:11" customFormat="1" ht="15">
      <c r="A160" s="845">
        <v>15</v>
      </c>
      <c r="B160" s="814" t="s">
        <v>2615</v>
      </c>
      <c r="C160" s="811"/>
      <c r="D160" s="1193"/>
      <c r="E160" s="1193"/>
      <c r="F160" s="1194"/>
      <c r="G160" s="1206"/>
      <c r="H160" s="1195">
        <f t="shared" si="3"/>
        <v>0</v>
      </c>
      <c r="I160" s="1180"/>
      <c r="J160" s="1195">
        <f t="shared" si="4"/>
        <v>0</v>
      </c>
      <c r="K160" s="1024">
        <f t="shared" si="5"/>
        <v>0</v>
      </c>
    </row>
    <row r="161" spans="1:11" customFormat="1" ht="99.75">
      <c r="A161" s="845"/>
      <c r="B161" s="807" t="s">
        <v>2616</v>
      </c>
      <c r="C161" s="811"/>
      <c r="D161" s="1193"/>
      <c r="E161" s="1193"/>
      <c r="F161" s="1194"/>
      <c r="G161" s="1206"/>
      <c r="H161" s="1195">
        <f t="shared" si="3"/>
        <v>0</v>
      </c>
      <c r="I161" s="1180"/>
      <c r="J161" s="1195">
        <f t="shared" si="4"/>
        <v>0</v>
      </c>
      <c r="K161" s="1024">
        <f t="shared" si="5"/>
        <v>0</v>
      </c>
    </row>
    <row r="162" spans="1:11" customFormat="1" ht="14.25">
      <c r="A162" s="845" t="s">
        <v>2617</v>
      </c>
      <c r="B162" s="807" t="s">
        <v>2618</v>
      </c>
      <c r="C162" s="818" t="s">
        <v>2619</v>
      </c>
      <c r="D162" s="1173">
        <v>45</v>
      </c>
      <c r="E162" s="1173"/>
      <c r="F162" s="1173">
        <f>D162*E162</f>
        <v>0</v>
      </c>
      <c r="G162" s="1410">
        <v>45</v>
      </c>
      <c r="H162" s="1195">
        <f t="shared" si="3"/>
        <v>0</v>
      </c>
      <c r="I162" s="1180"/>
      <c r="J162" s="1195">
        <f t="shared" si="4"/>
        <v>0</v>
      </c>
      <c r="K162" s="1024">
        <f t="shared" si="5"/>
        <v>0</v>
      </c>
    </row>
    <row r="163" spans="1:11" customFormat="1" ht="15">
      <c r="A163" s="845"/>
      <c r="B163" s="810"/>
      <c r="C163" s="811"/>
      <c r="D163" s="1193"/>
      <c r="E163" s="1193"/>
      <c r="F163" s="1194"/>
      <c r="G163" s="1206"/>
      <c r="H163" s="1195">
        <f t="shared" si="3"/>
        <v>0</v>
      </c>
      <c r="I163" s="1180"/>
      <c r="J163" s="1195">
        <f t="shared" si="4"/>
        <v>0</v>
      </c>
      <c r="K163" s="1024">
        <f t="shared" si="5"/>
        <v>0</v>
      </c>
    </row>
    <row r="164" spans="1:11" customFormat="1" ht="87.75" customHeight="1">
      <c r="A164" s="845"/>
      <c r="B164" s="805" t="s">
        <v>2620</v>
      </c>
      <c r="C164" s="811"/>
      <c r="D164" s="1193"/>
      <c r="E164" s="1193"/>
      <c r="F164" s="1194"/>
      <c r="G164" s="1206"/>
      <c r="H164" s="1195">
        <f t="shared" si="3"/>
        <v>0</v>
      </c>
      <c r="I164" s="1180"/>
      <c r="J164" s="1195">
        <f t="shared" si="4"/>
        <v>0</v>
      </c>
      <c r="K164" s="1024">
        <f t="shared" si="5"/>
        <v>0</v>
      </c>
    </row>
    <row r="165" spans="1:11" customFormat="1" ht="14.25">
      <c r="A165" s="845" t="s">
        <v>2621</v>
      </c>
      <c r="B165" s="807" t="s">
        <v>2622</v>
      </c>
      <c r="C165" s="818" t="s">
        <v>2619</v>
      </c>
      <c r="D165" s="1173">
        <v>45</v>
      </c>
      <c r="E165" s="1173"/>
      <c r="F165" s="1173">
        <f>D165*E165</f>
        <v>0</v>
      </c>
      <c r="G165" s="1410">
        <v>45</v>
      </c>
      <c r="H165" s="1195">
        <f t="shared" si="3"/>
        <v>0</v>
      </c>
      <c r="I165" s="1180"/>
      <c r="J165" s="1195">
        <f t="shared" si="4"/>
        <v>0</v>
      </c>
      <c r="K165" s="1024">
        <f t="shared" si="5"/>
        <v>0</v>
      </c>
    </row>
    <row r="166" spans="1:11" customFormat="1" ht="15">
      <c r="A166" s="845"/>
      <c r="B166" s="810"/>
      <c r="C166" s="811"/>
      <c r="D166" s="1193"/>
      <c r="E166" s="1193"/>
      <c r="F166" s="1194"/>
      <c r="G166" s="1206"/>
      <c r="H166" s="1195">
        <f t="shared" si="3"/>
        <v>0</v>
      </c>
      <c r="I166" s="1180"/>
      <c r="J166" s="1195">
        <f t="shared" si="4"/>
        <v>0</v>
      </c>
      <c r="K166" s="1024">
        <f t="shared" si="5"/>
        <v>0</v>
      </c>
    </row>
    <row r="167" spans="1:11" customFormat="1" ht="99.75">
      <c r="A167" s="1412" t="s">
        <v>18</v>
      </c>
      <c r="B167" s="807" t="s">
        <v>2623</v>
      </c>
      <c r="C167" s="811"/>
      <c r="D167" s="1193"/>
      <c r="E167" s="1193"/>
      <c r="F167" s="1194"/>
      <c r="G167" s="1206"/>
      <c r="H167" s="1195">
        <f t="shared" si="3"/>
        <v>0</v>
      </c>
      <c r="I167" s="1180"/>
      <c r="J167" s="1195">
        <f t="shared" si="4"/>
        <v>0</v>
      </c>
      <c r="K167" s="1024">
        <f t="shared" si="5"/>
        <v>0</v>
      </c>
    </row>
    <row r="168" spans="1:11" customFormat="1" ht="14.25">
      <c r="A168" s="845"/>
      <c r="B168" s="810"/>
      <c r="C168" s="818" t="s">
        <v>2619</v>
      </c>
      <c r="D168" s="1173">
        <v>45</v>
      </c>
      <c r="E168" s="1173"/>
      <c r="F168" s="1173">
        <f>D168*E168</f>
        <v>0</v>
      </c>
      <c r="G168" s="1410">
        <v>45</v>
      </c>
      <c r="H168" s="1195">
        <f t="shared" si="3"/>
        <v>0</v>
      </c>
      <c r="I168" s="1180"/>
      <c r="J168" s="1195">
        <f t="shared" si="4"/>
        <v>0</v>
      </c>
      <c r="K168" s="1024">
        <f t="shared" si="5"/>
        <v>0</v>
      </c>
    </row>
    <row r="169" spans="1:11" customFormat="1" ht="15">
      <c r="A169" s="845"/>
      <c r="B169" s="810"/>
      <c r="C169" s="811"/>
      <c r="D169" s="1193"/>
      <c r="E169" s="1193"/>
      <c r="F169" s="1194"/>
      <c r="G169" s="1206"/>
      <c r="H169" s="1195">
        <f t="shared" si="3"/>
        <v>0</v>
      </c>
      <c r="I169" s="1180"/>
      <c r="J169" s="1195">
        <f t="shared" si="4"/>
        <v>0</v>
      </c>
      <c r="K169" s="1024">
        <f t="shared" si="5"/>
        <v>0</v>
      </c>
    </row>
    <row r="170" spans="1:11" customFormat="1" ht="15">
      <c r="A170" s="845">
        <v>17</v>
      </c>
      <c r="B170" s="810" t="s">
        <v>2624</v>
      </c>
      <c r="C170" s="811"/>
      <c r="D170" s="1193"/>
      <c r="E170" s="1193"/>
      <c r="F170" s="1194"/>
      <c r="G170" s="1206"/>
      <c r="H170" s="1195">
        <f t="shared" si="3"/>
        <v>0</v>
      </c>
      <c r="I170" s="1180"/>
      <c r="J170" s="1195">
        <f t="shared" si="4"/>
        <v>0</v>
      </c>
      <c r="K170" s="1024">
        <f t="shared" si="5"/>
        <v>0</v>
      </c>
    </row>
    <row r="171" spans="1:11" customFormat="1" ht="15">
      <c r="A171" s="845"/>
      <c r="B171" s="807" t="s">
        <v>2625</v>
      </c>
      <c r="C171" s="811"/>
      <c r="D171" s="1193"/>
      <c r="E171" s="1193"/>
      <c r="F171" s="1194"/>
      <c r="G171" s="1206"/>
      <c r="H171" s="1195">
        <f t="shared" si="3"/>
        <v>0</v>
      </c>
      <c r="I171" s="1180"/>
      <c r="J171" s="1195">
        <f t="shared" si="4"/>
        <v>0</v>
      </c>
      <c r="K171" s="1024">
        <f t="shared" si="5"/>
        <v>0</v>
      </c>
    </row>
    <row r="172" spans="1:11" customFormat="1" ht="14.25">
      <c r="A172" s="845"/>
      <c r="B172" s="810"/>
      <c r="C172" s="818" t="s">
        <v>386</v>
      </c>
      <c r="D172" s="1173">
        <v>4</v>
      </c>
      <c r="E172" s="1173"/>
      <c r="F172" s="1173">
        <f>D172*E172</f>
        <v>0</v>
      </c>
      <c r="G172" s="1410">
        <v>4</v>
      </c>
      <c r="H172" s="1195">
        <f t="shared" si="3"/>
        <v>0</v>
      </c>
      <c r="I172" s="1180"/>
      <c r="J172" s="1195">
        <f t="shared" si="4"/>
        <v>0</v>
      </c>
      <c r="K172" s="1024">
        <f t="shared" si="5"/>
        <v>0</v>
      </c>
    </row>
    <row r="173" spans="1:11" customFormat="1" ht="15">
      <c r="A173" s="845"/>
      <c r="B173" s="810"/>
      <c r="C173" s="811"/>
      <c r="D173" s="1193"/>
      <c r="E173" s="1193"/>
      <c r="F173" s="1194"/>
      <c r="G173" s="1206"/>
      <c r="H173" s="1195">
        <f t="shared" si="3"/>
        <v>0</v>
      </c>
      <c r="I173" s="1180"/>
      <c r="J173" s="1195">
        <f t="shared" si="4"/>
        <v>0</v>
      </c>
      <c r="K173" s="1024">
        <f t="shared" si="5"/>
        <v>0</v>
      </c>
    </row>
    <row r="174" spans="1:11" customFormat="1" ht="15">
      <c r="A174" s="845">
        <v>18</v>
      </c>
      <c r="B174" s="810" t="s">
        <v>2626</v>
      </c>
      <c r="C174" s="811"/>
      <c r="D174" s="1193"/>
      <c r="E174" s="1193"/>
      <c r="F174" s="1194"/>
      <c r="G174" s="1206"/>
      <c r="H174" s="1195">
        <f t="shared" si="3"/>
        <v>0</v>
      </c>
      <c r="I174" s="1180"/>
      <c r="J174" s="1195">
        <f t="shared" si="4"/>
        <v>0</v>
      </c>
      <c r="K174" s="1024">
        <f t="shared" si="5"/>
        <v>0</v>
      </c>
    </row>
    <row r="175" spans="1:11" customFormat="1" ht="118.5" customHeight="1">
      <c r="A175" s="845"/>
      <c r="B175" s="807" t="s">
        <v>2627</v>
      </c>
      <c r="C175" s="811"/>
      <c r="D175" s="1193"/>
      <c r="E175" s="1193"/>
      <c r="F175" s="1194"/>
      <c r="G175" s="1206"/>
      <c r="H175" s="1195">
        <f t="shared" si="3"/>
        <v>0</v>
      </c>
      <c r="I175" s="1180"/>
      <c r="J175" s="1195">
        <f t="shared" si="4"/>
        <v>0</v>
      </c>
      <c r="K175" s="1024">
        <f t="shared" si="5"/>
        <v>0</v>
      </c>
    </row>
    <row r="176" spans="1:11" customFormat="1" ht="14.25">
      <c r="A176" s="845"/>
      <c r="B176" s="810"/>
      <c r="C176" s="809" t="s">
        <v>1389</v>
      </c>
      <c r="D176" s="1193">
        <v>1</v>
      </c>
      <c r="E176" s="1193"/>
      <c r="F176" s="1193">
        <f>D176*E176</f>
        <v>0</v>
      </c>
      <c r="G176" s="1410">
        <v>1</v>
      </c>
      <c r="H176" s="1195">
        <f t="shared" si="3"/>
        <v>0</v>
      </c>
      <c r="I176" s="1180"/>
      <c r="J176" s="1195">
        <f t="shared" si="4"/>
        <v>0</v>
      </c>
      <c r="K176" s="1024">
        <f t="shared" si="5"/>
        <v>0</v>
      </c>
    </row>
    <row r="177" spans="1:11" customFormat="1" ht="15">
      <c r="A177" s="845"/>
      <c r="B177" s="810"/>
      <c r="C177" s="811"/>
      <c r="D177" s="1193"/>
      <c r="E177" s="1193"/>
      <c r="F177" s="1194"/>
      <c r="G177" s="1206"/>
      <c r="H177" s="1195">
        <f t="shared" si="3"/>
        <v>0</v>
      </c>
      <c r="I177" s="1180"/>
      <c r="J177" s="1195">
        <f t="shared" si="4"/>
        <v>0</v>
      </c>
      <c r="K177" s="1024">
        <f t="shared" si="5"/>
        <v>0</v>
      </c>
    </row>
    <row r="178" spans="1:11" customFormat="1" ht="171">
      <c r="A178" s="845">
        <v>19</v>
      </c>
      <c r="B178" s="845" t="s">
        <v>3450</v>
      </c>
      <c r="C178" s="811"/>
      <c r="D178" s="1193"/>
      <c r="E178" s="1193"/>
      <c r="F178" s="1194"/>
      <c r="G178" s="1206"/>
      <c r="H178" s="1195">
        <f t="shared" si="3"/>
        <v>0</v>
      </c>
      <c r="I178" s="1180"/>
      <c r="J178" s="1195">
        <f t="shared" si="4"/>
        <v>0</v>
      </c>
      <c r="K178" s="1024">
        <f t="shared" si="5"/>
        <v>0</v>
      </c>
    </row>
    <row r="179" spans="1:11" customFormat="1" ht="14.25">
      <c r="A179" s="845"/>
      <c r="B179" s="810" t="s">
        <v>2628</v>
      </c>
      <c r="C179" s="818" t="s">
        <v>2619</v>
      </c>
      <c r="D179" s="1173">
        <v>8</v>
      </c>
      <c r="E179" s="1173"/>
      <c r="F179" s="1173">
        <f>D179*E179</f>
        <v>0</v>
      </c>
      <c r="G179" s="1410">
        <v>8</v>
      </c>
      <c r="H179" s="1195">
        <f t="shared" si="3"/>
        <v>0</v>
      </c>
      <c r="I179" s="1180"/>
      <c r="J179" s="1195">
        <f t="shared" si="4"/>
        <v>0</v>
      </c>
      <c r="K179" s="1024">
        <f t="shared" si="5"/>
        <v>0</v>
      </c>
    </row>
    <row r="180" spans="1:11" customFormat="1" ht="15">
      <c r="A180" s="845"/>
      <c r="B180" s="810"/>
      <c r="C180" s="811"/>
      <c r="D180" s="1193"/>
      <c r="E180" s="1193"/>
      <c r="F180" s="1194"/>
      <c r="G180" s="1206"/>
      <c r="H180" s="1195">
        <f t="shared" si="3"/>
        <v>0</v>
      </c>
      <c r="I180" s="1180"/>
      <c r="J180" s="1195">
        <f t="shared" si="4"/>
        <v>0</v>
      </c>
      <c r="K180" s="1024">
        <f t="shared" si="5"/>
        <v>0</v>
      </c>
    </row>
    <row r="181" spans="1:11" customFormat="1" ht="42.75">
      <c r="A181" s="845">
        <v>20</v>
      </c>
      <c r="B181" s="845" t="s">
        <v>2629</v>
      </c>
      <c r="C181" s="803"/>
      <c r="D181" s="1178"/>
      <c r="E181" s="1178"/>
      <c r="F181" s="1178"/>
      <c r="G181" s="1206"/>
      <c r="H181" s="1195">
        <f t="shared" si="3"/>
        <v>0</v>
      </c>
      <c r="I181" s="1180"/>
      <c r="J181" s="1195">
        <f t="shared" si="4"/>
        <v>0</v>
      </c>
      <c r="K181" s="1024">
        <f t="shared" si="5"/>
        <v>0</v>
      </c>
    </row>
    <row r="182" spans="1:11" customFormat="1" ht="14.25">
      <c r="A182" s="845"/>
      <c r="B182" s="806"/>
      <c r="C182" s="809" t="s">
        <v>2515</v>
      </c>
      <c r="D182" s="1173">
        <v>2</v>
      </c>
      <c r="E182" s="1193"/>
      <c r="F182" s="1193">
        <f>D182*E182</f>
        <v>0</v>
      </c>
      <c r="G182" s="1410">
        <v>2</v>
      </c>
      <c r="H182" s="1195">
        <f t="shared" si="3"/>
        <v>0</v>
      </c>
      <c r="I182" s="1180"/>
      <c r="J182" s="1195">
        <f t="shared" si="4"/>
        <v>0</v>
      </c>
      <c r="K182" s="1024">
        <f t="shared" si="5"/>
        <v>0</v>
      </c>
    </row>
    <row r="183" spans="1:11" customFormat="1" ht="15">
      <c r="A183" s="845"/>
      <c r="B183" s="806"/>
      <c r="C183" s="803"/>
      <c r="D183" s="1193"/>
      <c r="E183" s="1193"/>
      <c r="F183" s="1194"/>
      <c r="G183" s="1206"/>
      <c r="H183" s="1195">
        <f t="shared" si="3"/>
        <v>0</v>
      </c>
      <c r="I183" s="1180"/>
      <c r="J183" s="1195">
        <f t="shared" si="4"/>
        <v>0</v>
      </c>
      <c r="K183" s="1024">
        <f t="shared" si="5"/>
        <v>0</v>
      </c>
    </row>
    <row r="184" spans="1:11" customFormat="1" ht="28.5">
      <c r="A184" s="845">
        <v>21</v>
      </c>
      <c r="B184" s="845" t="s">
        <v>2630</v>
      </c>
      <c r="C184" s="803"/>
      <c r="D184" s="1193"/>
      <c r="E184" s="1193"/>
      <c r="F184" s="1194"/>
      <c r="G184" s="1206"/>
      <c r="H184" s="1195">
        <f t="shared" si="3"/>
        <v>0</v>
      </c>
      <c r="I184" s="1180"/>
      <c r="J184" s="1195">
        <f t="shared" si="4"/>
        <v>0</v>
      </c>
      <c r="K184" s="1024">
        <f t="shared" si="5"/>
        <v>0</v>
      </c>
    </row>
    <row r="185" spans="1:11" customFormat="1" ht="14.25">
      <c r="A185" s="845"/>
      <c r="B185" s="806"/>
      <c r="C185" s="809" t="s">
        <v>1389</v>
      </c>
      <c r="D185" s="1173">
        <v>1</v>
      </c>
      <c r="E185" s="1173"/>
      <c r="F185" s="1173">
        <f>D185*E185</f>
        <v>0</v>
      </c>
      <c r="G185" s="1410">
        <v>1</v>
      </c>
      <c r="H185" s="1195">
        <f t="shared" si="3"/>
        <v>0</v>
      </c>
      <c r="I185" s="1180"/>
      <c r="J185" s="1195">
        <f t="shared" si="4"/>
        <v>0</v>
      </c>
      <c r="K185" s="1024">
        <f t="shared" si="5"/>
        <v>0</v>
      </c>
    </row>
    <row r="186" spans="1:11" customFormat="1" ht="14.25">
      <c r="A186" s="845"/>
      <c r="B186" s="806"/>
      <c r="C186" s="809"/>
      <c r="D186" s="1173"/>
      <c r="E186" s="1173"/>
      <c r="F186" s="1173"/>
      <c r="G186" s="1206"/>
      <c r="H186" s="1195">
        <f t="shared" si="3"/>
        <v>0</v>
      </c>
      <c r="I186" s="1180"/>
      <c r="J186" s="1195">
        <f t="shared" si="4"/>
        <v>0</v>
      </c>
      <c r="K186" s="1024">
        <f t="shared" si="5"/>
        <v>0</v>
      </c>
    </row>
    <row r="187" spans="1:11" customFormat="1" ht="144" customHeight="1">
      <c r="A187" s="845">
        <v>22</v>
      </c>
      <c r="B187" s="807" t="s">
        <v>2550</v>
      </c>
      <c r="C187" s="809"/>
      <c r="D187" s="1173"/>
      <c r="E187" s="1173"/>
      <c r="F187" s="1173"/>
      <c r="G187" s="1206"/>
      <c r="H187" s="1195">
        <f t="shared" si="3"/>
        <v>0</v>
      </c>
      <c r="I187" s="1180"/>
      <c r="J187" s="1195">
        <f t="shared" si="4"/>
        <v>0</v>
      </c>
      <c r="K187" s="1024">
        <f t="shared" si="5"/>
        <v>0</v>
      </c>
    </row>
    <row r="188" spans="1:11" customFormat="1" ht="42.75">
      <c r="A188" s="845"/>
      <c r="B188" s="807" t="s">
        <v>2551</v>
      </c>
      <c r="C188" s="809"/>
      <c r="D188" s="1173"/>
      <c r="E188" s="1173"/>
      <c r="F188" s="1173"/>
      <c r="G188" s="1206"/>
      <c r="H188" s="1195">
        <f t="shared" si="3"/>
        <v>0</v>
      </c>
      <c r="I188" s="1180"/>
      <c r="J188" s="1195">
        <f t="shared" si="4"/>
        <v>0</v>
      </c>
      <c r="K188" s="1024">
        <f t="shared" si="5"/>
        <v>0</v>
      </c>
    </row>
    <row r="189" spans="1:11" customFormat="1" ht="85.5">
      <c r="A189" s="845"/>
      <c r="B189" s="807" t="s">
        <v>2552</v>
      </c>
      <c r="C189" s="809"/>
      <c r="D189" s="1173"/>
      <c r="E189" s="1173"/>
      <c r="F189" s="1173"/>
      <c r="G189" s="1206"/>
      <c r="H189" s="1195">
        <f t="shared" si="3"/>
        <v>0</v>
      </c>
      <c r="I189" s="1180"/>
      <c r="J189" s="1195">
        <f t="shared" si="4"/>
        <v>0</v>
      </c>
      <c r="K189" s="1024">
        <f t="shared" si="5"/>
        <v>0</v>
      </c>
    </row>
    <row r="190" spans="1:11" customFormat="1" ht="14.25">
      <c r="A190" s="845"/>
      <c r="B190" s="807" t="s">
        <v>2553</v>
      </c>
      <c r="C190" s="809"/>
      <c r="D190" s="1173"/>
      <c r="E190" s="1173"/>
      <c r="F190" s="1173"/>
      <c r="G190" s="1206"/>
      <c r="H190" s="1195">
        <f t="shared" si="3"/>
        <v>0</v>
      </c>
      <c r="I190" s="1180"/>
      <c r="J190" s="1195">
        <f t="shared" si="4"/>
        <v>0</v>
      </c>
      <c r="K190" s="1024">
        <f t="shared" si="5"/>
        <v>0</v>
      </c>
    </row>
    <row r="191" spans="1:11" customFormat="1" ht="42.75">
      <c r="A191" s="845"/>
      <c r="B191" s="807" t="s">
        <v>2554</v>
      </c>
      <c r="C191" s="809"/>
      <c r="D191" s="1173"/>
      <c r="E191" s="1173"/>
      <c r="F191" s="1173"/>
      <c r="G191" s="1206"/>
      <c r="H191" s="1195">
        <f t="shared" si="3"/>
        <v>0</v>
      </c>
      <c r="I191" s="1180"/>
      <c r="J191" s="1195">
        <f t="shared" si="4"/>
        <v>0</v>
      </c>
      <c r="K191" s="1024">
        <f t="shared" si="5"/>
        <v>0</v>
      </c>
    </row>
    <row r="192" spans="1:11" customFormat="1" ht="15" customHeight="1">
      <c r="A192" s="845" t="s">
        <v>3424</v>
      </c>
      <c r="B192" s="810" t="s">
        <v>3270</v>
      </c>
      <c r="C192" s="809"/>
      <c r="D192" s="1173"/>
      <c r="E192" s="1173"/>
      <c r="F192" s="1173"/>
      <c r="G192" s="1206"/>
      <c r="H192" s="1195">
        <f t="shared" si="3"/>
        <v>0</v>
      </c>
      <c r="I192" s="1180"/>
      <c r="J192" s="1195">
        <f t="shared" si="4"/>
        <v>0</v>
      </c>
      <c r="K192" s="1024">
        <f t="shared" si="5"/>
        <v>0</v>
      </c>
    </row>
    <row r="193" spans="1:11" customFormat="1" ht="14.25">
      <c r="A193" s="845"/>
      <c r="B193" s="819" t="s">
        <v>2555</v>
      </c>
      <c r="C193" s="809"/>
      <c r="D193" s="1173"/>
      <c r="E193" s="1173"/>
      <c r="F193" s="1173"/>
      <c r="G193" s="1206"/>
      <c r="H193" s="1195">
        <f t="shared" si="3"/>
        <v>0</v>
      </c>
      <c r="I193" s="1180"/>
      <c r="J193" s="1195">
        <f t="shared" si="4"/>
        <v>0</v>
      </c>
      <c r="K193" s="1024">
        <f t="shared" si="5"/>
        <v>0</v>
      </c>
    </row>
    <row r="194" spans="1:11" customFormat="1" ht="14.25">
      <c r="A194" s="845"/>
      <c r="B194" s="819" t="s">
        <v>2631</v>
      </c>
      <c r="C194" s="809"/>
      <c r="D194" s="1173"/>
      <c r="E194" s="1173"/>
      <c r="F194" s="1173"/>
      <c r="G194" s="1206"/>
      <c r="H194" s="1195">
        <f t="shared" si="3"/>
        <v>0</v>
      </c>
      <c r="I194" s="1180"/>
      <c r="J194" s="1195">
        <f t="shared" si="4"/>
        <v>0</v>
      </c>
      <c r="K194" s="1024">
        <f t="shared" si="5"/>
        <v>0</v>
      </c>
    </row>
    <row r="195" spans="1:11" customFormat="1" ht="14.25">
      <c r="A195" s="845"/>
      <c r="B195" s="819" t="s">
        <v>2556</v>
      </c>
      <c r="C195" s="809"/>
      <c r="D195" s="1173"/>
      <c r="E195" s="1173"/>
      <c r="F195" s="1173"/>
      <c r="G195" s="1206"/>
      <c r="H195" s="1195">
        <f t="shared" si="3"/>
        <v>0</v>
      </c>
      <c r="I195" s="1180"/>
      <c r="J195" s="1195">
        <f t="shared" si="4"/>
        <v>0</v>
      </c>
      <c r="K195" s="1024">
        <f t="shared" si="5"/>
        <v>0</v>
      </c>
    </row>
    <row r="196" spans="1:11" customFormat="1" ht="17.25" customHeight="1">
      <c r="A196" s="845"/>
      <c r="B196" s="819" t="s">
        <v>2632</v>
      </c>
      <c r="C196" s="809"/>
      <c r="D196" s="1173"/>
      <c r="E196" s="1173"/>
      <c r="F196" s="1173"/>
      <c r="G196" s="1206"/>
      <c r="H196" s="1195">
        <f t="shared" si="3"/>
        <v>0</v>
      </c>
      <c r="I196" s="1180"/>
      <c r="J196" s="1195">
        <f t="shared" si="4"/>
        <v>0</v>
      </c>
      <c r="K196" s="1024">
        <f t="shared" si="5"/>
        <v>0</v>
      </c>
    </row>
    <row r="197" spans="1:11" customFormat="1" ht="14.25">
      <c r="A197" s="845"/>
      <c r="B197" s="819" t="s">
        <v>2633</v>
      </c>
      <c r="C197" s="809"/>
      <c r="D197" s="1173"/>
      <c r="E197" s="1173"/>
      <c r="F197" s="1173"/>
      <c r="G197" s="1206"/>
      <c r="H197" s="1195">
        <f t="shared" si="3"/>
        <v>0</v>
      </c>
      <c r="I197" s="1180"/>
      <c r="J197" s="1195">
        <f t="shared" si="4"/>
        <v>0</v>
      </c>
      <c r="K197" s="1024">
        <f t="shared" si="5"/>
        <v>0</v>
      </c>
    </row>
    <row r="198" spans="1:11" customFormat="1" ht="14.25">
      <c r="A198" s="845"/>
      <c r="B198" s="819" t="s">
        <v>2634</v>
      </c>
      <c r="C198" s="809"/>
      <c r="D198" s="1173"/>
      <c r="E198" s="1173"/>
      <c r="F198" s="1173"/>
      <c r="G198" s="1206"/>
      <c r="H198" s="1195">
        <f t="shared" si="3"/>
        <v>0</v>
      </c>
      <c r="I198" s="1180"/>
      <c r="J198" s="1195">
        <f t="shared" si="4"/>
        <v>0</v>
      </c>
      <c r="K198" s="1024">
        <f t="shared" si="5"/>
        <v>0</v>
      </c>
    </row>
    <row r="199" spans="1:11" customFormat="1" ht="14.25">
      <c r="A199" s="845"/>
      <c r="B199" s="819" t="s">
        <v>2560</v>
      </c>
      <c r="C199" s="809"/>
      <c r="D199" s="1173"/>
      <c r="E199" s="1173"/>
      <c r="F199" s="1173"/>
      <c r="G199" s="1206"/>
      <c r="H199" s="1195">
        <f t="shared" si="3"/>
        <v>0</v>
      </c>
      <c r="I199" s="1180"/>
      <c r="J199" s="1195">
        <f t="shared" si="4"/>
        <v>0</v>
      </c>
      <c r="K199" s="1024">
        <f t="shared" si="5"/>
        <v>0</v>
      </c>
    </row>
    <row r="200" spans="1:11" customFormat="1" ht="14.25">
      <c r="A200" s="845"/>
      <c r="B200" s="819" t="s">
        <v>2561</v>
      </c>
      <c r="C200" s="809"/>
      <c r="D200" s="1173"/>
      <c r="E200" s="1173"/>
      <c r="F200" s="1173"/>
      <c r="G200" s="1206"/>
      <c r="H200" s="1195">
        <f t="shared" si="3"/>
        <v>0</v>
      </c>
      <c r="I200" s="1180"/>
      <c r="J200" s="1195">
        <f t="shared" si="4"/>
        <v>0</v>
      </c>
      <c r="K200" s="1024">
        <f t="shared" si="5"/>
        <v>0</v>
      </c>
    </row>
    <row r="201" spans="1:11" customFormat="1" ht="14.25">
      <c r="A201" s="845"/>
      <c r="B201" s="819" t="s">
        <v>2635</v>
      </c>
      <c r="C201" s="809"/>
      <c r="D201" s="1173"/>
      <c r="E201" s="1173"/>
      <c r="F201" s="1173"/>
      <c r="G201" s="1206"/>
      <c r="H201" s="1195">
        <f t="shared" si="3"/>
        <v>0</v>
      </c>
      <c r="I201" s="1180"/>
      <c r="J201" s="1195">
        <f t="shared" si="4"/>
        <v>0</v>
      </c>
      <c r="K201" s="1024">
        <f t="shared" si="5"/>
        <v>0</v>
      </c>
    </row>
    <row r="202" spans="1:11" customFormat="1" ht="14.25">
      <c r="A202" s="845"/>
      <c r="B202" s="819" t="s">
        <v>2636</v>
      </c>
      <c r="C202" s="809"/>
      <c r="D202" s="1173"/>
      <c r="E202" s="1173"/>
      <c r="F202" s="1173"/>
      <c r="G202" s="1206"/>
      <c r="H202" s="1195">
        <f t="shared" si="3"/>
        <v>0</v>
      </c>
      <c r="I202" s="1180"/>
      <c r="J202" s="1195">
        <f t="shared" si="4"/>
        <v>0</v>
      </c>
      <c r="K202" s="1024">
        <f t="shared" si="5"/>
        <v>0</v>
      </c>
    </row>
    <row r="203" spans="1:11" customFormat="1" ht="14.25">
      <c r="A203" s="845"/>
      <c r="B203" s="819" t="s">
        <v>2637</v>
      </c>
      <c r="C203" s="809"/>
      <c r="D203" s="1173"/>
      <c r="E203" s="1173"/>
      <c r="F203" s="1173"/>
      <c r="G203" s="1206"/>
      <c r="H203" s="1195">
        <f t="shared" si="3"/>
        <v>0</v>
      </c>
      <c r="I203" s="1180"/>
      <c r="J203" s="1195">
        <f t="shared" si="4"/>
        <v>0</v>
      </c>
      <c r="K203" s="1024">
        <f t="shared" si="5"/>
        <v>0</v>
      </c>
    </row>
    <row r="204" spans="1:11" customFormat="1" ht="14.25">
      <c r="A204" s="845"/>
      <c r="B204" s="819" t="s">
        <v>2565</v>
      </c>
      <c r="C204" s="809"/>
      <c r="D204" s="1173"/>
      <c r="E204" s="1173"/>
      <c r="F204" s="1173"/>
      <c r="G204" s="1206"/>
      <c r="H204" s="1195">
        <f t="shared" si="3"/>
        <v>0</v>
      </c>
      <c r="I204" s="1180"/>
      <c r="J204" s="1195">
        <f t="shared" si="4"/>
        <v>0</v>
      </c>
      <c r="K204" s="1024">
        <f t="shared" si="5"/>
        <v>0</v>
      </c>
    </row>
    <row r="205" spans="1:11" customFormat="1" ht="14.25">
      <c r="A205" s="845"/>
      <c r="B205" s="819" t="s">
        <v>2566</v>
      </c>
      <c r="C205" s="809"/>
      <c r="D205" s="1173"/>
      <c r="E205" s="1173"/>
      <c r="F205" s="1173"/>
      <c r="G205" s="1206"/>
      <c r="H205" s="1195">
        <f t="shared" si="3"/>
        <v>0</v>
      </c>
      <c r="I205" s="1180"/>
      <c r="J205" s="1195">
        <f t="shared" si="4"/>
        <v>0</v>
      </c>
      <c r="K205" s="1024">
        <f t="shared" si="5"/>
        <v>0</v>
      </c>
    </row>
    <row r="206" spans="1:11" customFormat="1" ht="14.25">
      <c r="A206" s="845"/>
      <c r="B206" s="819" t="s">
        <v>2638</v>
      </c>
      <c r="C206" s="809"/>
      <c r="D206" s="1173"/>
      <c r="E206" s="1173"/>
      <c r="F206" s="1173"/>
      <c r="G206" s="1206"/>
      <c r="H206" s="1195">
        <f t="shared" si="3"/>
        <v>0</v>
      </c>
      <c r="I206" s="1180"/>
      <c r="J206" s="1195">
        <f t="shared" si="4"/>
        <v>0</v>
      </c>
      <c r="K206" s="1024">
        <f t="shared" si="5"/>
        <v>0</v>
      </c>
    </row>
    <row r="207" spans="1:11" customFormat="1" ht="14.25">
      <c r="A207" s="845"/>
      <c r="B207" s="819" t="s">
        <v>2639</v>
      </c>
      <c r="C207" s="809"/>
      <c r="D207" s="1173"/>
      <c r="E207" s="1173"/>
      <c r="F207" s="1173"/>
      <c r="G207" s="1206"/>
      <c r="H207" s="1195">
        <f t="shared" si="3"/>
        <v>0</v>
      </c>
      <c r="I207" s="1180"/>
      <c r="J207" s="1195">
        <f t="shared" si="4"/>
        <v>0</v>
      </c>
      <c r="K207" s="1024">
        <f t="shared" si="5"/>
        <v>0</v>
      </c>
    </row>
    <row r="208" spans="1:11" customFormat="1" ht="28.5">
      <c r="A208" s="845"/>
      <c r="B208" s="819" t="s">
        <v>2640</v>
      </c>
      <c r="C208" s="809"/>
      <c r="D208" s="1173"/>
      <c r="E208" s="1173"/>
      <c r="F208" s="1173"/>
      <c r="G208" s="1206"/>
      <c r="H208" s="1195">
        <f t="shared" si="3"/>
        <v>0</v>
      </c>
      <c r="I208" s="1180"/>
      <c r="J208" s="1195">
        <f t="shared" si="4"/>
        <v>0</v>
      </c>
      <c r="K208" s="1024">
        <f t="shared" si="5"/>
        <v>0</v>
      </c>
    </row>
    <row r="209" spans="1:11" customFormat="1" ht="14.25">
      <c r="A209" s="845"/>
      <c r="B209" s="819" t="s">
        <v>2570</v>
      </c>
      <c r="C209" s="809"/>
      <c r="D209" s="1173"/>
      <c r="E209" s="1173"/>
      <c r="F209" s="1173"/>
      <c r="G209" s="1206"/>
      <c r="H209" s="1195">
        <f t="shared" si="3"/>
        <v>0</v>
      </c>
      <c r="I209" s="1180"/>
      <c r="J209" s="1195">
        <f t="shared" si="4"/>
        <v>0</v>
      </c>
      <c r="K209" s="1024">
        <f t="shared" si="5"/>
        <v>0</v>
      </c>
    </row>
    <row r="210" spans="1:11" customFormat="1" ht="14.25">
      <c r="A210" s="845"/>
      <c r="B210" s="819" t="s">
        <v>2571</v>
      </c>
      <c r="C210" s="809"/>
      <c r="D210" s="1173"/>
      <c r="E210" s="1173"/>
      <c r="F210" s="1173"/>
      <c r="G210" s="1206"/>
      <c r="H210" s="1195">
        <f t="shared" si="3"/>
        <v>0</v>
      </c>
      <c r="I210" s="1180"/>
      <c r="J210" s="1195">
        <f t="shared" si="4"/>
        <v>0</v>
      </c>
      <c r="K210" s="1024">
        <f t="shared" si="5"/>
        <v>0</v>
      </c>
    </row>
    <row r="211" spans="1:11" customFormat="1" ht="14.25">
      <c r="A211" s="845"/>
      <c r="B211" s="819" t="s">
        <v>2641</v>
      </c>
      <c r="C211" s="809"/>
      <c r="D211" s="1173"/>
      <c r="E211" s="1173"/>
      <c r="F211" s="1173"/>
      <c r="G211" s="1206"/>
      <c r="H211" s="1195">
        <f t="shared" si="3"/>
        <v>0</v>
      </c>
      <c r="I211" s="1180"/>
      <c r="J211" s="1195">
        <f t="shared" si="4"/>
        <v>0</v>
      </c>
      <c r="K211" s="1024">
        <f t="shared" si="5"/>
        <v>0</v>
      </c>
    </row>
    <row r="212" spans="1:11" customFormat="1" ht="14.25">
      <c r="A212" s="845"/>
      <c r="B212" s="806"/>
      <c r="C212" s="809" t="s">
        <v>1389</v>
      </c>
      <c r="D212" s="1173">
        <v>1</v>
      </c>
      <c r="E212" s="1173"/>
      <c r="F212" s="1173">
        <f>D212*E212</f>
        <v>0</v>
      </c>
      <c r="G212" s="1410">
        <v>1</v>
      </c>
      <c r="H212" s="1195">
        <f t="shared" si="3"/>
        <v>0</v>
      </c>
      <c r="I212" s="1180"/>
      <c r="J212" s="1195">
        <f t="shared" si="4"/>
        <v>0</v>
      </c>
      <c r="K212" s="1024">
        <f t="shared" si="5"/>
        <v>0</v>
      </c>
    </row>
    <row r="213" spans="1:11" customFormat="1" ht="14.25">
      <c r="A213" s="845"/>
      <c r="B213" s="806"/>
      <c r="C213" s="809"/>
      <c r="D213" s="1173"/>
      <c r="E213" s="1173"/>
      <c r="F213" s="1173"/>
      <c r="G213" s="1206"/>
      <c r="H213" s="1195">
        <f t="shared" si="3"/>
        <v>0</v>
      </c>
      <c r="I213" s="1180"/>
      <c r="J213" s="1195">
        <f t="shared" si="4"/>
        <v>0</v>
      </c>
      <c r="K213" s="1024">
        <f t="shared" si="5"/>
        <v>0</v>
      </c>
    </row>
    <row r="214" spans="1:11" customFormat="1" ht="101.25" customHeight="1">
      <c r="A214" s="845">
        <v>23</v>
      </c>
      <c r="B214" s="807" t="s">
        <v>2642</v>
      </c>
      <c r="C214" s="809"/>
      <c r="D214" s="1173"/>
      <c r="E214" s="1173"/>
      <c r="F214" s="1173"/>
      <c r="G214" s="1206"/>
      <c r="H214" s="1195">
        <f t="shared" si="3"/>
        <v>0</v>
      </c>
      <c r="I214" s="1180"/>
      <c r="J214" s="1195">
        <f t="shared" si="4"/>
        <v>0</v>
      </c>
      <c r="K214" s="1024">
        <f t="shared" si="5"/>
        <v>0</v>
      </c>
    </row>
    <row r="215" spans="1:11" customFormat="1" ht="198.75" customHeight="1">
      <c r="A215" s="845"/>
      <c r="B215" s="807" t="s">
        <v>2643</v>
      </c>
      <c r="C215" s="809"/>
      <c r="D215" s="1173"/>
      <c r="E215" s="1173"/>
      <c r="F215" s="1173"/>
      <c r="G215" s="1206"/>
      <c r="H215" s="1195">
        <f t="shared" ref="H215:H278" si="6">E215*G215</f>
        <v>0</v>
      </c>
      <c r="I215" s="1180"/>
      <c r="J215" s="1195">
        <f t="shared" ref="J215:J278" si="7">E215*I215</f>
        <v>0</v>
      </c>
      <c r="K215" s="1024">
        <f t="shared" ref="K215:K278" si="8">D215-G215-I215</f>
        <v>0</v>
      </c>
    </row>
    <row r="216" spans="1:11" customFormat="1" ht="99" customHeight="1">
      <c r="A216" s="845"/>
      <c r="B216" s="807" t="s">
        <v>2644</v>
      </c>
      <c r="C216" s="809"/>
      <c r="D216" s="1173"/>
      <c r="E216" s="1173"/>
      <c r="F216" s="1173"/>
      <c r="G216" s="1206"/>
      <c r="H216" s="1195">
        <f t="shared" si="6"/>
        <v>0</v>
      </c>
      <c r="I216" s="1180"/>
      <c r="J216" s="1195">
        <f t="shared" si="7"/>
        <v>0</v>
      </c>
      <c r="K216" s="1024">
        <f t="shared" si="8"/>
        <v>0</v>
      </c>
    </row>
    <row r="217" spans="1:11" customFormat="1" ht="213.75" customHeight="1">
      <c r="A217" s="845"/>
      <c r="B217" s="807" t="s">
        <v>2645</v>
      </c>
      <c r="C217" s="809"/>
      <c r="D217" s="1173"/>
      <c r="E217" s="1173"/>
      <c r="F217" s="1173"/>
      <c r="G217" s="1206"/>
      <c r="H217" s="1195">
        <f t="shared" si="6"/>
        <v>0</v>
      </c>
      <c r="I217" s="1180"/>
      <c r="J217" s="1195">
        <f t="shared" si="7"/>
        <v>0</v>
      </c>
      <c r="K217" s="1024">
        <f t="shared" si="8"/>
        <v>0</v>
      </c>
    </row>
    <row r="218" spans="1:11" customFormat="1" ht="42.75">
      <c r="A218" s="845"/>
      <c r="B218" s="807" t="s">
        <v>2554</v>
      </c>
      <c r="C218" s="809"/>
      <c r="D218" s="1173"/>
      <c r="E218" s="1173"/>
      <c r="F218" s="1173"/>
      <c r="G218" s="1206"/>
      <c r="H218" s="1195">
        <f t="shared" si="6"/>
        <v>0</v>
      </c>
      <c r="I218" s="1180"/>
      <c r="J218" s="1195">
        <f t="shared" si="7"/>
        <v>0</v>
      </c>
      <c r="K218" s="1024">
        <f t="shared" si="8"/>
        <v>0</v>
      </c>
    </row>
    <row r="219" spans="1:11" customFormat="1" ht="15">
      <c r="A219" s="845"/>
      <c r="B219" s="858" t="s">
        <v>3271</v>
      </c>
      <c r="C219" s="809"/>
      <c r="D219" s="1173"/>
      <c r="E219" s="1173"/>
      <c r="F219" s="1173"/>
      <c r="G219" s="1206"/>
      <c r="H219" s="1195">
        <f t="shared" si="6"/>
        <v>0</v>
      </c>
      <c r="I219" s="1180"/>
      <c r="J219" s="1195">
        <f t="shared" si="7"/>
        <v>0</v>
      </c>
      <c r="K219" s="1024">
        <f t="shared" si="8"/>
        <v>0</v>
      </c>
    </row>
    <row r="220" spans="1:11" customFormat="1" ht="28.5">
      <c r="A220" s="845"/>
      <c r="B220" s="807" t="s">
        <v>2646</v>
      </c>
      <c r="C220" s="809"/>
      <c r="D220" s="1173"/>
      <c r="E220" s="1173"/>
      <c r="F220" s="1173"/>
      <c r="G220" s="1206"/>
      <c r="H220" s="1195">
        <f t="shared" si="6"/>
        <v>0</v>
      </c>
      <c r="I220" s="1180"/>
      <c r="J220" s="1195">
        <f t="shared" si="7"/>
        <v>0</v>
      </c>
      <c r="K220" s="1024">
        <f t="shared" si="8"/>
        <v>0</v>
      </c>
    </row>
    <row r="221" spans="1:11" customFormat="1" ht="14.25">
      <c r="A221" s="845"/>
      <c r="B221" s="807" t="s">
        <v>2555</v>
      </c>
      <c r="C221" s="809"/>
      <c r="D221" s="1173"/>
      <c r="E221" s="1173"/>
      <c r="F221" s="1173"/>
      <c r="G221" s="1206"/>
      <c r="H221" s="1195">
        <f t="shared" si="6"/>
        <v>0</v>
      </c>
      <c r="I221" s="1180"/>
      <c r="J221" s="1195">
        <f t="shared" si="7"/>
        <v>0</v>
      </c>
      <c r="K221" s="1024">
        <f t="shared" si="8"/>
        <v>0</v>
      </c>
    </row>
    <row r="222" spans="1:11" customFormat="1" ht="14.25">
      <c r="A222" s="845"/>
      <c r="B222" s="807" t="s">
        <v>2647</v>
      </c>
      <c r="C222" s="809"/>
      <c r="D222" s="1173"/>
      <c r="E222" s="1173"/>
      <c r="F222" s="1173"/>
      <c r="G222" s="1206"/>
      <c r="H222" s="1195">
        <f t="shared" si="6"/>
        <v>0</v>
      </c>
      <c r="I222" s="1180"/>
      <c r="J222" s="1195">
        <f t="shared" si="7"/>
        <v>0</v>
      </c>
      <c r="K222" s="1024">
        <f t="shared" si="8"/>
        <v>0</v>
      </c>
    </row>
    <row r="223" spans="1:11" customFormat="1" ht="14.25">
      <c r="A223" s="845"/>
      <c r="B223" s="807" t="s">
        <v>2556</v>
      </c>
      <c r="C223" s="809"/>
      <c r="D223" s="1173"/>
      <c r="E223" s="1173"/>
      <c r="F223" s="1173"/>
      <c r="G223" s="1206"/>
      <c r="H223" s="1195">
        <f t="shared" si="6"/>
        <v>0</v>
      </c>
      <c r="I223" s="1180"/>
      <c r="J223" s="1195">
        <f t="shared" si="7"/>
        <v>0</v>
      </c>
      <c r="K223" s="1024">
        <f t="shared" si="8"/>
        <v>0</v>
      </c>
    </row>
    <row r="224" spans="1:11" customFormat="1" ht="16.5" customHeight="1">
      <c r="A224" s="845"/>
      <c r="B224" s="807" t="s">
        <v>2648</v>
      </c>
      <c r="C224" s="809"/>
      <c r="D224" s="1173"/>
      <c r="E224" s="1173"/>
      <c r="F224" s="1173"/>
      <c r="G224" s="1206"/>
      <c r="H224" s="1195">
        <f t="shared" si="6"/>
        <v>0</v>
      </c>
      <c r="I224" s="1180"/>
      <c r="J224" s="1195">
        <f t="shared" si="7"/>
        <v>0</v>
      </c>
      <c r="K224" s="1024">
        <f t="shared" si="8"/>
        <v>0</v>
      </c>
    </row>
    <row r="225" spans="1:11" customFormat="1" ht="14.25">
      <c r="A225" s="845"/>
      <c r="B225" s="807" t="s">
        <v>2649</v>
      </c>
      <c r="C225" s="809"/>
      <c r="D225" s="1173"/>
      <c r="E225" s="1173"/>
      <c r="F225" s="1173"/>
      <c r="G225" s="1206"/>
      <c r="H225" s="1195">
        <f t="shared" si="6"/>
        <v>0</v>
      </c>
      <c r="I225" s="1180"/>
      <c r="J225" s="1195">
        <f t="shared" si="7"/>
        <v>0</v>
      </c>
      <c r="K225" s="1024">
        <f t="shared" si="8"/>
        <v>0</v>
      </c>
    </row>
    <row r="226" spans="1:11" customFormat="1" ht="14.25">
      <c r="A226" s="845"/>
      <c r="B226" s="807" t="s">
        <v>2560</v>
      </c>
      <c r="C226" s="809"/>
      <c r="D226" s="1173"/>
      <c r="E226" s="1173"/>
      <c r="F226" s="1173"/>
      <c r="G226" s="1206"/>
      <c r="H226" s="1195">
        <f t="shared" si="6"/>
        <v>0</v>
      </c>
      <c r="I226" s="1180"/>
      <c r="J226" s="1195">
        <f t="shared" si="7"/>
        <v>0</v>
      </c>
      <c r="K226" s="1024">
        <f t="shared" si="8"/>
        <v>0</v>
      </c>
    </row>
    <row r="227" spans="1:11" customFormat="1" ht="14.25">
      <c r="A227" s="845"/>
      <c r="B227" s="807" t="s">
        <v>2561</v>
      </c>
      <c r="C227" s="809"/>
      <c r="D227" s="1173"/>
      <c r="E227" s="1173"/>
      <c r="F227" s="1173"/>
      <c r="G227" s="1206"/>
      <c r="H227" s="1195">
        <f t="shared" si="6"/>
        <v>0</v>
      </c>
      <c r="I227" s="1180"/>
      <c r="J227" s="1195">
        <f t="shared" si="7"/>
        <v>0</v>
      </c>
      <c r="K227" s="1024">
        <f t="shared" si="8"/>
        <v>0</v>
      </c>
    </row>
    <row r="228" spans="1:11" customFormat="1" ht="14.25">
      <c r="A228" s="845"/>
      <c r="B228" s="807" t="s">
        <v>2650</v>
      </c>
      <c r="C228" s="809"/>
      <c r="D228" s="1173"/>
      <c r="E228" s="1173"/>
      <c r="F228" s="1173"/>
      <c r="G228" s="1206"/>
      <c r="H228" s="1195">
        <f t="shared" si="6"/>
        <v>0</v>
      </c>
      <c r="I228" s="1180"/>
      <c r="J228" s="1195">
        <f t="shared" si="7"/>
        <v>0</v>
      </c>
      <c r="K228" s="1024">
        <f t="shared" si="8"/>
        <v>0</v>
      </c>
    </row>
    <row r="229" spans="1:11" customFormat="1" ht="14.25">
      <c r="A229" s="845"/>
      <c r="B229" s="807" t="s">
        <v>2562</v>
      </c>
      <c r="C229" s="809"/>
      <c r="D229" s="1173"/>
      <c r="E229" s="1173"/>
      <c r="F229" s="1173"/>
      <c r="G229" s="1206"/>
      <c r="H229" s="1195">
        <f t="shared" si="6"/>
        <v>0</v>
      </c>
      <c r="I229" s="1180"/>
      <c r="J229" s="1195">
        <f t="shared" si="7"/>
        <v>0</v>
      </c>
      <c r="K229" s="1024">
        <f t="shared" si="8"/>
        <v>0</v>
      </c>
    </row>
    <row r="230" spans="1:11" customFormat="1" ht="15" customHeight="1">
      <c r="A230" s="845"/>
      <c r="B230" s="807" t="s">
        <v>2651</v>
      </c>
      <c r="C230" s="809"/>
      <c r="D230" s="1173"/>
      <c r="E230" s="1173"/>
      <c r="F230" s="1173"/>
      <c r="G230" s="1206"/>
      <c r="H230" s="1195">
        <f t="shared" si="6"/>
        <v>0</v>
      </c>
      <c r="I230" s="1180"/>
      <c r="J230" s="1195">
        <f t="shared" si="7"/>
        <v>0</v>
      </c>
      <c r="K230" s="1024">
        <f t="shared" si="8"/>
        <v>0</v>
      </c>
    </row>
    <row r="231" spans="1:11" customFormat="1" ht="14.25">
      <c r="A231" s="845"/>
      <c r="B231" s="807" t="s">
        <v>2652</v>
      </c>
      <c r="C231" s="809"/>
      <c r="D231" s="1173"/>
      <c r="E231" s="1173"/>
      <c r="F231" s="1173"/>
      <c r="G231" s="1206"/>
      <c r="H231" s="1195">
        <f t="shared" si="6"/>
        <v>0</v>
      </c>
      <c r="I231" s="1180"/>
      <c r="J231" s="1195">
        <f t="shared" si="7"/>
        <v>0</v>
      </c>
      <c r="K231" s="1024">
        <f t="shared" si="8"/>
        <v>0</v>
      </c>
    </row>
    <row r="232" spans="1:11" customFormat="1" ht="14.25">
      <c r="A232" s="845"/>
      <c r="B232" s="807" t="s">
        <v>2565</v>
      </c>
      <c r="C232" s="809"/>
      <c r="D232" s="1173"/>
      <c r="E232" s="1173"/>
      <c r="F232" s="1173"/>
      <c r="G232" s="1206"/>
      <c r="H232" s="1195">
        <f t="shared" si="6"/>
        <v>0</v>
      </c>
      <c r="I232" s="1180"/>
      <c r="J232" s="1195">
        <f t="shared" si="7"/>
        <v>0</v>
      </c>
      <c r="K232" s="1024">
        <f t="shared" si="8"/>
        <v>0</v>
      </c>
    </row>
    <row r="233" spans="1:11" customFormat="1" ht="14.25">
      <c r="A233" s="845"/>
      <c r="B233" s="807" t="s">
        <v>2566</v>
      </c>
      <c r="C233" s="809"/>
      <c r="D233" s="1173"/>
      <c r="E233" s="1173"/>
      <c r="F233" s="1173"/>
      <c r="G233" s="1206"/>
      <c r="H233" s="1195">
        <f t="shared" si="6"/>
        <v>0</v>
      </c>
      <c r="I233" s="1180"/>
      <c r="J233" s="1195">
        <f t="shared" si="7"/>
        <v>0</v>
      </c>
      <c r="K233" s="1024">
        <f t="shared" si="8"/>
        <v>0</v>
      </c>
    </row>
    <row r="234" spans="1:11" customFormat="1" ht="14.25">
      <c r="A234" s="845"/>
      <c r="B234" s="807" t="s">
        <v>2653</v>
      </c>
      <c r="C234" s="809"/>
      <c r="D234" s="1173"/>
      <c r="E234" s="1173"/>
      <c r="F234" s="1173"/>
      <c r="G234" s="1206"/>
      <c r="H234" s="1195">
        <f t="shared" si="6"/>
        <v>0</v>
      </c>
      <c r="I234" s="1180"/>
      <c r="J234" s="1195">
        <f t="shared" si="7"/>
        <v>0</v>
      </c>
      <c r="K234" s="1024">
        <f t="shared" si="8"/>
        <v>0</v>
      </c>
    </row>
    <row r="235" spans="1:11" customFormat="1" ht="14.25">
      <c r="A235" s="845"/>
      <c r="B235" s="807" t="s">
        <v>2654</v>
      </c>
      <c r="C235" s="809"/>
      <c r="D235" s="1173"/>
      <c r="E235" s="1173"/>
      <c r="F235" s="1173"/>
      <c r="G235" s="1206"/>
      <c r="H235" s="1195">
        <f t="shared" si="6"/>
        <v>0</v>
      </c>
      <c r="I235" s="1180"/>
      <c r="J235" s="1195">
        <f t="shared" si="7"/>
        <v>0</v>
      </c>
      <c r="K235" s="1024">
        <f t="shared" si="8"/>
        <v>0</v>
      </c>
    </row>
    <row r="236" spans="1:11" customFormat="1" ht="14.25">
      <c r="A236" s="845"/>
      <c r="B236" s="807" t="s">
        <v>2655</v>
      </c>
      <c r="C236" s="809"/>
      <c r="D236" s="1173"/>
      <c r="E236" s="1173"/>
      <c r="F236" s="1173"/>
      <c r="G236" s="1206"/>
      <c r="H236" s="1195">
        <f t="shared" si="6"/>
        <v>0</v>
      </c>
      <c r="I236" s="1180"/>
      <c r="J236" s="1195">
        <f t="shared" si="7"/>
        <v>0</v>
      </c>
      <c r="K236" s="1024">
        <f t="shared" si="8"/>
        <v>0</v>
      </c>
    </row>
    <row r="237" spans="1:11" customFormat="1" ht="14.25">
      <c r="A237" s="845"/>
      <c r="B237" s="807" t="s">
        <v>2656</v>
      </c>
      <c r="C237" s="809"/>
      <c r="D237" s="1173"/>
      <c r="E237" s="1173"/>
      <c r="F237" s="1173"/>
      <c r="G237" s="1206"/>
      <c r="H237" s="1195">
        <f t="shared" si="6"/>
        <v>0</v>
      </c>
      <c r="I237" s="1180"/>
      <c r="J237" s="1195">
        <f t="shared" si="7"/>
        <v>0</v>
      </c>
      <c r="K237" s="1024">
        <f t="shared" si="8"/>
        <v>0</v>
      </c>
    </row>
    <row r="238" spans="1:11" customFormat="1" ht="14.25">
      <c r="A238" s="845"/>
      <c r="B238" s="807" t="s">
        <v>2657</v>
      </c>
      <c r="C238" s="809"/>
      <c r="D238" s="1173"/>
      <c r="E238" s="1173"/>
      <c r="F238" s="1173"/>
      <c r="G238" s="1206"/>
      <c r="H238" s="1195">
        <f t="shared" si="6"/>
        <v>0</v>
      </c>
      <c r="I238" s="1180"/>
      <c r="J238" s="1195">
        <f t="shared" si="7"/>
        <v>0</v>
      </c>
      <c r="K238" s="1024">
        <f t="shared" si="8"/>
        <v>0</v>
      </c>
    </row>
    <row r="239" spans="1:11" customFormat="1" ht="28.5">
      <c r="A239" s="845"/>
      <c r="B239" s="807" t="s">
        <v>2658</v>
      </c>
      <c r="C239" s="809"/>
      <c r="D239" s="1173"/>
      <c r="E239" s="1173"/>
      <c r="F239" s="1173"/>
      <c r="G239" s="1206"/>
      <c r="H239" s="1195">
        <f t="shared" si="6"/>
        <v>0</v>
      </c>
      <c r="I239" s="1180"/>
      <c r="J239" s="1195">
        <f t="shared" si="7"/>
        <v>0</v>
      </c>
      <c r="K239" s="1024">
        <f t="shared" si="8"/>
        <v>0</v>
      </c>
    </row>
    <row r="240" spans="1:11" customFormat="1" ht="28.5">
      <c r="A240" s="845"/>
      <c r="B240" s="807" t="s">
        <v>2659</v>
      </c>
      <c r="C240" s="809"/>
      <c r="D240" s="1173"/>
      <c r="E240" s="1173"/>
      <c r="F240" s="1173"/>
      <c r="G240" s="1206"/>
      <c r="H240" s="1195">
        <f t="shared" si="6"/>
        <v>0</v>
      </c>
      <c r="I240" s="1180"/>
      <c r="J240" s="1195">
        <f t="shared" si="7"/>
        <v>0</v>
      </c>
      <c r="K240" s="1024">
        <f t="shared" si="8"/>
        <v>0</v>
      </c>
    </row>
    <row r="241" spans="1:11" customFormat="1" ht="14.25">
      <c r="A241" s="845"/>
      <c r="B241" s="807" t="s">
        <v>2660</v>
      </c>
      <c r="C241" s="809"/>
      <c r="D241" s="1173"/>
      <c r="E241" s="1173"/>
      <c r="F241" s="1173"/>
      <c r="G241" s="1206"/>
      <c r="H241" s="1195">
        <f t="shared" si="6"/>
        <v>0</v>
      </c>
      <c r="I241" s="1180"/>
      <c r="J241" s="1195">
        <f t="shared" si="7"/>
        <v>0</v>
      </c>
      <c r="K241" s="1024">
        <f t="shared" si="8"/>
        <v>0</v>
      </c>
    </row>
    <row r="242" spans="1:11" customFormat="1" ht="14.25">
      <c r="A242" s="845"/>
      <c r="B242" s="807" t="s">
        <v>2661</v>
      </c>
      <c r="C242" s="809"/>
      <c r="D242" s="1173"/>
      <c r="E242" s="1173"/>
      <c r="F242" s="1173"/>
      <c r="G242" s="1206"/>
      <c r="H242" s="1195">
        <f t="shared" si="6"/>
        <v>0</v>
      </c>
      <c r="I242" s="1180"/>
      <c r="J242" s="1195">
        <f t="shared" si="7"/>
        <v>0</v>
      </c>
      <c r="K242" s="1024">
        <f t="shared" si="8"/>
        <v>0</v>
      </c>
    </row>
    <row r="243" spans="1:11" customFormat="1" ht="14.25">
      <c r="A243" s="845"/>
      <c r="B243" s="807" t="s">
        <v>2662</v>
      </c>
      <c r="C243" s="809"/>
      <c r="D243" s="1173"/>
      <c r="E243" s="1173"/>
      <c r="F243" s="1173"/>
      <c r="G243" s="1206"/>
      <c r="H243" s="1195">
        <f t="shared" si="6"/>
        <v>0</v>
      </c>
      <c r="I243" s="1180"/>
      <c r="J243" s="1195">
        <f t="shared" si="7"/>
        <v>0</v>
      </c>
      <c r="K243" s="1024">
        <f t="shared" si="8"/>
        <v>0</v>
      </c>
    </row>
    <row r="244" spans="1:11" customFormat="1" ht="14.25">
      <c r="A244" s="845"/>
      <c r="B244" s="806"/>
      <c r="C244" s="809" t="s">
        <v>1389</v>
      </c>
      <c r="D244" s="1173">
        <v>1</v>
      </c>
      <c r="E244" s="1173"/>
      <c r="F244" s="1173">
        <f>D244*E244</f>
        <v>0</v>
      </c>
      <c r="G244" s="1196">
        <v>1</v>
      </c>
      <c r="H244" s="1195">
        <f t="shared" si="6"/>
        <v>0</v>
      </c>
      <c r="I244" s="1180"/>
      <c r="J244" s="1195">
        <f t="shared" si="7"/>
        <v>0</v>
      </c>
      <c r="K244" s="1024">
        <f t="shared" si="8"/>
        <v>0</v>
      </c>
    </row>
    <row r="245" spans="1:11" customFormat="1" ht="14.25">
      <c r="A245" s="845"/>
      <c r="B245" s="806"/>
      <c r="C245" s="809"/>
      <c r="D245" s="1173"/>
      <c r="E245" s="1173"/>
      <c r="F245" s="1173"/>
      <c r="G245" s="1206"/>
      <c r="H245" s="1195">
        <f t="shared" si="6"/>
        <v>0</v>
      </c>
      <c r="I245" s="1180"/>
      <c r="J245" s="1195">
        <f t="shared" si="7"/>
        <v>0</v>
      </c>
      <c r="K245" s="1024">
        <f t="shared" si="8"/>
        <v>0</v>
      </c>
    </row>
    <row r="246" spans="1:11" customFormat="1" ht="14.25">
      <c r="A246" s="845" t="s">
        <v>3425</v>
      </c>
      <c r="B246" s="849" t="s">
        <v>3272</v>
      </c>
      <c r="C246" s="809"/>
      <c r="D246" s="1173"/>
      <c r="E246" s="1173"/>
      <c r="F246" s="1173"/>
      <c r="G246" s="1206"/>
      <c r="H246" s="1195">
        <f t="shared" si="6"/>
        <v>0</v>
      </c>
      <c r="I246" s="1180"/>
      <c r="J246" s="1195">
        <f t="shared" si="7"/>
        <v>0</v>
      </c>
      <c r="K246" s="1024">
        <f t="shared" si="8"/>
        <v>0</v>
      </c>
    </row>
    <row r="247" spans="1:11" customFormat="1" ht="28.5">
      <c r="A247" s="845"/>
      <c r="B247" s="807" t="s">
        <v>2646</v>
      </c>
      <c r="C247" s="809"/>
      <c r="D247" s="1173"/>
      <c r="E247" s="1173"/>
      <c r="F247" s="1173"/>
      <c r="G247" s="1206"/>
      <c r="H247" s="1195">
        <f t="shared" si="6"/>
        <v>0</v>
      </c>
      <c r="I247" s="1180"/>
      <c r="J247" s="1195">
        <f t="shared" si="7"/>
        <v>0</v>
      </c>
      <c r="K247" s="1024">
        <f t="shared" si="8"/>
        <v>0</v>
      </c>
    </row>
    <row r="248" spans="1:11" customFormat="1" ht="14.25">
      <c r="A248" s="845"/>
      <c r="B248" s="807" t="s">
        <v>2555</v>
      </c>
      <c r="C248" s="809"/>
      <c r="D248" s="1173"/>
      <c r="E248" s="1173"/>
      <c r="F248" s="1173"/>
      <c r="G248" s="1206"/>
      <c r="H248" s="1195">
        <f t="shared" si="6"/>
        <v>0</v>
      </c>
      <c r="I248" s="1180"/>
      <c r="J248" s="1195">
        <f t="shared" si="7"/>
        <v>0</v>
      </c>
      <c r="K248" s="1024">
        <f t="shared" si="8"/>
        <v>0</v>
      </c>
    </row>
    <row r="249" spans="1:11" customFormat="1" ht="14.25">
      <c r="A249" s="845"/>
      <c r="B249" s="807" t="s">
        <v>2663</v>
      </c>
      <c r="C249" s="809"/>
      <c r="D249" s="1173"/>
      <c r="E249" s="1173"/>
      <c r="F249" s="1173"/>
      <c r="G249" s="1206"/>
      <c r="H249" s="1195">
        <f t="shared" si="6"/>
        <v>0</v>
      </c>
      <c r="I249" s="1180"/>
      <c r="J249" s="1195">
        <f t="shared" si="7"/>
        <v>0</v>
      </c>
      <c r="K249" s="1024">
        <f t="shared" si="8"/>
        <v>0</v>
      </c>
    </row>
    <row r="250" spans="1:11" customFormat="1" ht="14.25">
      <c r="A250" s="845"/>
      <c r="B250" s="807" t="s">
        <v>2556</v>
      </c>
      <c r="C250" s="809"/>
      <c r="D250" s="1173"/>
      <c r="E250" s="1173"/>
      <c r="F250" s="1173"/>
      <c r="G250" s="1206"/>
      <c r="H250" s="1195">
        <f t="shared" si="6"/>
        <v>0</v>
      </c>
      <c r="I250" s="1180"/>
      <c r="J250" s="1195">
        <f t="shared" si="7"/>
        <v>0</v>
      </c>
      <c r="K250" s="1024">
        <f t="shared" si="8"/>
        <v>0</v>
      </c>
    </row>
    <row r="251" spans="1:11" customFormat="1" ht="28.5">
      <c r="A251" s="845"/>
      <c r="B251" s="807" t="s">
        <v>2664</v>
      </c>
      <c r="C251" s="809"/>
      <c r="D251" s="1173"/>
      <c r="E251" s="1173"/>
      <c r="F251" s="1173"/>
      <c r="G251" s="1206"/>
      <c r="H251" s="1195">
        <f t="shared" si="6"/>
        <v>0</v>
      </c>
      <c r="I251" s="1180"/>
      <c r="J251" s="1195">
        <f t="shared" si="7"/>
        <v>0</v>
      </c>
      <c r="K251" s="1024">
        <f t="shared" si="8"/>
        <v>0</v>
      </c>
    </row>
    <row r="252" spans="1:11" customFormat="1" ht="14.25">
      <c r="A252" s="845"/>
      <c r="B252" s="807" t="s">
        <v>2665</v>
      </c>
      <c r="C252" s="809"/>
      <c r="D252" s="1173"/>
      <c r="E252" s="1173"/>
      <c r="F252" s="1173"/>
      <c r="G252" s="1206"/>
      <c r="H252" s="1195">
        <f t="shared" si="6"/>
        <v>0</v>
      </c>
      <c r="I252" s="1180"/>
      <c r="J252" s="1195">
        <f t="shared" si="7"/>
        <v>0</v>
      </c>
      <c r="K252" s="1024">
        <f t="shared" si="8"/>
        <v>0</v>
      </c>
    </row>
    <row r="253" spans="1:11" customFormat="1" ht="14.25">
      <c r="A253" s="845"/>
      <c r="B253" s="807" t="s">
        <v>2560</v>
      </c>
      <c r="C253" s="809"/>
      <c r="D253" s="1173"/>
      <c r="E253" s="1173"/>
      <c r="F253" s="1173"/>
      <c r="G253" s="1206"/>
      <c r="H253" s="1195">
        <f t="shared" si="6"/>
        <v>0</v>
      </c>
      <c r="I253" s="1180"/>
      <c r="J253" s="1195">
        <f t="shared" si="7"/>
        <v>0</v>
      </c>
      <c r="K253" s="1024">
        <f t="shared" si="8"/>
        <v>0</v>
      </c>
    </row>
    <row r="254" spans="1:11" customFormat="1" ht="14.25">
      <c r="A254" s="845"/>
      <c r="B254" s="807" t="s">
        <v>2561</v>
      </c>
      <c r="C254" s="809"/>
      <c r="D254" s="1173"/>
      <c r="E254" s="1173"/>
      <c r="F254" s="1173"/>
      <c r="G254" s="1206"/>
      <c r="H254" s="1195">
        <f t="shared" si="6"/>
        <v>0</v>
      </c>
      <c r="I254" s="1180"/>
      <c r="J254" s="1195">
        <f t="shared" si="7"/>
        <v>0</v>
      </c>
      <c r="K254" s="1024">
        <f t="shared" si="8"/>
        <v>0</v>
      </c>
    </row>
    <row r="255" spans="1:11" customFormat="1" ht="14.25">
      <c r="A255" s="845"/>
      <c r="B255" s="807" t="s">
        <v>2666</v>
      </c>
      <c r="C255" s="809"/>
      <c r="D255" s="1173"/>
      <c r="E255" s="1173"/>
      <c r="F255" s="1173"/>
      <c r="G255" s="1206"/>
      <c r="H255" s="1195">
        <f t="shared" si="6"/>
        <v>0</v>
      </c>
      <c r="I255" s="1180"/>
      <c r="J255" s="1195">
        <f t="shared" si="7"/>
        <v>0</v>
      </c>
      <c r="K255" s="1024">
        <f t="shared" si="8"/>
        <v>0</v>
      </c>
    </row>
    <row r="256" spans="1:11" customFormat="1" ht="14.25">
      <c r="A256" s="845"/>
      <c r="B256" s="807" t="s">
        <v>2667</v>
      </c>
      <c r="C256" s="809"/>
      <c r="D256" s="1173"/>
      <c r="E256" s="1173"/>
      <c r="F256" s="1173"/>
      <c r="G256" s="1206"/>
      <c r="H256" s="1195">
        <f t="shared" si="6"/>
        <v>0</v>
      </c>
      <c r="I256" s="1180"/>
      <c r="J256" s="1195">
        <f t="shared" si="7"/>
        <v>0</v>
      </c>
      <c r="K256" s="1024">
        <f t="shared" si="8"/>
        <v>0</v>
      </c>
    </row>
    <row r="257" spans="1:11" customFormat="1" ht="28.5">
      <c r="A257" s="845"/>
      <c r="B257" s="807" t="s">
        <v>2668</v>
      </c>
      <c r="C257" s="809"/>
      <c r="D257" s="1173"/>
      <c r="E257" s="1173"/>
      <c r="F257" s="1173"/>
      <c r="G257" s="1206"/>
      <c r="H257" s="1195">
        <f t="shared" si="6"/>
        <v>0</v>
      </c>
      <c r="I257" s="1180"/>
      <c r="J257" s="1195">
        <f t="shared" si="7"/>
        <v>0</v>
      </c>
      <c r="K257" s="1024">
        <f t="shared" si="8"/>
        <v>0</v>
      </c>
    </row>
    <row r="258" spans="1:11" customFormat="1" ht="14.25">
      <c r="A258" s="845"/>
      <c r="B258" s="807" t="s">
        <v>2669</v>
      </c>
      <c r="C258" s="809"/>
      <c r="D258" s="1173"/>
      <c r="E258" s="1173"/>
      <c r="F258" s="1173"/>
      <c r="G258" s="1206"/>
      <c r="H258" s="1195">
        <f t="shared" si="6"/>
        <v>0</v>
      </c>
      <c r="I258" s="1180"/>
      <c r="J258" s="1195">
        <f t="shared" si="7"/>
        <v>0</v>
      </c>
      <c r="K258" s="1024">
        <f t="shared" si="8"/>
        <v>0</v>
      </c>
    </row>
    <row r="259" spans="1:11" customFormat="1" ht="14.25">
      <c r="A259" s="845"/>
      <c r="B259" s="807" t="s">
        <v>2565</v>
      </c>
      <c r="C259" s="809"/>
      <c r="D259" s="1173"/>
      <c r="E259" s="1173"/>
      <c r="F259" s="1173"/>
      <c r="G259" s="1206"/>
      <c r="H259" s="1195">
        <f t="shared" si="6"/>
        <v>0</v>
      </c>
      <c r="I259" s="1180"/>
      <c r="J259" s="1195">
        <f t="shared" si="7"/>
        <v>0</v>
      </c>
      <c r="K259" s="1024">
        <f t="shared" si="8"/>
        <v>0</v>
      </c>
    </row>
    <row r="260" spans="1:11" customFormat="1" ht="14.25">
      <c r="A260" s="845"/>
      <c r="B260" s="807" t="s">
        <v>2566</v>
      </c>
      <c r="C260" s="809"/>
      <c r="D260" s="1173"/>
      <c r="E260" s="1173"/>
      <c r="F260" s="1173"/>
      <c r="G260" s="1206"/>
      <c r="H260" s="1195">
        <f t="shared" si="6"/>
        <v>0</v>
      </c>
      <c r="I260" s="1180"/>
      <c r="J260" s="1195">
        <f t="shared" si="7"/>
        <v>0</v>
      </c>
      <c r="K260" s="1024">
        <f t="shared" si="8"/>
        <v>0</v>
      </c>
    </row>
    <row r="261" spans="1:11" customFormat="1" ht="14.25">
      <c r="A261" s="845"/>
      <c r="B261" s="807" t="s">
        <v>2670</v>
      </c>
      <c r="C261" s="809"/>
      <c r="D261" s="1173"/>
      <c r="E261" s="1173"/>
      <c r="F261" s="1173"/>
      <c r="G261" s="1206"/>
      <c r="H261" s="1195">
        <f t="shared" si="6"/>
        <v>0</v>
      </c>
      <c r="I261" s="1180"/>
      <c r="J261" s="1195">
        <f t="shared" si="7"/>
        <v>0</v>
      </c>
      <c r="K261" s="1024">
        <f t="shared" si="8"/>
        <v>0</v>
      </c>
    </row>
    <row r="262" spans="1:11" customFormat="1" ht="14.25">
      <c r="A262" s="845"/>
      <c r="B262" s="807" t="s">
        <v>2654</v>
      </c>
      <c r="C262" s="809"/>
      <c r="D262" s="1173"/>
      <c r="E262" s="1173"/>
      <c r="F262" s="1173"/>
      <c r="G262" s="1206"/>
      <c r="H262" s="1195">
        <f t="shared" si="6"/>
        <v>0</v>
      </c>
      <c r="I262" s="1180"/>
      <c r="J262" s="1195">
        <f t="shared" si="7"/>
        <v>0</v>
      </c>
      <c r="K262" s="1024">
        <f t="shared" si="8"/>
        <v>0</v>
      </c>
    </row>
    <row r="263" spans="1:11" customFormat="1" ht="14.25">
      <c r="A263" s="845"/>
      <c r="B263" s="807" t="s">
        <v>2671</v>
      </c>
      <c r="C263" s="809"/>
      <c r="D263" s="1173"/>
      <c r="E263" s="1173"/>
      <c r="F263" s="1173"/>
      <c r="G263" s="1206"/>
      <c r="H263" s="1195">
        <f t="shared" si="6"/>
        <v>0</v>
      </c>
      <c r="I263" s="1180"/>
      <c r="J263" s="1195">
        <f t="shared" si="7"/>
        <v>0</v>
      </c>
      <c r="K263" s="1024">
        <f t="shared" si="8"/>
        <v>0</v>
      </c>
    </row>
    <row r="264" spans="1:11" customFormat="1" ht="14.25">
      <c r="A264" s="845"/>
      <c r="B264" s="807" t="s">
        <v>2672</v>
      </c>
      <c r="C264" s="809"/>
      <c r="D264" s="1173"/>
      <c r="E264" s="1173"/>
      <c r="F264" s="1173"/>
      <c r="G264" s="1206"/>
      <c r="H264" s="1195">
        <f t="shared" si="6"/>
        <v>0</v>
      </c>
      <c r="I264" s="1180"/>
      <c r="J264" s="1195">
        <f t="shared" si="7"/>
        <v>0</v>
      </c>
      <c r="K264" s="1024">
        <f t="shared" si="8"/>
        <v>0</v>
      </c>
    </row>
    <row r="265" spans="1:11" customFormat="1" ht="14.25">
      <c r="A265" s="845"/>
      <c r="B265" s="807" t="s">
        <v>2673</v>
      </c>
      <c r="C265" s="809"/>
      <c r="D265" s="1173"/>
      <c r="E265" s="1173"/>
      <c r="F265" s="1173"/>
      <c r="G265" s="1206"/>
      <c r="H265" s="1195">
        <f t="shared" si="6"/>
        <v>0</v>
      </c>
      <c r="I265" s="1180"/>
      <c r="J265" s="1195">
        <f t="shared" si="7"/>
        <v>0</v>
      </c>
      <c r="K265" s="1024">
        <f t="shared" si="8"/>
        <v>0</v>
      </c>
    </row>
    <row r="266" spans="1:11" customFormat="1" ht="28.5">
      <c r="A266" s="845"/>
      <c r="B266" s="807" t="s">
        <v>2674</v>
      </c>
      <c r="C266" s="809"/>
      <c r="D266" s="1173"/>
      <c r="E266" s="1173"/>
      <c r="F266" s="1173"/>
      <c r="G266" s="1206"/>
      <c r="H266" s="1195">
        <f t="shared" si="6"/>
        <v>0</v>
      </c>
      <c r="I266" s="1180"/>
      <c r="J266" s="1195">
        <f t="shared" si="7"/>
        <v>0</v>
      </c>
      <c r="K266" s="1024">
        <f t="shared" si="8"/>
        <v>0</v>
      </c>
    </row>
    <row r="267" spans="1:11" customFormat="1" ht="28.5">
      <c r="A267" s="845"/>
      <c r="B267" s="807" t="s">
        <v>2675</v>
      </c>
      <c r="C267" s="809"/>
      <c r="D267" s="1173"/>
      <c r="E267" s="1173"/>
      <c r="F267" s="1173"/>
      <c r="G267" s="1206"/>
      <c r="H267" s="1195">
        <f t="shared" si="6"/>
        <v>0</v>
      </c>
      <c r="I267" s="1180"/>
      <c r="J267" s="1195">
        <f t="shared" si="7"/>
        <v>0</v>
      </c>
      <c r="K267" s="1024">
        <f t="shared" si="8"/>
        <v>0</v>
      </c>
    </row>
    <row r="268" spans="1:11" customFormat="1" ht="14.25">
      <c r="A268" s="845"/>
      <c r="B268" s="807" t="s">
        <v>2570</v>
      </c>
      <c r="C268" s="809"/>
      <c r="D268" s="1173"/>
      <c r="E268" s="1173"/>
      <c r="F268" s="1173"/>
      <c r="G268" s="1206"/>
      <c r="H268" s="1195">
        <f t="shared" si="6"/>
        <v>0</v>
      </c>
      <c r="I268" s="1180"/>
      <c r="J268" s="1195">
        <f t="shared" si="7"/>
        <v>0</v>
      </c>
      <c r="K268" s="1024">
        <f t="shared" si="8"/>
        <v>0</v>
      </c>
    </row>
    <row r="269" spans="1:11" customFormat="1" ht="14.25">
      <c r="A269" s="845"/>
      <c r="B269" s="807" t="s">
        <v>2676</v>
      </c>
      <c r="C269" s="809"/>
      <c r="D269" s="1173"/>
      <c r="E269" s="1173"/>
      <c r="F269" s="1173"/>
      <c r="G269" s="1206"/>
      <c r="H269" s="1195">
        <f t="shared" si="6"/>
        <v>0</v>
      </c>
      <c r="I269" s="1180"/>
      <c r="J269" s="1195">
        <f t="shared" si="7"/>
        <v>0</v>
      </c>
      <c r="K269" s="1024">
        <f t="shared" si="8"/>
        <v>0</v>
      </c>
    </row>
    <row r="270" spans="1:11" customFormat="1" ht="14.25">
      <c r="A270" s="845"/>
      <c r="B270" s="807" t="s">
        <v>2677</v>
      </c>
      <c r="C270" s="809"/>
      <c r="D270" s="1173"/>
      <c r="E270" s="1173"/>
      <c r="F270" s="1173"/>
      <c r="G270" s="1206"/>
      <c r="H270" s="1195">
        <f t="shared" si="6"/>
        <v>0</v>
      </c>
      <c r="I270" s="1180"/>
      <c r="J270" s="1195">
        <f t="shared" si="7"/>
        <v>0</v>
      </c>
      <c r="K270" s="1024">
        <f t="shared" si="8"/>
        <v>0</v>
      </c>
    </row>
    <row r="271" spans="1:11" customFormat="1" ht="14.25">
      <c r="A271" s="845"/>
      <c r="B271" s="806"/>
      <c r="C271" s="809" t="s">
        <v>1389</v>
      </c>
      <c r="D271" s="1173">
        <v>4</v>
      </c>
      <c r="E271" s="1173"/>
      <c r="F271" s="1173">
        <f>D271*E271</f>
        <v>0</v>
      </c>
      <c r="G271" s="1196">
        <v>4</v>
      </c>
      <c r="H271" s="1195">
        <f t="shared" si="6"/>
        <v>0</v>
      </c>
      <c r="I271" s="1180"/>
      <c r="J271" s="1195">
        <f t="shared" si="7"/>
        <v>0</v>
      </c>
      <c r="K271" s="1024">
        <f t="shared" si="8"/>
        <v>0</v>
      </c>
    </row>
    <row r="272" spans="1:11" customFormat="1" ht="14.25">
      <c r="A272" s="845"/>
      <c r="B272" s="806"/>
      <c r="C272" s="809"/>
      <c r="D272" s="1173"/>
      <c r="E272" s="1173"/>
      <c r="F272" s="1173"/>
      <c r="G272" s="1206"/>
      <c r="H272" s="1195">
        <f t="shared" si="6"/>
        <v>0</v>
      </c>
      <c r="I272" s="1180"/>
      <c r="J272" s="1195">
        <f t="shared" si="7"/>
        <v>0</v>
      </c>
      <c r="K272" s="1024">
        <f t="shared" si="8"/>
        <v>0</v>
      </c>
    </row>
    <row r="273" spans="1:11" customFormat="1" ht="14.25">
      <c r="A273" s="845" t="s">
        <v>3426</v>
      </c>
      <c r="B273" s="849" t="s">
        <v>3273</v>
      </c>
      <c r="C273" s="809"/>
      <c r="D273" s="1173"/>
      <c r="E273" s="1173"/>
      <c r="F273" s="1173"/>
      <c r="G273" s="1206"/>
      <c r="H273" s="1195">
        <f t="shared" si="6"/>
        <v>0</v>
      </c>
      <c r="I273" s="1180"/>
      <c r="J273" s="1195">
        <f t="shared" si="7"/>
        <v>0</v>
      </c>
      <c r="K273" s="1024">
        <f t="shared" si="8"/>
        <v>0</v>
      </c>
    </row>
    <row r="274" spans="1:11" customFormat="1" ht="28.5">
      <c r="A274" s="845"/>
      <c r="B274" s="807" t="s">
        <v>2646</v>
      </c>
      <c r="C274" s="809"/>
      <c r="D274" s="1173"/>
      <c r="E274" s="1173"/>
      <c r="F274" s="1173"/>
      <c r="G274" s="1206"/>
      <c r="H274" s="1195">
        <f t="shared" si="6"/>
        <v>0</v>
      </c>
      <c r="I274" s="1180"/>
      <c r="J274" s="1195">
        <f t="shared" si="7"/>
        <v>0</v>
      </c>
      <c r="K274" s="1024">
        <f t="shared" si="8"/>
        <v>0</v>
      </c>
    </row>
    <row r="275" spans="1:11" customFormat="1" ht="14.25">
      <c r="A275" s="845"/>
      <c r="B275" s="807" t="s">
        <v>2555</v>
      </c>
      <c r="C275" s="809"/>
      <c r="D275" s="1173"/>
      <c r="E275" s="1173"/>
      <c r="F275" s="1173"/>
      <c r="G275" s="1206"/>
      <c r="H275" s="1195">
        <f t="shared" si="6"/>
        <v>0</v>
      </c>
      <c r="I275" s="1180"/>
      <c r="J275" s="1195">
        <f t="shared" si="7"/>
        <v>0</v>
      </c>
      <c r="K275" s="1024">
        <f t="shared" si="8"/>
        <v>0</v>
      </c>
    </row>
    <row r="276" spans="1:11" customFormat="1" ht="14.25">
      <c r="A276" s="845"/>
      <c r="B276" s="807" t="s">
        <v>2678</v>
      </c>
      <c r="C276" s="809"/>
      <c r="D276" s="1173"/>
      <c r="E276" s="1173"/>
      <c r="F276" s="1173"/>
      <c r="G276" s="1206"/>
      <c r="H276" s="1195">
        <f t="shared" si="6"/>
        <v>0</v>
      </c>
      <c r="I276" s="1180"/>
      <c r="J276" s="1195">
        <f t="shared" si="7"/>
        <v>0</v>
      </c>
      <c r="K276" s="1024">
        <f t="shared" si="8"/>
        <v>0</v>
      </c>
    </row>
    <row r="277" spans="1:11" customFormat="1" ht="14.25">
      <c r="A277" s="845"/>
      <c r="B277" s="807" t="s">
        <v>2556</v>
      </c>
      <c r="C277" s="809"/>
      <c r="D277" s="1173"/>
      <c r="E277" s="1173"/>
      <c r="F277" s="1173"/>
      <c r="G277" s="1206"/>
      <c r="H277" s="1195">
        <f t="shared" si="6"/>
        <v>0</v>
      </c>
      <c r="I277" s="1180"/>
      <c r="J277" s="1195">
        <f t="shared" si="7"/>
        <v>0</v>
      </c>
      <c r="K277" s="1024">
        <f t="shared" si="8"/>
        <v>0</v>
      </c>
    </row>
    <row r="278" spans="1:11" customFormat="1" ht="28.5">
      <c r="A278" s="845"/>
      <c r="B278" s="807" t="s">
        <v>2679</v>
      </c>
      <c r="C278" s="809"/>
      <c r="D278" s="1173"/>
      <c r="E278" s="1173"/>
      <c r="F278" s="1173"/>
      <c r="G278" s="1206"/>
      <c r="H278" s="1195">
        <f t="shared" si="6"/>
        <v>0</v>
      </c>
      <c r="I278" s="1180"/>
      <c r="J278" s="1195">
        <f t="shared" si="7"/>
        <v>0</v>
      </c>
      <c r="K278" s="1024">
        <f t="shared" si="8"/>
        <v>0</v>
      </c>
    </row>
    <row r="279" spans="1:11" customFormat="1" ht="14.25">
      <c r="A279" s="845"/>
      <c r="B279" s="807" t="s">
        <v>2680</v>
      </c>
      <c r="C279" s="809"/>
      <c r="D279" s="1173"/>
      <c r="E279" s="1173"/>
      <c r="F279" s="1173"/>
      <c r="G279" s="1206"/>
      <c r="H279" s="1195">
        <f t="shared" ref="H279:H342" si="9">E279*G279</f>
        <v>0</v>
      </c>
      <c r="I279" s="1180"/>
      <c r="J279" s="1195">
        <f t="shared" ref="J279:J342" si="10">E279*I279</f>
        <v>0</v>
      </c>
      <c r="K279" s="1024">
        <f t="shared" ref="K279:K342" si="11">D279-G279-I279</f>
        <v>0</v>
      </c>
    </row>
    <row r="280" spans="1:11" customFormat="1" ht="14.25">
      <c r="A280" s="845"/>
      <c r="B280" s="807" t="s">
        <v>2560</v>
      </c>
      <c r="C280" s="809"/>
      <c r="D280" s="1173"/>
      <c r="E280" s="1173"/>
      <c r="F280" s="1173"/>
      <c r="G280" s="1206"/>
      <c r="H280" s="1195">
        <f t="shared" si="9"/>
        <v>0</v>
      </c>
      <c r="I280" s="1180"/>
      <c r="J280" s="1195">
        <f t="shared" si="10"/>
        <v>0</v>
      </c>
      <c r="K280" s="1024">
        <f t="shared" si="11"/>
        <v>0</v>
      </c>
    </row>
    <row r="281" spans="1:11" customFormat="1" ht="14.25">
      <c r="A281" s="845"/>
      <c r="B281" s="807" t="s">
        <v>2561</v>
      </c>
      <c r="C281" s="809"/>
      <c r="D281" s="1173"/>
      <c r="E281" s="1173"/>
      <c r="F281" s="1173"/>
      <c r="G281" s="1206"/>
      <c r="H281" s="1195">
        <f t="shared" si="9"/>
        <v>0</v>
      </c>
      <c r="I281" s="1180"/>
      <c r="J281" s="1195">
        <f t="shared" si="10"/>
        <v>0</v>
      </c>
      <c r="K281" s="1024">
        <f t="shared" si="11"/>
        <v>0</v>
      </c>
    </row>
    <row r="282" spans="1:11" customFormat="1" ht="14.25">
      <c r="A282" s="845"/>
      <c r="B282" s="807" t="s">
        <v>2681</v>
      </c>
      <c r="C282" s="809"/>
      <c r="D282" s="1173"/>
      <c r="E282" s="1173"/>
      <c r="F282" s="1173"/>
      <c r="G282" s="1206"/>
      <c r="H282" s="1195">
        <f t="shared" si="9"/>
        <v>0</v>
      </c>
      <c r="I282" s="1180"/>
      <c r="J282" s="1195">
        <f t="shared" si="10"/>
        <v>0</v>
      </c>
      <c r="K282" s="1024">
        <f t="shared" si="11"/>
        <v>0</v>
      </c>
    </row>
    <row r="283" spans="1:11" customFormat="1" ht="14.25">
      <c r="A283" s="845"/>
      <c r="B283" s="807" t="s">
        <v>2682</v>
      </c>
      <c r="C283" s="809"/>
      <c r="D283" s="1173"/>
      <c r="E283" s="1173"/>
      <c r="F283" s="1173"/>
      <c r="G283" s="1206"/>
      <c r="H283" s="1195">
        <f t="shared" si="9"/>
        <v>0</v>
      </c>
      <c r="I283" s="1180"/>
      <c r="J283" s="1195">
        <f t="shared" si="10"/>
        <v>0</v>
      </c>
      <c r="K283" s="1024">
        <f t="shared" si="11"/>
        <v>0</v>
      </c>
    </row>
    <row r="284" spans="1:11" customFormat="1" ht="28.5">
      <c r="A284" s="845"/>
      <c r="B284" s="807" t="s">
        <v>2683</v>
      </c>
      <c r="C284" s="809"/>
      <c r="D284" s="1173"/>
      <c r="E284" s="1173"/>
      <c r="F284" s="1173"/>
      <c r="G284" s="1206"/>
      <c r="H284" s="1195">
        <f t="shared" si="9"/>
        <v>0</v>
      </c>
      <c r="I284" s="1180"/>
      <c r="J284" s="1195">
        <f t="shared" si="10"/>
        <v>0</v>
      </c>
      <c r="K284" s="1024">
        <f t="shared" si="11"/>
        <v>0</v>
      </c>
    </row>
    <row r="285" spans="1:11" customFormat="1" ht="14.25">
      <c r="A285" s="845"/>
      <c r="B285" s="807" t="s">
        <v>2652</v>
      </c>
      <c r="C285" s="809"/>
      <c r="D285" s="1173"/>
      <c r="E285" s="1173"/>
      <c r="F285" s="1173"/>
      <c r="G285" s="1206"/>
      <c r="H285" s="1195">
        <f t="shared" si="9"/>
        <v>0</v>
      </c>
      <c r="I285" s="1180"/>
      <c r="J285" s="1195">
        <f t="shared" si="10"/>
        <v>0</v>
      </c>
      <c r="K285" s="1024">
        <f t="shared" si="11"/>
        <v>0</v>
      </c>
    </row>
    <row r="286" spans="1:11" customFormat="1" ht="14.25">
      <c r="A286" s="845"/>
      <c r="B286" s="807" t="s">
        <v>2565</v>
      </c>
      <c r="C286" s="809"/>
      <c r="D286" s="1173"/>
      <c r="E286" s="1173"/>
      <c r="F286" s="1173"/>
      <c r="G286" s="1206"/>
      <c r="H286" s="1195">
        <f t="shared" si="9"/>
        <v>0</v>
      </c>
      <c r="I286" s="1180"/>
      <c r="J286" s="1195">
        <f t="shared" si="10"/>
        <v>0</v>
      </c>
      <c r="K286" s="1024">
        <f t="shared" si="11"/>
        <v>0</v>
      </c>
    </row>
    <row r="287" spans="1:11" customFormat="1" ht="14.25">
      <c r="A287" s="845"/>
      <c r="B287" s="807" t="s">
        <v>2566</v>
      </c>
      <c r="C287" s="809"/>
      <c r="D287" s="1173"/>
      <c r="E287" s="1173"/>
      <c r="F287" s="1173"/>
      <c r="G287" s="1206"/>
      <c r="H287" s="1195">
        <f t="shared" si="9"/>
        <v>0</v>
      </c>
      <c r="I287" s="1180"/>
      <c r="J287" s="1195">
        <f t="shared" si="10"/>
        <v>0</v>
      </c>
      <c r="K287" s="1024">
        <f t="shared" si="11"/>
        <v>0</v>
      </c>
    </row>
    <row r="288" spans="1:11" customFormat="1" ht="14.25">
      <c r="A288" s="845"/>
      <c r="B288" s="807" t="s">
        <v>2684</v>
      </c>
      <c r="C288" s="809"/>
      <c r="D288" s="1173"/>
      <c r="E288" s="1173"/>
      <c r="F288" s="1173"/>
      <c r="G288" s="1206"/>
      <c r="H288" s="1195">
        <f t="shared" si="9"/>
        <v>0</v>
      </c>
      <c r="I288" s="1180"/>
      <c r="J288" s="1195">
        <f t="shared" si="10"/>
        <v>0</v>
      </c>
      <c r="K288" s="1024">
        <f t="shared" si="11"/>
        <v>0</v>
      </c>
    </row>
    <row r="289" spans="1:11" customFormat="1" ht="14.25">
      <c r="A289" s="845"/>
      <c r="B289" s="807" t="s">
        <v>2654</v>
      </c>
      <c r="C289" s="809"/>
      <c r="D289" s="1173"/>
      <c r="E289" s="1173"/>
      <c r="F289" s="1173"/>
      <c r="G289" s="1206"/>
      <c r="H289" s="1195">
        <f t="shared" si="9"/>
        <v>0</v>
      </c>
      <c r="I289" s="1180"/>
      <c r="J289" s="1195">
        <f t="shared" si="10"/>
        <v>0</v>
      </c>
      <c r="K289" s="1024">
        <f t="shared" si="11"/>
        <v>0</v>
      </c>
    </row>
    <row r="290" spans="1:11" customFormat="1" ht="14.25">
      <c r="A290" s="845"/>
      <c r="B290" s="807" t="s">
        <v>2685</v>
      </c>
      <c r="C290" s="809"/>
      <c r="D290" s="1173"/>
      <c r="E290" s="1173"/>
      <c r="F290" s="1173"/>
      <c r="G290" s="1206"/>
      <c r="H290" s="1195">
        <f t="shared" si="9"/>
        <v>0</v>
      </c>
      <c r="I290" s="1180"/>
      <c r="J290" s="1195">
        <f t="shared" si="10"/>
        <v>0</v>
      </c>
      <c r="K290" s="1024">
        <f t="shared" si="11"/>
        <v>0</v>
      </c>
    </row>
    <row r="291" spans="1:11" customFormat="1" ht="14.25">
      <c r="A291" s="845"/>
      <c r="B291" s="807" t="s">
        <v>2672</v>
      </c>
      <c r="C291" s="809"/>
      <c r="D291" s="1173"/>
      <c r="E291" s="1173"/>
      <c r="F291" s="1173"/>
      <c r="G291" s="1206"/>
      <c r="H291" s="1195">
        <f t="shared" si="9"/>
        <v>0</v>
      </c>
      <c r="I291" s="1180"/>
      <c r="J291" s="1195">
        <f t="shared" si="10"/>
        <v>0</v>
      </c>
      <c r="K291" s="1024">
        <f t="shared" si="11"/>
        <v>0</v>
      </c>
    </row>
    <row r="292" spans="1:11" customFormat="1" ht="14.25">
      <c r="A292" s="845"/>
      <c r="B292" s="807" t="s">
        <v>2673</v>
      </c>
      <c r="C292" s="809"/>
      <c r="D292" s="1173"/>
      <c r="E292" s="1173"/>
      <c r="F292" s="1173"/>
      <c r="G292" s="1206"/>
      <c r="H292" s="1195">
        <f t="shared" si="9"/>
        <v>0</v>
      </c>
      <c r="I292" s="1180"/>
      <c r="J292" s="1195">
        <f t="shared" si="10"/>
        <v>0</v>
      </c>
      <c r="K292" s="1024">
        <f t="shared" si="11"/>
        <v>0</v>
      </c>
    </row>
    <row r="293" spans="1:11" customFormat="1" ht="28.5">
      <c r="A293" s="845"/>
      <c r="B293" s="807" t="s">
        <v>2686</v>
      </c>
      <c r="C293" s="809"/>
      <c r="D293" s="1173"/>
      <c r="E293" s="1173"/>
      <c r="F293" s="1173"/>
      <c r="G293" s="1206"/>
      <c r="H293" s="1195">
        <f t="shared" si="9"/>
        <v>0</v>
      </c>
      <c r="I293" s="1180"/>
      <c r="J293" s="1195">
        <f t="shared" si="10"/>
        <v>0</v>
      </c>
      <c r="K293" s="1024">
        <f t="shared" si="11"/>
        <v>0</v>
      </c>
    </row>
    <row r="294" spans="1:11" customFormat="1" ht="28.5">
      <c r="A294" s="845"/>
      <c r="B294" s="807" t="s">
        <v>2687</v>
      </c>
      <c r="C294" s="809"/>
      <c r="D294" s="1173"/>
      <c r="E294" s="1173"/>
      <c r="F294" s="1173"/>
      <c r="G294" s="1206"/>
      <c r="H294" s="1195">
        <f t="shared" si="9"/>
        <v>0</v>
      </c>
      <c r="I294" s="1180"/>
      <c r="J294" s="1195">
        <f t="shared" si="10"/>
        <v>0</v>
      </c>
      <c r="K294" s="1024">
        <f t="shared" si="11"/>
        <v>0</v>
      </c>
    </row>
    <row r="295" spans="1:11" customFormat="1" ht="14.25">
      <c r="A295" s="845"/>
      <c r="B295" s="807" t="s">
        <v>2570</v>
      </c>
      <c r="C295" s="809"/>
      <c r="D295" s="1173"/>
      <c r="E295" s="1173"/>
      <c r="F295" s="1173"/>
      <c r="G295" s="1206"/>
      <c r="H295" s="1195">
        <f t="shared" si="9"/>
        <v>0</v>
      </c>
      <c r="I295" s="1180"/>
      <c r="J295" s="1195">
        <f t="shared" si="10"/>
        <v>0</v>
      </c>
      <c r="K295" s="1024">
        <f t="shared" si="11"/>
        <v>0</v>
      </c>
    </row>
    <row r="296" spans="1:11" customFormat="1" ht="14.25">
      <c r="A296" s="845"/>
      <c r="B296" s="807" t="s">
        <v>2688</v>
      </c>
      <c r="C296" s="809"/>
      <c r="D296" s="1173"/>
      <c r="E296" s="1173"/>
      <c r="F296" s="1173"/>
      <c r="G296" s="1206"/>
      <c r="H296" s="1195">
        <f t="shared" si="9"/>
        <v>0</v>
      </c>
      <c r="I296" s="1180"/>
      <c r="J296" s="1195">
        <f t="shared" si="10"/>
        <v>0</v>
      </c>
      <c r="K296" s="1024">
        <f t="shared" si="11"/>
        <v>0</v>
      </c>
    </row>
    <row r="297" spans="1:11" customFormat="1" ht="14.25">
      <c r="A297" s="845"/>
      <c r="B297" s="807" t="s">
        <v>2689</v>
      </c>
      <c r="C297" s="809"/>
      <c r="D297" s="1173"/>
      <c r="E297" s="1173"/>
      <c r="F297" s="1173"/>
      <c r="G297" s="1206"/>
      <c r="H297" s="1195">
        <f t="shared" si="9"/>
        <v>0</v>
      </c>
      <c r="I297" s="1180"/>
      <c r="J297" s="1195">
        <f t="shared" si="10"/>
        <v>0</v>
      </c>
      <c r="K297" s="1024">
        <f t="shared" si="11"/>
        <v>0</v>
      </c>
    </row>
    <row r="298" spans="1:11" customFormat="1" ht="14.25">
      <c r="A298" s="845"/>
      <c r="B298" s="806"/>
      <c r="C298" s="809" t="s">
        <v>1389</v>
      </c>
      <c r="D298" s="1173">
        <v>1</v>
      </c>
      <c r="E298" s="1173"/>
      <c r="F298" s="1173">
        <f>D298*E298</f>
        <v>0</v>
      </c>
      <c r="G298" s="1410">
        <v>1</v>
      </c>
      <c r="H298" s="1195">
        <f t="shared" si="9"/>
        <v>0</v>
      </c>
      <c r="I298" s="1180"/>
      <c r="J298" s="1195">
        <f t="shared" si="10"/>
        <v>0</v>
      </c>
      <c r="K298" s="1024">
        <f t="shared" si="11"/>
        <v>0</v>
      </c>
    </row>
    <row r="299" spans="1:11" customFormat="1" ht="14.25">
      <c r="A299" s="845"/>
      <c r="B299" s="806"/>
      <c r="C299" s="809"/>
      <c r="D299" s="1173"/>
      <c r="E299" s="1173"/>
      <c r="F299" s="1173"/>
      <c r="G299" s="1206"/>
      <c r="H299" s="1195">
        <f t="shared" si="9"/>
        <v>0</v>
      </c>
      <c r="I299" s="1180"/>
      <c r="J299" s="1195">
        <f t="shared" si="10"/>
        <v>0</v>
      </c>
      <c r="K299" s="1024">
        <f t="shared" si="11"/>
        <v>0</v>
      </c>
    </row>
    <row r="300" spans="1:11" customFormat="1" ht="14.25">
      <c r="A300" s="845" t="s">
        <v>3427</v>
      </c>
      <c r="B300" s="849" t="s">
        <v>3274</v>
      </c>
      <c r="C300" s="809"/>
      <c r="D300" s="1173"/>
      <c r="E300" s="1173"/>
      <c r="F300" s="1173"/>
      <c r="G300" s="1206"/>
      <c r="H300" s="1195">
        <f t="shared" si="9"/>
        <v>0</v>
      </c>
      <c r="I300" s="1180"/>
      <c r="J300" s="1195">
        <f t="shared" si="10"/>
        <v>0</v>
      </c>
      <c r="K300" s="1024">
        <f t="shared" si="11"/>
        <v>0</v>
      </c>
    </row>
    <row r="301" spans="1:11" customFormat="1" ht="28.5">
      <c r="A301" s="845"/>
      <c r="B301" s="807" t="s">
        <v>2646</v>
      </c>
      <c r="C301" s="809"/>
      <c r="D301" s="1173"/>
      <c r="E301" s="1173"/>
      <c r="F301" s="1173"/>
      <c r="G301" s="1206"/>
      <c r="H301" s="1195">
        <f t="shared" si="9"/>
        <v>0</v>
      </c>
      <c r="I301" s="1180"/>
      <c r="J301" s="1195">
        <f t="shared" si="10"/>
        <v>0</v>
      </c>
      <c r="K301" s="1024">
        <f t="shared" si="11"/>
        <v>0</v>
      </c>
    </row>
    <row r="302" spans="1:11" customFormat="1" ht="14.25">
      <c r="A302" s="845"/>
      <c r="B302" s="807" t="s">
        <v>2555</v>
      </c>
      <c r="C302" s="809"/>
      <c r="D302" s="1173"/>
      <c r="E302" s="1173"/>
      <c r="F302" s="1173"/>
      <c r="G302" s="1206"/>
      <c r="H302" s="1195">
        <f t="shared" si="9"/>
        <v>0</v>
      </c>
      <c r="I302" s="1180"/>
      <c r="J302" s="1195">
        <f t="shared" si="10"/>
        <v>0</v>
      </c>
      <c r="K302" s="1024">
        <f t="shared" si="11"/>
        <v>0</v>
      </c>
    </row>
    <row r="303" spans="1:11" customFormat="1" ht="14.25">
      <c r="A303" s="845"/>
      <c r="B303" s="807" t="s">
        <v>2690</v>
      </c>
      <c r="C303" s="809"/>
      <c r="D303" s="1173"/>
      <c r="E303" s="1173"/>
      <c r="F303" s="1173"/>
      <c r="G303" s="1206"/>
      <c r="H303" s="1195">
        <f t="shared" si="9"/>
        <v>0</v>
      </c>
      <c r="I303" s="1180"/>
      <c r="J303" s="1195">
        <f t="shared" si="10"/>
        <v>0</v>
      </c>
      <c r="K303" s="1024">
        <f t="shared" si="11"/>
        <v>0</v>
      </c>
    </row>
    <row r="304" spans="1:11" customFormat="1" ht="14.25">
      <c r="A304" s="845"/>
      <c r="B304" s="807" t="s">
        <v>2556</v>
      </c>
      <c r="C304" s="809"/>
      <c r="D304" s="1173"/>
      <c r="E304" s="1173"/>
      <c r="F304" s="1173"/>
      <c r="G304" s="1206"/>
      <c r="H304" s="1195">
        <f t="shared" si="9"/>
        <v>0</v>
      </c>
      <c r="I304" s="1180"/>
      <c r="J304" s="1195">
        <f t="shared" si="10"/>
        <v>0</v>
      </c>
      <c r="K304" s="1024">
        <f t="shared" si="11"/>
        <v>0</v>
      </c>
    </row>
    <row r="305" spans="1:11" customFormat="1" ht="16.5" customHeight="1">
      <c r="A305" s="845"/>
      <c r="B305" s="810" t="s">
        <v>3431</v>
      </c>
      <c r="C305" s="809"/>
      <c r="D305" s="1173"/>
      <c r="E305" s="1173"/>
      <c r="F305" s="1173"/>
      <c r="G305" s="1206"/>
      <c r="H305" s="1195">
        <f t="shared" si="9"/>
        <v>0</v>
      </c>
      <c r="I305" s="1180"/>
      <c r="J305" s="1195">
        <f t="shared" si="10"/>
        <v>0</v>
      </c>
      <c r="K305" s="1024">
        <f t="shared" si="11"/>
        <v>0</v>
      </c>
    </row>
    <row r="306" spans="1:11" customFormat="1" ht="14.25">
      <c r="A306" s="845"/>
      <c r="B306" s="807" t="s">
        <v>2691</v>
      </c>
      <c r="C306" s="809"/>
      <c r="D306" s="1173"/>
      <c r="E306" s="1173"/>
      <c r="F306" s="1173"/>
      <c r="G306" s="1206"/>
      <c r="H306" s="1195">
        <f t="shared" si="9"/>
        <v>0</v>
      </c>
      <c r="I306" s="1180"/>
      <c r="J306" s="1195">
        <f t="shared" si="10"/>
        <v>0</v>
      </c>
      <c r="K306" s="1024">
        <f t="shared" si="11"/>
        <v>0</v>
      </c>
    </row>
    <row r="307" spans="1:11" customFormat="1" ht="14.25">
      <c r="A307" s="845"/>
      <c r="B307" s="807" t="s">
        <v>2560</v>
      </c>
      <c r="C307" s="809"/>
      <c r="D307" s="1173"/>
      <c r="E307" s="1173"/>
      <c r="F307" s="1173"/>
      <c r="G307" s="1206"/>
      <c r="H307" s="1195">
        <f t="shared" si="9"/>
        <v>0</v>
      </c>
      <c r="I307" s="1180"/>
      <c r="J307" s="1195">
        <f t="shared" si="10"/>
        <v>0</v>
      </c>
      <c r="K307" s="1024">
        <f t="shared" si="11"/>
        <v>0</v>
      </c>
    </row>
    <row r="308" spans="1:11" customFormat="1" ht="14.25">
      <c r="A308" s="845"/>
      <c r="B308" s="807" t="s">
        <v>2561</v>
      </c>
      <c r="C308" s="809"/>
      <c r="D308" s="1173"/>
      <c r="E308" s="1173"/>
      <c r="F308" s="1173"/>
      <c r="G308" s="1206"/>
      <c r="H308" s="1195">
        <f t="shared" si="9"/>
        <v>0</v>
      </c>
      <c r="I308" s="1180"/>
      <c r="J308" s="1195">
        <f t="shared" si="10"/>
        <v>0</v>
      </c>
      <c r="K308" s="1024">
        <f t="shared" si="11"/>
        <v>0</v>
      </c>
    </row>
    <row r="309" spans="1:11" customFormat="1" ht="14.25">
      <c r="A309" s="845"/>
      <c r="B309" s="807" t="s">
        <v>2692</v>
      </c>
      <c r="C309" s="809"/>
      <c r="D309" s="1173"/>
      <c r="E309" s="1173"/>
      <c r="F309" s="1173"/>
      <c r="G309" s="1206"/>
      <c r="H309" s="1195">
        <f t="shared" si="9"/>
        <v>0</v>
      </c>
      <c r="I309" s="1180"/>
      <c r="J309" s="1195">
        <f t="shared" si="10"/>
        <v>0</v>
      </c>
      <c r="K309" s="1024">
        <f t="shared" si="11"/>
        <v>0</v>
      </c>
    </row>
    <row r="310" spans="1:11" customFormat="1" ht="14.25">
      <c r="A310" s="845"/>
      <c r="B310" s="807" t="s">
        <v>2693</v>
      </c>
      <c r="C310" s="809"/>
      <c r="D310" s="1173"/>
      <c r="E310" s="1173"/>
      <c r="F310" s="1173"/>
      <c r="G310" s="1206"/>
      <c r="H310" s="1195">
        <f t="shared" si="9"/>
        <v>0</v>
      </c>
      <c r="I310" s="1180"/>
      <c r="J310" s="1195">
        <f t="shared" si="10"/>
        <v>0</v>
      </c>
      <c r="K310" s="1024">
        <f t="shared" si="11"/>
        <v>0</v>
      </c>
    </row>
    <row r="311" spans="1:11" customFormat="1" ht="28.5">
      <c r="A311" s="845"/>
      <c r="B311" s="807" t="s">
        <v>2694</v>
      </c>
      <c r="C311" s="809"/>
      <c r="D311" s="1173"/>
      <c r="E311" s="1173"/>
      <c r="F311" s="1173"/>
      <c r="G311" s="1206"/>
      <c r="H311" s="1195">
        <f t="shared" si="9"/>
        <v>0</v>
      </c>
      <c r="I311" s="1180"/>
      <c r="J311" s="1195">
        <f t="shared" si="10"/>
        <v>0</v>
      </c>
      <c r="K311" s="1024">
        <f t="shared" si="11"/>
        <v>0</v>
      </c>
    </row>
    <row r="312" spans="1:11" customFormat="1" ht="14.25">
      <c r="A312" s="845"/>
      <c r="B312" s="807" t="s">
        <v>2695</v>
      </c>
      <c r="C312" s="809"/>
      <c r="D312" s="1173"/>
      <c r="E312" s="1173"/>
      <c r="F312" s="1173"/>
      <c r="G312" s="1206"/>
      <c r="H312" s="1195">
        <f t="shared" si="9"/>
        <v>0</v>
      </c>
      <c r="I312" s="1180"/>
      <c r="J312" s="1195">
        <f t="shared" si="10"/>
        <v>0</v>
      </c>
      <c r="K312" s="1024">
        <f t="shared" si="11"/>
        <v>0</v>
      </c>
    </row>
    <row r="313" spans="1:11" customFormat="1" ht="14.25">
      <c r="A313" s="845"/>
      <c r="B313" s="807" t="s">
        <v>2565</v>
      </c>
      <c r="C313" s="809"/>
      <c r="D313" s="1173"/>
      <c r="E313" s="1173"/>
      <c r="F313" s="1173"/>
      <c r="G313" s="1206"/>
      <c r="H313" s="1195">
        <f t="shared" si="9"/>
        <v>0</v>
      </c>
      <c r="I313" s="1180"/>
      <c r="J313" s="1195">
        <f t="shared" si="10"/>
        <v>0</v>
      </c>
      <c r="K313" s="1024">
        <f t="shared" si="11"/>
        <v>0</v>
      </c>
    </row>
    <row r="314" spans="1:11" customFormat="1" ht="14.25">
      <c r="A314" s="845"/>
      <c r="B314" s="807" t="s">
        <v>2566</v>
      </c>
      <c r="C314" s="809"/>
      <c r="D314" s="1173"/>
      <c r="E314" s="1173"/>
      <c r="F314" s="1173"/>
      <c r="G314" s="1206"/>
      <c r="H314" s="1195">
        <f t="shared" si="9"/>
        <v>0</v>
      </c>
      <c r="I314" s="1180"/>
      <c r="J314" s="1195">
        <f t="shared" si="10"/>
        <v>0</v>
      </c>
      <c r="K314" s="1024">
        <f t="shared" si="11"/>
        <v>0</v>
      </c>
    </row>
    <row r="315" spans="1:11" customFormat="1" ht="14.25">
      <c r="A315" s="845"/>
      <c r="B315" s="807" t="s">
        <v>2696</v>
      </c>
      <c r="C315" s="809"/>
      <c r="D315" s="1173"/>
      <c r="E315" s="1173"/>
      <c r="F315" s="1173"/>
      <c r="G315" s="1206"/>
      <c r="H315" s="1195">
        <f t="shared" si="9"/>
        <v>0</v>
      </c>
      <c r="I315" s="1180"/>
      <c r="J315" s="1195">
        <f t="shared" si="10"/>
        <v>0</v>
      </c>
      <c r="K315" s="1024">
        <f t="shared" si="11"/>
        <v>0</v>
      </c>
    </row>
    <row r="316" spans="1:11" customFormat="1" ht="14.25">
      <c r="A316" s="845"/>
      <c r="B316" s="807" t="s">
        <v>2697</v>
      </c>
      <c r="C316" s="809"/>
      <c r="D316" s="1173"/>
      <c r="E316" s="1173"/>
      <c r="F316" s="1173"/>
      <c r="G316" s="1206"/>
      <c r="H316" s="1195">
        <f t="shared" si="9"/>
        <v>0</v>
      </c>
      <c r="I316" s="1180"/>
      <c r="J316" s="1195">
        <f t="shared" si="10"/>
        <v>0</v>
      </c>
      <c r="K316" s="1024">
        <f t="shared" si="11"/>
        <v>0</v>
      </c>
    </row>
    <row r="317" spans="1:11" customFormat="1" ht="14.25">
      <c r="A317" s="845"/>
      <c r="B317" s="807" t="s">
        <v>2698</v>
      </c>
      <c r="C317" s="809"/>
      <c r="D317" s="1173"/>
      <c r="E317" s="1173"/>
      <c r="F317" s="1173"/>
      <c r="G317" s="1206"/>
      <c r="H317" s="1195">
        <f t="shared" si="9"/>
        <v>0</v>
      </c>
      <c r="I317" s="1180"/>
      <c r="J317" s="1195">
        <f t="shared" si="10"/>
        <v>0</v>
      </c>
      <c r="K317" s="1024">
        <f t="shared" si="11"/>
        <v>0</v>
      </c>
    </row>
    <row r="318" spans="1:11" customFormat="1" ht="14.25">
      <c r="A318" s="845"/>
      <c r="B318" s="807" t="s">
        <v>2672</v>
      </c>
      <c r="C318" s="809"/>
      <c r="D318" s="1173"/>
      <c r="E318" s="1173"/>
      <c r="F318" s="1173"/>
      <c r="G318" s="1206"/>
      <c r="H318" s="1195">
        <f t="shared" si="9"/>
        <v>0</v>
      </c>
      <c r="I318" s="1180"/>
      <c r="J318" s="1195">
        <f t="shared" si="10"/>
        <v>0</v>
      </c>
      <c r="K318" s="1024">
        <f t="shared" si="11"/>
        <v>0</v>
      </c>
    </row>
    <row r="319" spans="1:11" customFormat="1" ht="14.25">
      <c r="A319" s="845"/>
      <c r="B319" s="807" t="s">
        <v>2673</v>
      </c>
      <c r="C319" s="809"/>
      <c r="D319" s="1173"/>
      <c r="E319" s="1173"/>
      <c r="F319" s="1173"/>
      <c r="G319" s="1206"/>
      <c r="H319" s="1195">
        <f t="shared" si="9"/>
        <v>0</v>
      </c>
      <c r="I319" s="1180"/>
      <c r="J319" s="1195">
        <f t="shared" si="10"/>
        <v>0</v>
      </c>
      <c r="K319" s="1024">
        <f t="shared" si="11"/>
        <v>0</v>
      </c>
    </row>
    <row r="320" spans="1:11" customFormat="1" ht="28.5">
      <c r="A320" s="845"/>
      <c r="B320" s="807" t="s">
        <v>2699</v>
      </c>
      <c r="C320" s="809"/>
      <c r="D320" s="1173"/>
      <c r="E320" s="1173"/>
      <c r="F320" s="1173"/>
      <c r="G320" s="1206"/>
      <c r="H320" s="1195">
        <f t="shared" si="9"/>
        <v>0</v>
      </c>
      <c r="I320" s="1180"/>
      <c r="J320" s="1195">
        <f t="shared" si="10"/>
        <v>0</v>
      </c>
      <c r="K320" s="1024">
        <f t="shared" si="11"/>
        <v>0</v>
      </c>
    </row>
    <row r="321" spans="1:11" customFormat="1" ht="28.5">
      <c r="A321" s="845"/>
      <c r="B321" s="807" t="s">
        <v>2700</v>
      </c>
      <c r="C321" s="809"/>
      <c r="D321" s="1173"/>
      <c r="E321" s="1173"/>
      <c r="F321" s="1173"/>
      <c r="G321" s="1206"/>
      <c r="H321" s="1195">
        <f t="shared" si="9"/>
        <v>0</v>
      </c>
      <c r="I321" s="1180"/>
      <c r="J321" s="1195">
        <f t="shared" si="10"/>
        <v>0</v>
      </c>
      <c r="K321" s="1024">
        <f t="shared" si="11"/>
        <v>0</v>
      </c>
    </row>
    <row r="322" spans="1:11" customFormat="1" ht="14.25">
      <c r="A322" s="845"/>
      <c r="B322" s="807" t="s">
        <v>2570</v>
      </c>
      <c r="C322" s="809"/>
      <c r="D322" s="1173"/>
      <c r="E322" s="1173"/>
      <c r="F322" s="1173"/>
      <c r="G322" s="1206"/>
      <c r="H322" s="1195">
        <f t="shared" si="9"/>
        <v>0</v>
      </c>
      <c r="I322" s="1180"/>
      <c r="J322" s="1195">
        <f t="shared" si="10"/>
        <v>0</v>
      </c>
      <c r="K322" s="1024">
        <f t="shared" si="11"/>
        <v>0</v>
      </c>
    </row>
    <row r="323" spans="1:11" customFormat="1" ht="14.25">
      <c r="A323" s="845"/>
      <c r="B323" s="807" t="s">
        <v>2701</v>
      </c>
      <c r="C323" s="809"/>
      <c r="D323" s="1173"/>
      <c r="E323" s="1173"/>
      <c r="F323" s="1173"/>
      <c r="G323" s="1206"/>
      <c r="H323" s="1195">
        <f t="shared" si="9"/>
        <v>0</v>
      </c>
      <c r="I323" s="1180"/>
      <c r="J323" s="1195">
        <f t="shared" si="10"/>
        <v>0</v>
      </c>
      <c r="K323" s="1024">
        <f t="shared" si="11"/>
        <v>0</v>
      </c>
    </row>
    <row r="324" spans="1:11" customFormat="1" ht="14.25">
      <c r="A324" s="845"/>
      <c r="B324" s="807" t="s">
        <v>2702</v>
      </c>
      <c r="C324" s="809"/>
      <c r="D324" s="1173"/>
      <c r="E324" s="1173"/>
      <c r="F324" s="1173"/>
      <c r="G324" s="1206"/>
      <c r="H324" s="1195">
        <f t="shared" si="9"/>
        <v>0</v>
      </c>
      <c r="I324" s="1180"/>
      <c r="J324" s="1195">
        <f t="shared" si="10"/>
        <v>0</v>
      </c>
      <c r="K324" s="1024">
        <f t="shared" si="11"/>
        <v>0</v>
      </c>
    </row>
    <row r="325" spans="1:11" customFormat="1" ht="14.25">
      <c r="A325" s="845"/>
      <c r="B325" s="820"/>
      <c r="C325" s="809" t="s">
        <v>1389</v>
      </c>
      <c r="D325" s="1173">
        <v>1</v>
      </c>
      <c r="E325" s="1173"/>
      <c r="F325" s="1173">
        <f>D325*E325</f>
        <v>0</v>
      </c>
      <c r="G325" s="1410">
        <v>1</v>
      </c>
      <c r="H325" s="1195">
        <f t="shared" si="9"/>
        <v>0</v>
      </c>
      <c r="I325" s="1180"/>
      <c r="J325" s="1195">
        <f t="shared" si="10"/>
        <v>0</v>
      </c>
      <c r="K325" s="1024">
        <f t="shared" si="11"/>
        <v>0</v>
      </c>
    </row>
    <row r="326" spans="1:11" customFormat="1" ht="14.25">
      <c r="A326" s="845"/>
      <c r="B326" s="820"/>
      <c r="C326" s="809"/>
      <c r="D326" s="1173"/>
      <c r="E326" s="1173"/>
      <c r="F326" s="1173"/>
      <c r="G326" s="1206"/>
      <c r="H326" s="1195">
        <f t="shared" si="9"/>
        <v>0</v>
      </c>
      <c r="I326" s="1180"/>
      <c r="J326" s="1195">
        <f t="shared" si="10"/>
        <v>0</v>
      </c>
      <c r="K326" s="1024">
        <f t="shared" si="11"/>
        <v>0</v>
      </c>
    </row>
    <row r="327" spans="1:11" customFormat="1" ht="14.25">
      <c r="A327" s="845">
        <v>24</v>
      </c>
      <c r="B327" s="814" t="s">
        <v>2703</v>
      </c>
      <c r="C327" s="809"/>
      <c r="D327" s="1173"/>
      <c r="E327" s="1173"/>
      <c r="F327" s="1173"/>
      <c r="G327" s="1206"/>
      <c r="H327" s="1195">
        <f t="shared" si="9"/>
        <v>0</v>
      </c>
      <c r="I327" s="1180"/>
      <c r="J327" s="1195">
        <f t="shared" si="10"/>
        <v>0</v>
      </c>
      <c r="K327" s="1024">
        <f t="shared" si="11"/>
        <v>0</v>
      </c>
    </row>
    <row r="328" spans="1:11" customFormat="1" ht="282.75" customHeight="1">
      <c r="A328" s="845"/>
      <c r="B328" s="805" t="s">
        <v>2704</v>
      </c>
      <c r="C328" s="809"/>
      <c r="D328" s="1173"/>
      <c r="E328" s="1194"/>
      <c r="F328" s="1173"/>
      <c r="G328" s="1206"/>
      <c r="H328" s="1195">
        <f t="shared" si="9"/>
        <v>0</v>
      </c>
      <c r="I328" s="1180"/>
      <c r="J328" s="1195">
        <f t="shared" si="10"/>
        <v>0</v>
      </c>
      <c r="K328" s="1024">
        <f t="shared" si="11"/>
        <v>0</v>
      </c>
    </row>
    <row r="329" spans="1:11" customFormat="1" ht="14.25">
      <c r="A329" s="845" t="s">
        <v>2735</v>
      </c>
      <c r="B329" s="799" t="s">
        <v>3275</v>
      </c>
      <c r="C329" s="809"/>
      <c r="D329" s="1173"/>
      <c r="E329" s="1173"/>
      <c r="F329" s="1173"/>
      <c r="G329" s="1206"/>
      <c r="H329" s="1195">
        <f t="shared" si="9"/>
        <v>0</v>
      </c>
      <c r="I329" s="1180"/>
      <c r="J329" s="1195">
        <f t="shared" si="10"/>
        <v>0</v>
      </c>
      <c r="K329" s="1024">
        <f t="shared" si="11"/>
        <v>0</v>
      </c>
    </row>
    <row r="330" spans="1:11" customFormat="1" ht="14.25">
      <c r="A330" s="845"/>
      <c r="B330" s="807" t="s">
        <v>2705</v>
      </c>
      <c r="C330" s="809"/>
      <c r="D330" s="1173"/>
      <c r="E330" s="1173"/>
      <c r="F330" s="1173"/>
      <c r="G330" s="1206"/>
      <c r="H330" s="1195">
        <f t="shared" si="9"/>
        <v>0</v>
      </c>
      <c r="I330" s="1180"/>
      <c r="J330" s="1195">
        <f t="shared" si="10"/>
        <v>0</v>
      </c>
      <c r="K330" s="1024">
        <f t="shared" si="11"/>
        <v>0</v>
      </c>
    </row>
    <row r="331" spans="1:11" customFormat="1" ht="14.25">
      <c r="A331" s="845"/>
      <c r="B331" s="807" t="s">
        <v>2706</v>
      </c>
      <c r="C331" s="809"/>
      <c r="D331" s="1173"/>
      <c r="E331" s="1173"/>
      <c r="F331" s="1173"/>
      <c r="G331" s="1206"/>
      <c r="H331" s="1195">
        <f t="shared" si="9"/>
        <v>0</v>
      </c>
      <c r="I331" s="1180"/>
      <c r="J331" s="1195">
        <f t="shared" si="10"/>
        <v>0</v>
      </c>
      <c r="K331" s="1024">
        <f t="shared" si="11"/>
        <v>0</v>
      </c>
    </row>
    <row r="332" spans="1:11" customFormat="1" ht="14.25">
      <c r="A332" s="845"/>
      <c r="B332" s="807" t="s">
        <v>2707</v>
      </c>
      <c r="C332" s="809"/>
      <c r="D332" s="1173"/>
      <c r="E332" s="1173"/>
      <c r="F332" s="1173"/>
      <c r="G332" s="1206"/>
      <c r="H332" s="1195">
        <f t="shared" si="9"/>
        <v>0</v>
      </c>
      <c r="I332" s="1180"/>
      <c r="J332" s="1195">
        <f t="shared" si="10"/>
        <v>0</v>
      </c>
      <c r="K332" s="1024">
        <f t="shared" si="11"/>
        <v>0</v>
      </c>
    </row>
    <row r="333" spans="1:11" customFormat="1" ht="14.25">
      <c r="A333" s="845"/>
      <c r="B333" s="807" t="s">
        <v>2708</v>
      </c>
      <c r="C333" s="809"/>
      <c r="D333" s="1173"/>
      <c r="E333" s="1173"/>
      <c r="F333" s="1173"/>
      <c r="G333" s="1206"/>
      <c r="H333" s="1195">
        <f t="shared" si="9"/>
        <v>0</v>
      </c>
      <c r="I333" s="1180"/>
      <c r="J333" s="1195">
        <f t="shared" si="10"/>
        <v>0</v>
      </c>
      <c r="K333" s="1024">
        <f t="shared" si="11"/>
        <v>0</v>
      </c>
    </row>
    <row r="334" spans="1:11" customFormat="1" ht="14.25">
      <c r="A334" s="845"/>
      <c r="B334" s="807" t="s">
        <v>2709</v>
      </c>
      <c r="C334" s="809"/>
      <c r="D334" s="1173"/>
      <c r="E334" s="1173"/>
      <c r="F334" s="1173"/>
      <c r="G334" s="1206"/>
      <c r="H334" s="1195">
        <f t="shared" si="9"/>
        <v>0</v>
      </c>
      <c r="I334" s="1180"/>
      <c r="J334" s="1195">
        <f t="shared" si="10"/>
        <v>0</v>
      </c>
      <c r="K334" s="1024">
        <f t="shared" si="11"/>
        <v>0</v>
      </c>
    </row>
    <row r="335" spans="1:11" customFormat="1" ht="28.5">
      <c r="A335" s="845"/>
      <c r="B335" s="807" t="s">
        <v>2710</v>
      </c>
      <c r="C335" s="809"/>
      <c r="D335" s="1173"/>
      <c r="E335" s="1173"/>
      <c r="F335" s="1173"/>
      <c r="G335" s="1206"/>
      <c r="H335" s="1195">
        <f t="shared" si="9"/>
        <v>0</v>
      </c>
      <c r="I335" s="1180"/>
      <c r="J335" s="1195">
        <f t="shared" si="10"/>
        <v>0</v>
      </c>
      <c r="K335" s="1024">
        <f t="shared" si="11"/>
        <v>0</v>
      </c>
    </row>
    <row r="336" spans="1:11" customFormat="1" ht="28.5">
      <c r="A336" s="845"/>
      <c r="B336" s="807" t="s">
        <v>2711</v>
      </c>
      <c r="C336" s="809"/>
      <c r="D336" s="1173"/>
      <c r="E336" s="1173"/>
      <c r="F336" s="1173"/>
      <c r="G336" s="1206"/>
      <c r="H336" s="1195">
        <f t="shared" si="9"/>
        <v>0</v>
      </c>
      <c r="I336" s="1180"/>
      <c r="J336" s="1195">
        <f t="shared" si="10"/>
        <v>0</v>
      </c>
      <c r="K336" s="1024">
        <f t="shared" si="11"/>
        <v>0</v>
      </c>
    </row>
    <row r="337" spans="1:11" customFormat="1" ht="14.25">
      <c r="A337" s="845"/>
      <c r="B337" s="807" t="s">
        <v>2712</v>
      </c>
      <c r="C337" s="809"/>
      <c r="D337" s="1173"/>
      <c r="E337" s="1173"/>
      <c r="F337" s="1173"/>
      <c r="G337" s="1206"/>
      <c r="H337" s="1195">
        <f t="shared" si="9"/>
        <v>0</v>
      </c>
      <c r="I337" s="1180"/>
      <c r="J337" s="1195">
        <f t="shared" si="10"/>
        <v>0</v>
      </c>
      <c r="K337" s="1024">
        <f t="shared" si="11"/>
        <v>0</v>
      </c>
    </row>
    <row r="338" spans="1:11" customFormat="1" ht="14.25">
      <c r="A338" s="845"/>
      <c r="B338" s="807" t="s">
        <v>2713</v>
      </c>
      <c r="C338" s="809"/>
      <c r="D338" s="1173"/>
      <c r="E338" s="1173"/>
      <c r="F338" s="1173"/>
      <c r="G338" s="1206"/>
      <c r="H338" s="1195">
        <f t="shared" si="9"/>
        <v>0</v>
      </c>
      <c r="I338" s="1180"/>
      <c r="J338" s="1195">
        <f t="shared" si="10"/>
        <v>0</v>
      </c>
      <c r="K338" s="1024">
        <f t="shared" si="11"/>
        <v>0</v>
      </c>
    </row>
    <row r="339" spans="1:11" customFormat="1" ht="14.25">
      <c r="A339" s="845"/>
      <c r="B339" s="807" t="s">
        <v>2714</v>
      </c>
      <c r="C339" s="809"/>
      <c r="D339" s="1173"/>
      <c r="E339" s="1173"/>
      <c r="F339" s="1173"/>
      <c r="G339" s="1206"/>
      <c r="H339" s="1195">
        <f t="shared" si="9"/>
        <v>0</v>
      </c>
      <c r="I339" s="1180"/>
      <c r="J339" s="1195">
        <f t="shared" si="10"/>
        <v>0</v>
      </c>
      <c r="K339" s="1024">
        <f t="shared" si="11"/>
        <v>0</v>
      </c>
    </row>
    <row r="340" spans="1:11" customFormat="1" ht="14.25">
      <c r="A340" s="845"/>
      <c r="B340" s="820"/>
      <c r="C340" s="809" t="s">
        <v>2515</v>
      </c>
      <c r="D340" s="1173">
        <v>79</v>
      </c>
      <c r="E340" s="1173"/>
      <c r="F340" s="1173">
        <f>D340*E340</f>
        <v>0</v>
      </c>
      <c r="G340" s="1410">
        <v>71</v>
      </c>
      <c r="H340" s="1195">
        <f t="shared" si="9"/>
        <v>0</v>
      </c>
      <c r="I340" s="1196">
        <v>8</v>
      </c>
      <c r="J340" s="1195">
        <f t="shared" si="10"/>
        <v>0</v>
      </c>
      <c r="K340" s="1024">
        <f t="shared" si="11"/>
        <v>0</v>
      </c>
    </row>
    <row r="341" spans="1:11" customFormat="1" ht="14.25">
      <c r="A341" s="845"/>
      <c r="B341" s="820"/>
      <c r="C341" s="809"/>
      <c r="D341" s="1173"/>
      <c r="E341" s="1173"/>
      <c r="F341" s="1173"/>
      <c r="G341" s="1206"/>
      <c r="H341" s="1195">
        <f t="shared" si="9"/>
        <v>0</v>
      </c>
      <c r="I341" s="1180"/>
      <c r="J341" s="1195">
        <f t="shared" si="10"/>
        <v>0</v>
      </c>
      <c r="K341" s="1024">
        <f t="shared" si="11"/>
        <v>0</v>
      </c>
    </row>
    <row r="342" spans="1:11" customFormat="1" ht="14.25">
      <c r="A342" s="845" t="s">
        <v>2738</v>
      </c>
      <c r="B342" s="810" t="s">
        <v>3276</v>
      </c>
      <c r="C342" s="809"/>
      <c r="D342" s="1173"/>
      <c r="E342" s="1173"/>
      <c r="F342" s="1173"/>
      <c r="G342" s="1206"/>
      <c r="H342" s="1195">
        <f t="shared" si="9"/>
        <v>0</v>
      </c>
      <c r="I342" s="1180"/>
      <c r="J342" s="1195">
        <f t="shared" si="10"/>
        <v>0</v>
      </c>
      <c r="K342" s="1024">
        <f t="shared" si="11"/>
        <v>0</v>
      </c>
    </row>
    <row r="343" spans="1:11" customFormat="1" ht="14.25">
      <c r="A343" s="845"/>
      <c r="B343" s="820" t="s">
        <v>2705</v>
      </c>
      <c r="C343" s="809"/>
      <c r="D343" s="1173"/>
      <c r="E343" s="1173"/>
      <c r="F343" s="1173"/>
      <c r="G343" s="1206"/>
      <c r="H343" s="1195">
        <f t="shared" ref="H343:H406" si="12">E343*G343</f>
        <v>0</v>
      </c>
      <c r="I343" s="1180"/>
      <c r="J343" s="1195">
        <f t="shared" ref="J343:J406" si="13">E343*I343</f>
        <v>0</v>
      </c>
      <c r="K343" s="1024">
        <f t="shared" ref="K343:K406" si="14">D343-G343-I343</f>
        <v>0</v>
      </c>
    </row>
    <row r="344" spans="1:11" customFormat="1" ht="14.25">
      <c r="A344" s="845"/>
      <c r="B344" s="820" t="s">
        <v>2706</v>
      </c>
      <c r="C344" s="809"/>
      <c r="D344" s="1173"/>
      <c r="E344" s="1173"/>
      <c r="F344" s="1173"/>
      <c r="G344" s="1206"/>
      <c r="H344" s="1195">
        <f t="shared" si="12"/>
        <v>0</v>
      </c>
      <c r="I344" s="1180"/>
      <c r="J344" s="1195">
        <f t="shared" si="13"/>
        <v>0</v>
      </c>
      <c r="K344" s="1024">
        <f t="shared" si="14"/>
        <v>0</v>
      </c>
    </row>
    <row r="345" spans="1:11" customFormat="1" ht="14.25">
      <c r="A345" s="845"/>
      <c r="B345" s="820" t="s">
        <v>2715</v>
      </c>
      <c r="C345" s="809"/>
      <c r="D345" s="1173"/>
      <c r="E345" s="1173"/>
      <c r="F345" s="1173"/>
      <c r="G345" s="1206"/>
      <c r="H345" s="1195">
        <f t="shared" si="12"/>
        <v>0</v>
      </c>
      <c r="I345" s="1180"/>
      <c r="J345" s="1195">
        <f t="shared" si="13"/>
        <v>0</v>
      </c>
      <c r="K345" s="1024">
        <f t="shared" si="14"/>
        <v>0</v>
      </c>
    </row>
    <row r="346" spans="1:11" customFormat="1" ht="14.25">
      <c r="A346" s="845"/>
      <c r="B346" s="820" t="s">
        <v>2716</v>
      </c>
      <c r="C346" s="809"/>
      <c r="D346" s="1173"/>
      <c r="E346" s="1173"/>
      <c r="F346" s="1173"/>
      <c r="G346" s="1206"/>
      <c r="H346" s="1195">
        <f t="shared" si="12"/>
        <v>0</v>
      </c>
      <c r="I346" s="1180"/>
      <c r="J346" s="1195">
        <f t="shared" si="13"/>
        <v>0</v>
      </c>
      <c r="K346" s="1024">
        <f t="shared" si="14"/>
        <v>0</v>
      </c>
    </row>
    <row r="347" spans="1:11" customFormat="1" ht="14.25">
      <c r="A347" s="845"/>
      <c r="B347" s="820" t="s">
        <v>2717</v>
      </c>
      <c r="C347" s="809"/>
      <c r="D347" s="1173"/>
      <c r="E347" s="1173"/>
      <c r="F347" s="1173"/>
      <c r="G347" s="1206"/>
      <c r="H347" s="1195">
        <f t="shared" si="12"/>
        <v>0</v>
      </c>
      <c r="I347" s="1180"/>
      <c r="J347" s="1195">
        <f t="shared" si="13"/>
        <v>0</v>
      </c>
      <c r="K347" s="1024">
        <f t="shared" si="14"/>
        <v>0</v>
      </c>
    </row>
    <row r="348" spans="1:11" customFormat="1" ht="14.25">
      <c r="A348" s="845"/>
      <c r="B348" s="820" t="s">
        <v>2710</v>
      </c>
      <c r="C348" s="809"/>
      <c r="D348" s="1173"/>
      <c r="E348" s="1173"/>
      <c r="F348" s="1173"/>
      <c r="G348" s="1206"/>
      <c r="H348" s="1195">
        <f t="shared" si="12"/>
        <v>0</v>
      </c>
      <c r="I348" s="1180"/>
      <c r="J348" s="1195">
        <f t="shared" si="13"/>
        <v>0</v>
      </c>
      <c r="K348" s="1024">
        <f t="shared" si="14"/>
        <v>0</v>
      </c>
    </row>
    <row r="349" spans="1:11" customFormat="1" ht="14.25">
      <c r="A349" s="845"/>
      <c r="B349" s="820" t="s">
        <v>2711</v>
      </c>
      <c r="C349" s="809"/>
      <c r="D349" s="1173"/>
      <c r="E349" s="1173"/>
      <c r="F349" s="1173"/>
      <c r="G349" s="1206"/>
      <c r="H349" s="1195">
        <f t="shared" si="12"/>
        <v>0</v>
      </c>
      <c r="I349" s="1180"/>
      <c r="J349" s="1195">
        <f t="shared" si="13"/>
        <v>0</v>
      </c>
      <c r="K349" s="1024">
        <f t="shared" si="14"/>
        <v>0</v>
      </c>
    </row>
    <row r="350" spans="1:11" customFormat="1" ht="14.25">
      <c r="A350" s="845"/>
      <c r="B350" s="820" t="s">
        <v>2712</v>
      </c>
      <c r="C350" s="809"/>
      <c r="D350" s="1173"/>
      <c r="E350" s="1173"/>
      <c r="F350" s="1173"/>
      <c r="G350" s="1206"/>
      <c r="H350" s="1195">
        <f t="shared" si="12"/>
        <v>0</v>
      </c>
      <c r="I350" s="1180"/>
      <c r="J350" s="1195">
        <f t="shared" si="13"/>
        <v>0</v>
      </c>
      <c r="K350" s="1024">
        <f t="shared" si="14"/>
        <v>0</v>
      </c>
    </row>
    <row r="351" spans="1:11" customFormat="1" ht="14.25">
      <c r="A351" s="845"/>
      <c r="B351" s="820" t="s">
        <v>2713</v>
      </c>
      <c r="C351" s="809"/>
      <c r="D351" s="1173"/>
      <c r="E351" s="1173"/>
      <c r="F351" s="1173"/>
      <c r="G351" s="1206"/>
      <c r="H351" s="1195">
        <f t="shared" si="12"/>
        <v>0</v>
      </c>
      <c r="I351" s="1180"/>
      <c r="J351" s="1195">
        <f t="shared" si="13"/>
        <v>0</v>
      </c>
      <c r="K351" s="1024">
        <f t="shared" si="14"/>
        <v>0</v>
      </c>
    </row>
    <row r="352" spans="1:11" customFormat="1" ht="14.25">
      <c r="A352" s="845"/>
      <c r="B352" s="820" t="s">
        <v>2714</v>
      </c>
      <c r="C352" s="809"/>
      <c r="D352" s="1173"/>
      <c r="E352" s="1173"/>
      <c r="F352" s="1173"/>
      <c r="G352" s="1206"/>
      <c r="H352" s="1195">
        <f t="shared" si="12"/>
        <v>0</v>
      </c>
      <c r="I352" s="1180"/>
      <c r="J352" s="1195">
        <f t="shared" si="13"/>
        <v>0</v>
      </c>
      <c r="K352" s="1024">
        <f t="shared" si="14"/>
        <v>0</v>
      </c>
    </row>
    <row r="353" spans="1:11" customFormat="1" ht="14.25">
      <c r="A353" s="845"/>
      <c r="B353" s="820"/>
      <c r="C353" s="809" t="s">
        <v>2515</v>
      </c>
      <c r="D353" s="1173">
        <v>12</v>
      </c>
      <c r="E353" s="1173"/>
      <c r="F353" s="1173">
        <f>D353*E353</f>
        <v>0</v>
      </c>
      <c r="G353" s="1410">
        <v>8</v>
      </c>
      <c r="H353" s="1195">
        <f t="shared" si="12"/>
        <v>0</v>
      </c>
      <c r="I353" s="1196">
        <v>4</v>
      </c>
      <c r="J353" s="1195">
        <f t="shared" si="13"/>
        <v>0</v>
      </c>
      <c r="K353" s="1024">
        <f t="shared" si="14"/>
        <v>0</v>
      </c>
    </row>
    <row r="354" spans="1:11" customFormat="1" ht="14.25">
      <c r="A354" s="845"/>
      <c r="B354" s="820"/>
      <c r="C354" s="809"/>
      <c r="D354" s="1173"/>
      <c r="E354" s="1173"/>
      <c r="F354" s="1173"/>
      <c r="G354" s="1206"/>
      <c r="H354" s="1195">
        <f t="shared" si="12"/>
        <v>0</v>
      </c>
      <c r="I354" s="1180"/>
      <c r="J354" s="1195">
        <f t="shared" si="13"/>
        <v>0</v>
      </c>
      <c r="K354" s="1024">
        <f t="shared" si="14"/>
        <v>0</v>
      </c>
    </row>
    <row r="355" spans="1:11" customFormat="1" ht="14.25">
      <c r="A355" s="845" t="s">
        <v>3432</v>
      </c>
      <c r="B355" s="810" t="s">
        <v>3277</v>
      </c>
      <c r="C355" s="809"/>
      <c r="D355" s="1173"/>
      <c r="E355" s="1173"/>
      <c r="F355" s="1173"/>
      <c r="G355" s="1206"/>
      <c r="H355" s="1195">
        <f t="shared" si="12"/>
        <v>0</v>
      </c>
      <c r="I355" s="1180"/>
      <c r="J355" s="1195">
        <f t="shared" si="13"/>
        <v>0</v>
      </c>
      <c r="K355" s="1024">
        <f t="shared" si="14"/>
        <v>0</v>
      </c>
    </row>
    <row r="356" spans="1:11" customFormat="1" ht="14.25">
      <c r="A356" s="845"/>
      <c r="B356" s="820" t="s">
        <v>2705</v>
      </c>
      <c r="C356" s="809"/>
      <c r="D356" s="1173"/>
      <c r="E356" s="1173"/>
      <c r="F356" s="1173"/>
      <c r="G356" s="1206"/>
      <c r="H356" s="1195">
        <f t="shared" si="12"/>
        <v>0</v>
      </c>
      <c r="I356" s="1180"/>
      <c r="J356" s="1195">
        <f t="shared" si="13"/>
        <v>0</v>
      </c>
      <c r="K356" s="1024">
        <f t="shared" si="14"/>
        <v>0</v>
      </c>
    </row>
    <row r="357" spans="1:11" customFormat="1" ht="14.25">
      <c r="A357" s="845"/>
      <c r="B357" s="820" t="s">
        <v>2706</v>
      </c>
      <c r="C357" s="809"/>
      <c r="D357" s="1173"/>
      <c r="E357" s="1173"/>
      <c r="F357" s="1173"/>
      <c r="G357" s="1206"/>
      <c r="H357" s="1195">
        <f t="shared" si="12"/>
        <v>0</v>
      </c>
      <c r="I357" s="1180"/>
      <c r="J357" s="1195">
        <f t="shared" si="13"/>
        <v>0</v>
      </c>
      <c r="K357" s="1024">
        <f t="shared" si="14"/>
        <v>0</v>
      </c>
    </row>
    <row r="358" spans="1:11" customFormat="1" ht="14.25">
      <c r="A358" s="845"/>
      <c r="B358" s="820" t="s">
        <v>2718</v>
      </c>
      <c r="C358" s="809"/>
      <c r="D358" s="1173"/>
      <c r="E358" s="1173"/>
      <c r="F358" s="1173"/>
      <c r="G358" s="1206"/>
      <c r="H358" s="1195">
        <f t="shared" si="12"/>
        <v>0</v>
      </c>
      <c r="I358" s="1180"/>
      <c r="J358" s="1195">
        <f t="shared" si="13"/>
        <v>0</v>
      </c>
      <c r="K358" s="1024">
        <f t="shared" si="14"/>
        <v>0</v>
      </c>
    </row>
    <row r="359" spans="1:11" customFormat="1" ht="14.25">
      <c r="A359" s="845"/>
      <c r="B359" s="820" t="s">
        <v>2719</v>
      </c>
      <c r="C359" s="809"/>
      <c r="D359" s="1173"/>
      <c r="E359" s="1173"/>
      <c r="F359" s="1173"/>
      <c r="G359" s="1206"/>
      <c r="H359" s="1195">
        <f t="shared" si="12"/>
        <v>0</v>
      </c>
      <c r="I359" s="1180"/>
      <c r="J359" s="1195">
        <f t="shared" si="13"/>
        <v>0</v>
      </c>
      <c r="K359" s="1024">
        <f t="shared" si="14"/>
        <v>0</v>
      </c>
    </row>
    <row r="360" spans="1:11" customFormat="1" ht="14.25">
      <c r="A360" s="845"/>
      <c r="B360" s="820" t="s">
        <v>2720</v>
      </c>
      <c r="C360" s="809"/>
      <c r="D360" s="1173"/>
      <c r="E360" s="1173"/>
      <c r="F360" s="1173"/>
      <c r="G360" s="1206"/>
      <c r="H360" s="1195">
        <f t="shared" si="12"/>
        <v>0</v>
      </c>
      <c r="I360" s="1180"/>
      <c r="J360" s="1195">
        <f t="shared" si="13"/>
        <v>0</v>
      </c>
      <c r="K360" s="1024">
        <f t="shared" si="14"/>
        <v>0</v>
      </c>
    </row>
    <row r="361" spans="1:11" customFormat="1" ht="14.25">
      <c r="A361" s="845"/>
      <c r="B361" s="820" t="s">
        <v>2721</v>
      </c>
      <c r="C361" s="809"/>
      <c r="D361" s="1173"/>
      <c r="E361" s="1173"/>
      <c r="F361" s="1173"/>
      <c r="G361" s="1206"/>
      <c r="H361" s="1195">
        <f t="shared" si="12"/>
        <v>0</v>
      </c>
      <c r="I361" s="1180"/>
      <c r="J361" s="1195">
        <f t="shared" si="13"/>
        <v>0</v>
      </c>
      <c r="K361" s="1024">
        <f t="shared" si="14"/>
        <v>0</v>
      </c>
    </row>
    <row r="362" spans="1:11" customFormat="1" ht="14.25">
      <c r="A362" s="845"/>
      <c r="B362" s="820" t="s">
        <v>2722</v>
      </c>
      <c r="C362" s="809"/>
      <c r="D362" s="1173"/>
      <c r="E362" s="1173"/>
      <c r="F362" s="1173"/>
      <c r="G362" s="1206"/>
      <c r="H362" s="1195">
        <f t="shared" si="12"/>
        <v>0</v>
      </c>
      <c r="I362" s="1180"/>
      <c r="J362" s="1195">
        <f t="shared" si="13"/>
        <v>0</v>
      </c>
      <c r="K362" s="1024">
        <f t="shared" si="14"/>
        <v>0</v>
      </c>
    </row>
    <row r="363" spans="1:11" customFormat="1" ht="14.25">
      <c r="A363" s="845"/>
      <c r="B363" s="820" t="s">
        <v>2723</v>
      </c>
      <c r="C363" s="809"/>
      <c r="D363" s="1173"/>
      <c r="E363" s="1173"/>
      <c r="F363" s="1173"/>
      <c r="G363" s="1206"/>
      <c r="H363" s="1195">
        <f t="shared" si="12"/>
        <v>0</v>
      </c>
      <c r="I363" s="1180"/>
      <c r="J363" s="1195">
        <f t="shared" si="13"/>
        <v>0</v>
      </c>
      <c r="K363" s="1024">
        <f t="shared" si="14"/>
        <v>0</v>
      </c>
    </row>
    <row r="364" spans="1:11" customFormat="1" ht="14.25">
      <c r="A364" s="845"/>
      <c r="B364" s="820" t="s">
        <v>2713</v>
      </c>
      <c r="C364" s="809"/>
      <c r="D364" s="1173"/>
      <c r="E364" s="1173"/>
      <c r="F364" s="1173"/>
      <c r="G364" s="1206"/>
      <c r="H364" s="1195">
        <f t="shared" si="12"/>
        <v>0</v>
      </c>
      <c r="I364" s="1180"/>
      <c r="J364" s="1195">
        <f t="shared" si="13"/>
        <v>0</v>
      </c>
      <c r="K364" s="1024">
        <f t="shared" si="14"/>
        <v>0</v>
      </c>
    </row>
    <row r="365" spans="1:11" customFormat="1" ht="14.25">
      <c r="A365" s="845"/>
      <c r="B365" s="820" t="s">
        <v>2714</v>
      </c>
      <c r="C365" s="809"/>
      <c r="D365" s="1173"/>
      <c r="E365" s="1173"/>
      <c r="F365" s="1173"/>
      <c r="G365" s="1206"/>
      <c r="H365" s="1195">
        <f t="shared" si="12"/>
        <v>0</v>
      </c>
      <c r="I365" s="1180"/>
      <c r="J365" s="1195">
        <f t="shared" si="13"/>
        <v>0</v>
      </c>
      <c r="K365" s="1024">
        <f t="shared" si="14"/>
        <v>0</v>
      </c>
    </row>
    <row r="366" spans="1:11" customFormat="1" ht="14.25">
      <c r="A366" s="845"/>
      <c r="B366" s="820"/>
      <c r="C366" s="809" t="s">
        <v>2515</v>
      </c>
      <c r="D366" s="1173">
        <v>18</v>
      </c>
      <c r="E366" s="1173"/>
      <c r="F366" s="1173">
        <f>D366*E366</f>
        <v>0</v>
      </c>
      <c r="G366" s="1410">
        <v>18</v>
      </c>
      <c r="H366" s="1195">
        <f t="shared" si="12"/>
        <v>0</v>
      </c>
      <c r="I366" s="1180"/>
      <c r="J366" s="1195">
        <f t="shared" si="13"/>
        <v>0</v>
      </c>
      <c r="K366" s="1024">
        <f t="shared" si="14"/>
        <v>0</v>
      </c>
    </row>
    <row r="367" spans="1:11" customFormat="1" ht="14.25">
      <c r="A367" s="845"/>
      <c r="B367" s="820"/>
      <c r="C367" s="809"/>
      <c r="D367" s="1173"/>
      <c r="E367" s="1173"/>
      <c r="F367" s="1173"/>
      <c r="G367" s="1206"/>
      <c r="H367" s="1195">
        <f t="shared" si="12"/>
        <v>0</v>
      </c>
      <c r="I367" s="1180"/>
      <c r="J367" s="1195">
        <f t="shared" si="13"/>
        <v>0</v>
      </c>
      <c r="K367" s="1024">
        <f t="shared" si="14"/>
        <v>0</v>
      </c>
    </row>
    <row r="368" spans="1:11" customFormat="1" ht="14.25">
      <c r="A368" s="1204" t="s">
        <v>3433</v>
      </c>
      <c r="B368" s="810" t="s">
        <v>3278</v>
      </c>
      <c r="C368" s="809"/>
      <c r="D368" s="1173"/>
      <c r="E368" s="1173"/>
      <c r="F368" s="1173"/>
      <c r="G368" s="1206"/>
      <c r="H368" s="1195">
        <f t="shared" si="12"/>
        <v>0</v>
      </c>
      <c r="I368" s="1180"/>
      <c r="J368" s="1195">
        <f t="shared" si="13"/>
        <v>0</v>
      </c>
      <c r="K368" s="1024">
        <f t="shared" si="14"/>
        <v>0</v>
      </c>
    </row>
    <row r="369" spans="1:11" customFormat="1" ht="14.25">
      <c r="A369" s="845"/>
      <c r="B369" s="807" t="s">
        <v>2705</v>
      </c>
      <c r="C369" s="809"/>
      <c r="D369" s="1173"/>
      <c r="E369" s="1173"/>
      <c r="F369" s="1173"/>
      <c r="G369" s="1206"/>
      <c r="H369" s="1195">
        <f t="shared" si="12"/>
        <v>0</v>
      </c>
      <c r="I369" s="1180"/>
      <c r="J369" s="1195">
        <f t="shared" si="13"/>
        <v>0</v>
      </c>
      <c r="K369" s="1024">
        <f t="shared" si="14"/>
        <v>0</v>
      </c>
    </row>
    <row r="370" spans="1:11" customFormat="1" ht="14.25">
      <c r="A370" s="845"/>
      <c r="B370" s="807" t="s">
        <v>2706</v>
      </c>
      <c r="C370" s="809"/>
      <c r="D370" s="1173"/>
      <c r="E370" s="1173"/>
      <c r="F370" s="1173"/>
      <c r="G370" s="1206"/>
      <c r="H370" s="1195">
        <f t="shared" si="12"/>
        <v>0</v>
      </c>
      <c r="I370" s="1180"/>
      <c r="J370" s="1195">
        <f t="shared" si="13"/>
        <v>0</v>
      </c>
      <c r="K370" s="1024">
        <f t="shared" si="14"/>
        <v>0</v>
      </c>
    </row>
    <row r="371" spans="1:11" customFormat="1" ht="14.25">
      <c r="A371" s="845"/>
      <c r="B371" s="807" t="s">
        <v>2724</v>
      </c>
      <c r="C371" s="809"/>
      <c r="D371" s="1173"/>
      <c r="E371" s="1173"/>
      <c r="F371" s="1173"/>
      <c r="G371" s="1206"/>
      <c r="H371" s="1195">
        <f t="shared" si="12"/>
        <v>0</v>
      </c>
      <c r="I371" s="1180"/>
      <c r="J371" s="1195">
        <f t="shared" si="13"/>
        <v>0</v>
      </c>
      <c r="K371" s="1024">
        <f t="shared" si="14"/>
        <v>0</v>
      </c>
    </row>
    <row r="372" spans="1:11" customFormat="1" ht="14.25">
      <c r="A372" s="845"/>
      <c r="B372" s="807" t="s">
        <v>2725</v>
      </c>
      <c r="C372" s="809"/>
      <c r="D372" s="1173"/>
      <c r="E372" s="1173"/>
      <c r="F372" s="1173"/>
      <c r="G372" s="1206"/>
      <c r="H372" s="1195">
        <f t="shared" si="12"/>
        <v>0</v>
      </c>
      <c r="I372" s="1180"/>
      <c r="J372" s="1195">
        <f t="shared" si="13"/>
        <v>0</v>
      </c>
      <c r="K372" s="1024">
        <f t="shared" si="14"/>
        <v>0</v>
      </c>
    </row>
    <row r="373" spans="1:11" customFormat="1" ht="14.25">
      <c r="A373" s="845"/>
      <c r="B373" s="807" t="s">
        <v>2726</v>
      </c>
      <c r="C373" s="809"/>
      <c r="D373" s="1173"/>
      <c r="E373" s="1173"/>
      <c r="F373" s="1173"/>
      <c r="G373" s="1206"/>
      <c r="H373" s="1195">
        <f t="shared" si="12"/>
        <v>0</v>
      </c>
      <c r="I373" s="1180"/>
      <c r="J373" s="1195">
        <f t="shared" si="13"/>
        <v>0</v>
      </c>
      <c r="K373" s="1024">
        <f t="shared" si="14"/>
        <v>0</v>
      </c>
    </row>
    <row r="374" spans="1:11" customFormat="1" ht="28.5">
      <c r="A374" s="845"/>
      <c r="B374" s="807" t="s">
        <v>2721</v>
      </c>
      <c r="C374" s="809"/>
      <c r="D374" s="1173"/>
      <c r="E374" s="1173"/>
      <c r="F374" s="1173"/>
      <c r="G374" s="1206"/>
      <c r="H374" s="1195">
        <f t="shared" si="12"/>
        <v>0</v>
      </c>
      <c r="I374" s="1180"/>
      <c r="J374" s="1195">
        <f t="shared" si="13"/>
        <v>0</v>
      </c>
      <c r="K374" s="1024">
        <f t="shared" si="14"/>
        <v>0</v>
      </c>
    </row>
    <row r="375" spans="1:11" customFormat="1" ht="28.5">
      <c r="A375" s="845"/>
      <c r="B375" s="807" t="s">
        <v>2722</v>
      </c>
      <c r="C375" s="809"/>
      <c r="D375" s="1173"/>
      <c r="E375" s="1173"/>
      <c r="F375" s="1173"/>
      <c r="G375" s="1206"/>
      <c r="H375" s="1195">
        <f t="shared" si="12"/>
        <v>0</v>
      </c>
      <c r="I375" s="1180"/>
      <c r="J375" s="1195">
        <f t="shared" si="13"/>
        <v>0</v>
      </c>
      <c r="K375" s="1024">
        <f t="shared" si="14"/>
        <v>0</v>
      </c>
    </row>
    <row r="376" spans="1:11" customFormat="1" ht="14.25">
      <c r="A376" s="845"/>
      <c r="B376" s="807" t="s">
        <v>2723</v>
      </c>
      <c r="C376" s="809"/>
      <c r="D376" s="1173"/>
      <c r="E376" s="1173"/>
      <c r="F376" s="1173"/>
      <c r="G376" s="1206"/>
      <c r="H376" s="1195">
        <f t="shared" si="12"/>
        <v>0</v>
      </c>
      <c r="I376" s="1180"/>
      <c r="J376" s="1195">
        <f t="shared" si="13"/>
        <v>0</v>
      </c>
      <c r="K376" s="1024">
        <f t="shared" si="14"/>
        <v>0</v>
      </c>
    </row>
    <row r="377" spans="1:11" customFormat="1" ht="14.25">
      <c r="A377" s="845"/>
      <c r="B377" s="807" t="s">
        <v>2713</v>
      </c>
      <c r="C377" s="809"/>
      <c r="D377" s="1173"/>
      <c r="E377" s="1173"/>
      <c r="F377" s="1173"/>
      <c r="G377" s="1206"/>
      <c r="H377" s="1195">
        <f t="shared" si="12"/>
        <v>0</v>
      </c>
      <c r="I377" s="1180"/>
      <c r="J377" s="1195">
        <f t="shared" si="13"/>
        <v>0</v>
      </c>
      <c r="K377" s="1024">
        <f t="shared" si="14"/>
        <v>0</v>
      </c>
    </row>
    <row r="378" spans="1:11" customFormat="1" ht="14.25">
      <c r="A378" s="845"/>
      <c r="B378" s="807" t="s">
        <v>2714</v>
      </c>
      <c r="C378" s="809"/>
      <c r="D378" s="1173"/>
      <c r="E378" s="1173"/>
      <c r="F378" s="1173"/>
      <c r="G378" s="1206"/>
      <c r="H378" s="1195">
        <f t="shared" si="12"/>
        <v>0</v>
      </c>
      <c r="I378" s="1180"/>
      <c r="J378" s="1195">
        <f t="shared" si="13"/>
        <v>0</v>
      </c>
      <c r="K378" s="1024">
        <f t="shared" si="14"/>
        <v>0</v>
      </c>
    </row>
    <row r="379" spans="1:11" customFormat="1" ht="14.25">
      <c r="A379" s="845"/>
      <c r="B379" s="820"/>
      <c r="C379" s="809" t="s">
        <v>2515</v>
      </c>
      <c r="D379" s="1173">
        <v>38</v>
      </c>
      <c r="E379" s="1173"/>
      <c r="F379" s="1173">
        <f>D379*E379</f>
        <v>0</v>
      </c>
      <c r="G379" s="1410">
        <v>30</v>
      </c>
      <c r="H379" s="1195">
        <f t="shared" si="12"/>
        <v>0</v>
      </c>
      <c r="I379" s="1196">
        <v>8</v>
      </c>
      <c r="J379" s="1195">
        <f t="shared" si="13"/>
        <v>0</v>
      </c>
      <c r="K379" s="1024">
        <f t="shared" si="14"/>
        <v>0</v>
      </c>
    </row>
    <row r="380" spans="1:11" customFormat="1" ht="14.25">
      <c r="A380" s="845"/>
      <c r="B380" s="820"/>
      <c r="C380" s="809"/>
      <c r="D380" s="1173"/>
      <c r="E380" s="1173"/>
      <c r="F380" s="1173"/>
      <c r="G380" s="1206"/>
      <c r="H380" s="1195">
        <f t="shared" si="12"/>
        <v>0</v>
      </c>
      <c r="I380" s="1180"/>
      <c r="J380" s="1195">
        <f t="shared" si="13"/>
        <v>0</v>
      </c>
      <c r="K380" s="1024">
        <f t="shared" si="14"/>
        <v>0</v>
      </c>
    </row>
    <row r="381" spans="1:11" customFormat="1" ht="111" customHeight="1">
      <c r="A381" s="845" t="s">
        <v>3434</v>
      </c>
      <c r="B381" s="805" t="s">
        <v>2727</v>
      </c>
      <c r="C381" s="809"/>
      <c r="D381" s="1173"/>
      <c r="E381" s="1173"/>
      <c r="F381" s="1173"/>
      <c r="G381" s="1206"/>
      <c r="H381" s="1195">
        <f t="shared" si="12"/>
        <v>0</v>
      </c>
      <c r="I381" s="1180"/>
      <c r="J381" s="1195">
        <f t="shared" si="13"/>
        <v>0</v>
      </c>
      <c r="K381" s="1024">
        <f t="shared" si="14"/>
        <v>0</v>
      </c>
    </row>
    <row r="382" spans="1:11" customFormat="1" ht="28.5">
      <c r="A382" s="845"/>
      <c r="B382" s="807" t="s">
        <v>2573</v>
      </c>
      <c r="C382" s="809"/>
      <c r="D382" s="1173"/>
      <c r="E382" s="1173"/>
      <c r="F382" s="1173"/>
      <c r="G382" s="1206"/>
      <c r="H382" s="1195">
        <f t="shared" si="12"/>
        <v>0</v>
      </c>
      <c r="I382" s="1180"/>
      <c r="J382" s="1195">
        <f t="shared" si="13"/>
        <v>0</v>
      </c>
      <c r="K382" s="1024">
        <f t="shared" si="14"/>
        <v>0</v>
      </c>
    </row>
    <row r="383" spans="1:11" customFormat="1" ht="28.5">
      <c r="A383" s="845"/>
      <c r="B383" s="807" t="s">
        <v>2574</v>
      </c>
      <c r="C383" s="809"/>
      <c r="D383" s="1173"/>
      <c r="E383" s="1173"/>
      <c r="F383" s="1173"/>
      <c r="G383" s="1206"/>
      <c r="H383" s="1195">
        <f t="shared" si="12"/>
        <v>0</v>
      </c>
      <c r="I383" s="1180"/>
      <c r="J383" s="1195">
        <f t="shared" si="13"/>
        <v>0</v>
      </c>
      <c r="K383" s="1024">
        <f t="shared" si="14"/>
        <v>0</v>
      </c>
    </row>
    <row r="384" spans="1:11" customFormat="1" ht="14.25">
      <c r="A384" s="845"/>
      <c r="B384" s="810" t="s">
        <v>3279</v>
      </c>
      <c r="C384" s="809"/>
      <c r="D384" s="1173"/>
      <c r="E384" s="1173"/>
      <c r="F384" s="1173"/>
      <c r="G384" s="1206"/>
      <c r="H384" s="1195">
        <f t="shared" si="12"/>
        <v>0</v>
      </c>
      <c r="I384" s="1180"/>
      <c r="J384" s="1195">
        <f t="shared" si="13"/>
        <v>0</v>
      </c>
      <c r="K384" s="1024">
        <f t="shared" si="14"/>
        <v>0</v>
      </c>
    </row>
    <row r="385" spans="1:11" customFormat="1" ht="14.25">
      <c r="A385" s="845"/>
      <c r="B385" s="807" t="s">
        <v>2575</v>
      </c>
      <c r="C385" s="809"/>
      <c r="D385" s="1173"/>
      <c r="E385" s="1173"/>
      <c r="F385" s="1173"/>
      <c r="G385" s="1206"/>
      <c r="H385" s="1195">
        <f t="shared" si="12"/>
        <v>0</v>
      </c>
      <c r="I385" s="1180"/>
      <c r="J385" s="1195">
        <f t="shared" si="13"/>
        <v>0</v>
      </c>
      <c r="K385" s="1024">
        <f t="shared" si="14"/>
        <v>0</v>
      </c>
    </row>
    <row r="386" spans="1:11" customFormat="1" ht="14.25">
      <c r="A386" s="845"/>
      <c r="B386" s="807" t="s">
        <v>2576</v>
      </c>
      <c r="C386" s="809"/>
      <c r="D386" s="1173"/>
      <c r="E386" s="1173"/>
      <c r="F386" s="1173"/>
      <c r="G386" s="1206"/>
      <c r="H386" s="1195">
        <f t="shared" si="12"/>
        <v>0</v>
      </c>
      <c r="I386" s="1180"/>
      <c r="J386" s="1195">
        <f t="shared" si="13"/>
        <v>0</v>
      </c>
      <c r="K386" s="1024">
        <f t="shared" si="14"/>
        <v>0</v>
      </c>
    </row>
    <row r="387" spans="1:11" customFormat="1" ht="14.25">
      <c r="A387" s="845"/>
      <c r="B387" s="807" t="s">
        <v>2577</v>
      </c>
      <c r="C387" s="809"/>
      <c r="D387" s="1173"/>
      <c r="E387" s="1173"/>
      <c r="F387" s="1173"/>
      <c r="G387" s="1206"/>
      <c r="H387" s="1195">
        <f t="shared" si="12"/>
        <v>0</v>
      </c>
      <c r="I387" s="1180"/>
      <c r="J387" s="1195">
        <f t="shared" si="13"/>
        <v>0</v>
      </c>
      <c r="K387" s="1024">
        <f t="shared" si="14"/>
        <v>0</v>
      </c>
    </row>
    <row r="388" spans="1:11" customFormat="1" ht="14.25">
      <c r="A388" s="845"/>
      <c r="B388" s="807" t="s">
        <v>2728</v>
      </c>
      <c r="C388" s="809"/>
      <c r="D388" s="1173"/>
      <c r="E388" s="1173"/>
      <c r="F388" s="1173"/>
      <c r="G388" s="1206"/>
      <c r="H388" s="1195">
        <f t="shared" si="12"/>
        <v>0</v>
      </c>
      <c r="I388" s="1180"/>
      <c r="J388" s="1195">
        <f t="shared" si="13"/>
        <v>0</v>
      </c>
      <c r="K388" s="1024">
        <f t="shared" si="14"/>
        <v>0</v>
      </c>
    </row>
    <row r="389" spans="1:11" customFormat="1" ht="14.25">
      <c r="A389" s="845"/>
      <c r="B389" s="807" t="s">
        <v>2579</v>
      </c>
      <c r="C389" s="809"/>
      <c r="D389" s="1173"/>
      <c r="E389" s="1173"/>
      <c r="F389" s="1173"/>
      <c r="G389" s="1206"/>
      <c r="H389" s="1195">
        <f t="shared" si="12"/>
        <v>0</v>
      </c>
      <c r="I389" s="1180"/>
      <c r="J389" s="1195">
        <f t="shared" si="13"/>
        <v>0</v>
      </c>
      <c r="K389" s="1024">
        <f t="shared" si="14"/>
        <v>0</v>
      </c>
    </row>
    <row r="390" spans="1:11" customFormat="1" ht="14.25">
      <c r="A390" s="845"/>
      <c r="B390" s="807" t="s">
        <v>2729</v>
      </c>
      <c r="C390" s="809"/>
      <c r="D390" s="1173"/>
      <c r="E390" s="1173"/>
      <c r="F390" s="1173"/>
      <c r="G390" s="1206"/>
      <c r="H390" s="1195">
        <f t="shared" si="12"/>
        <v>0</v>
      </c>
      <c r="I390" s="1180"/>
      <c r="J390" s="1195">
        <f t="shared" si="13"/>
        <v>0</v>
      </c>
      <c r="K390" s="1024">
        <f t="shared" si="14"/>
        <v>0</v>
      </c>
    </row>
    <row r="391" spans="1:11" customFormat="1" ht="14.25">
      <c r="A391" s="845"/>
      <c r="B391" s="807" t="s">
        <v>2581</v>
      </c>
      <c r="C391" s="809"/>
      <c r="D391" s="1173"/>
      <c r="E391" s="1173"/>
      <c r="F391" s="1173"/>
      <c r="G391" s="1206"/>
      <c r="H391" s="1195">
        <f t="shared" si="12"/>
        <v>0</v>
      </c>
      <c r="I391" s="1180"/>
      <c r="J391" s="1195">
        <f t="shared" si="13"/>
        <v>0</v>
      </c>
      <c r="K391" s="1024">
        <f t="shared" si="14"/>
        <v>0</v>
      </c>
    </row>
    <row r="392" spans="1:11" customFormat="1" ht="14.25">
      <c r="A392" s="845"/>
      <c r="B392" s="807" t="s">
        <v>2730</v>
      </c>
      <c r="C392" s="809"/>
      <c r="D392" s="1173"/>
      <c r="E392" s="1173"/>
      <c r="F392" s="1173"/>
      <c r="G392" s="1206"/>
      <c r="H392" s="1195">
        <f t="shared" si="12"/>
        <v>0</v>
      </c>
      <c r="I392" s="1180"/>
      <c r="J392" s="1195">
        <f t="shared" si="13"/>
        <v>0</v>
      </c>
      <c r="K392" s="1024">
        <f t="shared" si="14"/>
        <v>0</v>
      </c>
    </row>
    <row r="393" spans="1:11" customFormat="1" ht="14.25">
      <c r="A393" s="845"/>
      <c r="B393" s="807" t="s">
        <v>2583</v>
      </c>
      <c r="C393" s="809"/>
      <c r="D393" s="1173"/>
      <c r="E393" s="1173"/>
      <c r="F393" s="1173"/>
      <c r="G393" s="1206"/>
      <c r="H393" s="1195">
        <f t="shared" si="12"/>
        <v>0</v>
      </c>
      <c r="I393" s="1180"/>
      <c r="J393" s="1195">
        <f t="shared" si="13"/>
        <v>0</v>
      </c>
      <c r="K393" s="1024">
        <f t="shared" si="14"/>
        <v>0</v>
      </c>
    </row>
    <row r="394" spans="1:11" customFormat="1" ht="14.25">
      <c r="A394" s="845"/>
      <c r="B394" s="807" t="s">
        <v>2731</v>
      </c>
      <c r="C394" s="809"/>
      <c r="D394" s="1173"/>
      <c r="E394" s="1173"/>
      <c r="F394" s="1173"/>
      <c r="G394" s="1206"/>
      <c r="H394" s="1195">
        <f t="shared" si="12"/>
        <v>0</v>
      </c>
      <c r="I394" s="1180"/>
      <c r="J394" s="1195">
        <f t="shared" si="13"/>
        <v>0</v>
      </c>
      <c r="K394" s="1024">
        <f t="shared" si="14"/>
        <v>0</v>
      </c>
    </row>
    <row r="395" spans="1:11" customFormat="1" ht="14.25">
      <c r="A395" s="845"/>
      <c r="B395" s="807" t="s">
        <v>2585</v>
      </c>
      <c r="C395" s="809"/>
      <c r="D395" s="1173"/>
      <c r="E395" s="1173"/>
      <c r="F395" s="1173"/>
      <c r="G395" s="1206"/>
      <c r="H395" s="1195">
        <f t="shared" si="12"/>
        <v>0</v>
      </c>
      <c r="I395" s="1180"/>
      <c r="J395" s="1195">
        <f t="shared" si="13"/>
        <v>0</v>
      </c>
      <c r="K395" s="1024">
        <f t="shared" si="14"/>
        <v>0</v>
      </c>
    </row>
    <row r="396" spans="1:11" customFormat="1" ht="28.5">
      <c r="A396" s="845"/>
      <c r="B396" s="807" t="s">
        <v>2732</v>
      </c>
      <c r="C396" s="809"/>
      <c r="D396" s="1173"/>
      <c r="E396" s="1173"/>
      <c r="F396" s="1173"/>
      <c r="G396" s="1206"/>
      <c r="H396" s="1195">
        <f t="shared" si="12"/>
        <v>0</v>
      </c>
      <c r="I396" s="1180"/>
      <c r="J396" s="1195">
        <f t="shared" si="13"/>
        <v>0</v>
      </c>
      <c r="K396" s="1024">
        <f t="shared" si="14"/>
        <v>0</v>
      </c>
    </row>
    <row r="397" spans="1:11" customFormat="1" ht="14.25">
      <c r="A397" s="845"/>
      <c r="B397" s="807" t="s">
        <v>2733</v>
      </c>
      <c r="C397" s="809"/>
      <c r="D397" s="1173"/>
      <c r="E397" s="1173"/>
      <c r="F397" s="1173"/>
      <c r="G397" s="1206"/>
      <c r="H397" s="1195">
        <f t="shared" si="12"/>
        <v>0</v>
      </c>
      <c r="I397" s="1180"/>
      <c r="J397" s="1195">
        <f t="shared" si="13"/>
        <v>0</v>
      </c>
      <c r="K397" s="1024">
        <f t="shared" si="14"/>
        <v>0</v>
      </c>
    </row>
    <row r="398" spans="1:11" customFormat="1" ht="14.25">
      <c r="A398" s="845"/>
      <c r="B398" s="807" t="s">
        <v>2734</v>
      </c>
      <c r="C398" s="809"/>
      <c r="D398" s="1173"/>
      <c r="E398" s="1173"/>
      <c r="F398" s="1173"/>
      <c r="G398" s="1206"/>
      <c r="H398" s="1195">
        <f t="shared" si="12"/>
        <v>0</v>
      </c>
      <c r="I398" s="1180"/>
      <c r="J398" s="1195">
        <f t="shared" si="13"/>
        <v>0</v>
      </c>
      <c r="K398" s="1024">
        <f t="shared" si="14"/>
        <v>0</v>
      </c>
    </row>
    <row r="399" spans="1:11" customFormat="1" ht="14.25">
      <c r="A399" s="845"/>
      <c r="B399" s="820"/>
      <c r="C399" s="809" t="s">
        <v>2515</v>
      </c>
      <c r="D399" s="1173">
        <v>1</v>
      </c>
      <c r="E399" s="1173"/>
      <c r="F399" s="1173">
        <f>D399*E399</f>
        <v>0</v>
      </c>
      <c r="G399" s="1206">
        <v>1</v>
      </c>
      <c r="H399" s="1195">
        <f t="shared" si="12"/>
        <v>0</v>
      </c>
      <c r="I399" s="1180"/>
      <c r="J399" s="1195">
        <f t="shared" si="13"/>
        <v>0</v>
      </c>
      <c r="K399" s="1024">
        <f t="shared" si="14"/>
        <v>0</v>
      </c>
    </row>
    <row r="400" spans="1:11" customFormat="1" ht="14.25">
      <c r="A400" s="845"/>
      <c r="B400" s="820"/>
      <c r="C400" s="809"/>
      <c r="D400" s="1173"/>
      <c r="E400" s="1173"/>
      <c r="F400" s="1173"/>
      <c r="G400" s="1206"/>
      <c r="H400" s="1195">
        <f t="shared" si="12"/>
        <v>0</v>
      </c>
      <c r="I400" s="1180"/>
      <c r="J400" s="1195">
        <f t="shared" si="13"/>
        <v>0</v>
      </c>
      <c r="K400" s="1024">
        <f t="shared" si="14"/>
        <v>0</v>
      </c>
    </row>
    <row r="401" spans="1:11" customFormat="1" ht="14.25">
      <c r="A401" s="845" t="s">
        <v>27</v>
      </c>
      <c r="B401" s="814" t="s">
        <v>2589</v>
      </c>
      <c r="C401" s="809"/>
      <c r="D401" s="1173"/>
      <c r="E401" s="1173"/>
      <c r="F401" s="1173"/>
      <c r="G401" s="1206"/>
      <c r="H401" s="1195">
        <f t="shared" si="12"/>
        <v>0</v>
      </c>
      <c r="I401" s="1180"/>
      <c r="J401" s="1195">
        <f t="shared" si="13"/>
        <v>0</v>
      </c>
      <c r="K401" s="1024">
        <f t="shared" si="14"/>
        <v>0</v>
      </c>
    </row>
    <row r="402" spans="1:11" customFormat="1" ht="99.75" customHeight="1">
      <c r="A402" s="849" t="s">
        <v>3435</v>
      </c>
      <c r="B402" s="807" t="s">
        <v>2736</v>
      </c>
      <c r="C402" s="809"/>
      <c r="D402" s="1173"/>
      <c r="E402" s="1173"/>
      <c r="F402" s="1173"/>
      <c r="G402" s="1206"/>
      <c r="H402" s="1195">
        <f t="shared" si="12"/>
        <v>0</v>
      </c>
      <c r="I402" s="1180"/>
      <c r="J402" s="1195">
        <f t="shared" si="13"/>
        <v>0</v>
      </c>
      <c r="K402" s="1024">
        <f t="shared" si="14"/>
        <v>0</v>
      </c>
    </row>
    <row r="403" spans="1:11" customFormat="1" ht="99.75">
      <c r="A403" s="845"/>
      <c r="B403" s="807" t="s">
        <v>2737</v>
      </c>
      <c r="C403" s="809"/>
      <c r="D403" s="1173"/>
      <c r="E403" s="1173"/>
      <c r="F403" s="1173"/>
      <c r="G403" s="1206"/>
      <c r="H403" s="1195">
        <f t="shared" si="12"/>
        <v>0</v>
      </c>
      <c r="I403" s="1180"/>
      <c r="J403" s="1195">
        <f t="shared" si="13"/>
        <v>0</v>
      </c>
      <c r="K403" s="1024">
        <f t="shared" si="14"/>
        <v>0</v>
      </c>
    </row>
    <row r="404" spans="1:11" customFormat="1" ht="14.25">
      <c r="A404" s="845"/>
      <c r="B404" s="820"/>
      <c r="C404" s="809" t="s">
        <v>2515</v>
      </c>
      <c r="D404" s="1173">
        <v>104</v>
      </c>
      <c r="E404" s="1173"/>
      <c r="F404" s="1173">
        <f>D404*E404</f>
        <v>0</v>
      </c>
      <c r="G404" s="1206">
        <v>104</v>
      </c>
      <c r="H404" s="1195">
        <f t="shared" si="12"/>
        <v>0</v>
      </c>
      <c r="I404" s="1180"/>
      <c r="J404" s="1195">
        <f t="shared" si="13"/>
        <v>0</v>
      </c>
      <c r="K404" s="1024">
        <f t="shared" si="14"/>
        <v>0</v>
      </c>
    </row>
    <row r="405" spans="1:11" customFormat="1" ht="14.25">
      <c r="A405" s="845"/>
      <c r="B405" s="820"/>
      <c r="C405" s="809"/>
      <c r="D405" s="1173"/>
      <c r="E405" s="1173"/>
      <c r="F405" s="1173"/>
      <c r="G405" s="1206"/>
      <c r="H405" s="1195">
        <f t="shared" si="12"/>
        <v>0</v>
      </c>
      <c r="I405" s="1180"/>
      <c r="J405" s="1195">
        <f t="shared" si="13"/>
        <v>0</v>
      </c>
      <c r="K405" s="1024">
        <f t="shared" si="14"/>
        <v>0</v>
      </c>
    </row>
    <row r="406" spans="1:11" customFormat="1" ht="71.25" customHeight="1">
      <c r="A406" s="849" t="s">
        <v>3436</v>
      </c>
      <c r="B406" s="807" t="s">
        <v>2590</v>
      </c>
      <c r="C406" s="809"/>
      <c r="D406" s="1173"/>
      <c r="E406" s="1173"/>
      <c r="F406" s="1173"/>
      <c r="G406" s="1206"/>
      <c r="H406" s="1195">
        <f t="shared" si="12"/>
        <v>0</v>
      </c>
      <c r="I406" s="1180"/>
      <c r="J406" s="1195">
        <f t="shared" si="13"/>
        <v>0</v>
      </c>
      <c r="K406" s="1024">
        <f t="shared" si="14"/>
        <v>0</v>
      </c>
    </row>
    <row r="407" spans="1:11" customFormat="1" ht="28.5">
      <c r="A407" s="845"/>
      <c r="B407" s="807" t="s">
        <v>2591</v>
      </c>
      <c r="C407" s="809"/>
      <c r="D407" s="1173"/>
      <c r="E407" s="1173"/>
      <c r="F407" s="1173"/>
      <c r="G407" s="1206"/>
      <c r="H407" s="1195">
        <f t="shared" ref="H407:H470" si="15">E407*G407</f>
        <v>0</v>
      </c>
      <c r="I407" s="1180"/>
      <c r="J407" s="1195">
        <f t="shared" ref="J407:J470" si="16">E407*I407</f>
        <v>0</v>
      </c>
      <c r="K407" s="1024">
        <f t="shared" ref="K407:K470" si="17">D407-G407-I407</f>
        <v>0</v>
      </c>
    </row>
    <row r="408" spans="1:11" customFormat="1" ht="60" customHeight="1">
      <c r="A408" s="845"/>
      <c r="B408" s="807" t="s">
        <v>2592</v>
      </c>
      <c r="C408" s="809"/>
      <c r="D408" s="1173"/>
      <c r="E408" s="1173"/>
      <c r="F408" s="1173"/>
      <c r="G408" s="1206"/>
      <c r="H408" s="1195">
        <f t="shared" si="15"/>
        <v>0</v>
      </c>
      <c r="I408" s="1180"/>
      <c r="J408" s="1195">
        <f t="shared" si="16"/>
        <v>0</v>
      </c>
      <c r="K408" s="1024">
        <f t="shared" si="17"/>
        <v>0</v>
      </c>
    </row>
    <row r="409" spans="1:11" customFormat="1" ht="14.25">
      <c r="A409" s="845"/>
      <c r="B409" s="820"/>
      <c r="C409" s="809" t="s">
        <v>2515</v>
      </c>
      <c r="D409" s="1173">
        <v>1</v>
      </c>
      <c r="E409" s="1173"/>
      <c r="F409" s="1173">
        <f>D409*E409</f>
        <v>0</v>
      </c>
      <c r="G409" s="1206">
        <v>1</v>
      </c>
      <c r="H409" s="1195">
        <f t="shared" si="15"/>
        <v>0</v>
      </c>
      <c r="I409" s="1180"/>
      <c r="J409" s="1195">
        <f t="shared" si="16"/>
        <v>0</v>
      </c>
      <c r="K409" s="1024">
        <f t="shared" si="17"/>
        <v>0</v>
      </c>
    </row>
    <row r="410" spans="1:11" customFormat="1" ht="14.25">
      <c r="A410" s="845"/>
      <c r="B410" s="820"/>
      <c r="C410" s="809"/>
      <c r="D410" s="1173"/>
      <c r="E410" s="1173"/>
      <c r="F410" s="1173"/>
      <c r="G410" s="1206"/>
      <c r="H410" s="1195">
        <f t="shared" si="15"/>
        <v>0</v>
      </c>
      <c r="I410" s="1180"/>
      <c r="J410" s="1195">
        <f t="shared" si="16"/>
        <v>0</v>
      </c>
      <c r="K410" s="1024">
        <f t="shared" si="17"/>
        <v>0</v>
      </c>
    </row>
    <row r="411" spans="1:11" customFormat="1" ht="14.25">
      <c r="A411" s="845">
        <v>26</v>
      </c>
      <c r="B411" s="814" t="s">
        <v>2739</v>
      </c>
      <c r="C411" s="809"/>
      <c r="D411" s="1173"/>
      <c r="E411" s="1173"/>
      <c r="F411" s="1173"/>
      <c r="G411" s="1206"/>
      <c r="H411" s="1195">
        <f t="shared" si="15"/>
        <v>0</v>
      </c>
      <c r="I411" s="1180"/>
      <c r="J411" s="1195">
        <f t="shared" si="16"/>
        <v>0</v>
      </c>
      <c r="K411" s="1024">
        <f t="shared" si="17"/>
        <v>0</v>
      </c>
    </row>
    <row r="412" spans="1:11" customFormat="1" ht="14.25">
      <c r="A412" s="845"/>
      <c r="B412" s="807" t="s">
        <v>2740</v>
      </c>
      <c r="C412" s="809"/>
      <c r="D412" s="1173"/>
      <c r="E412" s="1173"/>
      <c r="F412" s="1173"/>
      <c r="G412" s="1206"/>
      <c r="H412" s="1195">
        <f t="shared" si="15"/>
        <v>0</v>
      </c>
      <c r="I412" s="1180"/>
      <c r="J412" s="1195">
        <f t="shared" si="16"/>
        <v>0</v>
      </c>
      <c r="K412" s="1024">
        <f t="shared" si="17"/>
        <v>0</v>
      </c>
    </row>
    <row r="413" spans="1:11" customFormat="1" ht="14.25">
      <c r="A413" s="845"/>
      <c r="B413" s="807" t="s">
        <v>2741</v>
      </c>
      <c r="C413" s="809"/>
      <c r="D413" s="1173"/>
      <c r="E413" s="1173"/>
      <c r="F413" s="1173"/>
      <c r="G413" s="1206"/>
      <c r="H413" s="1195">
        <f t="shared" si="15"/>
        <v>0</v>
      </c>
      <c r="I413" s="1180"/>
      <c r="J413" s="1195">
        <f t="shared" si="16"/>
        <v>0</v>
      </c>
      <c r="K413" s="1024">
        <f t="shared" si="17"/>
        <v>0</v>
      </c>
    </row>
    <row r="414" spans="1:11" customFormat="1" ht="14.25">
      <c r="A414" s="845"/>
      <c r="B414" s="807" t="s">
        <v>2555</v>
      </c>
      <c r="C414" s="809"/>
      <c r="D414" s="1173"/>
      <c r="E414" s="1173"/>
      <c r="F414" s="1173"/>
      <c r="G414" s="1206"/>
      <c r="H414" s="1195">
        <f t="shared" si="15"/>
        <v>0</v>
      </c>
      <c r="I414" s="1180"/>
      <c r="J414" s="1195">
        <f t="shared" si="16"/>
        <v>0</v>
      </c>
      <c r="K414" s="1024">
        <f t="shared" si="17"/>
        <v>0</v>
      </c>
    </row>
    <row r="415" spans="1:11" customFormat="1" ht="14.25">
      <c r="A415" s="845"/>
      <c r="B415" s="807" t="s">
        <v>2742</v>
      </c>
      <c r="C415" s="809"/>
      <c r="D415" s="1173"/>
      <c r="E415" s="1173"/>
      <c r="F415" s="1173"/>
      <c r="G415" s="1206"/>
      <c r="H415" s="1195">
        <f t="shared" si="15"/>
        <v>0</v>
      </c>
      <c r="I415" s="1180"/>
      <c r="J415" s="1195">
        <f t="shared" si="16"/>
        <v>0</v>
      </c>
      <c r="K415" s="1024">
        <f t="shared" si="17"/>
        <v>0</v>
      </c>
    </row>
    <row r="416" spans="1:11" customFormat="1" ht="14.25">
      <c r="A416" s="845"/>
      <c r="B416" s="807" t="s">
        <v>2743</v>
      </c>
      <c r="C416" s="809"/>
      <c r="D416" s="1173"/>
      <c r="E416" s="1173"/>
      <c r="F416" s="1173"/>
      <c r="G416" s="1206"/>
      <c r="H416" s="1195">
        <f t="shared" si="15"/>
        <v>0</v>
      </c>
      <c r="I416" s="1180"/>
      <c r="J416" s="1195">
        <f t="shared" si="16"/>
        <v>0</v>
      </c>
      <c r="K416" s="1024">
        <f t="shared" si="17"/>
        <v>0</v>
      </c>
    </row>
    <row r="417" spans="1:11" customFormat="1" ht="14.25">
      <c r="A417" s="845"/>
      <c r="B417" s="807" t="s">
        <v>2744</v>
      </c>
      <c r="C417" s="809"/>
      <c r="D417" s="1173"/>
      <c r="E417" s="1173"/>
      <c r="F417" s="1173"/>
      <c r="G417" s="1206"/>
      <c r="H417" s="1195">
        <f t="shared" si="15"/>
        <v>0</v>
      </c>
      <c r="I417" s="1180"/>
      <c r="J417" s="1195">
        <f t="shared" si="16"/>
        <v>0</v>
      </c>
      <c r="K417" s="1024">
        <f t="shared" si="17"/>
        <v>0</v>
      </c>
    </row>
    <row r="418" spans="1:11" customFormat="1" ht="14.25">
      <c r="A418" s="845"/>
      <c r="B418" s="807" t="s">
        <v>2745</v>
      </c>
      <c r="C418" s="809"/>
      <c r="D418" s="1173"/>
      <c r="E418" s="1173"/>
      <c r="F418" s="1173"/>
      <c r="G418" s="1206"/>
      <c r="H418" s="1195">
        <f t="shared" si="15"/>
        <v>0</v>
      </c>
      <c r="I418" s="1180"/>
      <c r="J418" s="1195">
        <f t="shared" si="16"/>
        <v>0</v>
      </c>
      <c r="K418" s="1024">
        <f t="shared" si="17"/>
        <v>0</v>
      </c>
    </row>
    <row r="419" spans="1:11" customFormat="1" ht="14.25">
      <c r="A419" s="845"/>
      <c r="B419" s="807" t="s">
        <v>2746</v>
      </c>
      <c r="C419" s="809"/>
      <c r="D419" s="1173"/>
      <c r="E419" s="1173"/>
      <c r="F419" s="1173"/>
      <c r="G419" s="1206"/>
      <c r="H419" s="1195">
        <f t="shared" si="15"/>
        <v>0</v>
      </c>
      <c r="I419" s="1180"/>
      <c r="J419" s="1195">
        <f t="shared" si="16"/>
        <v>0</v>
      </c>
      <c r="K419" s="1024">
        <f t="shared" si="17"/>
        <v>0</v>
      </c>
    </row>
    <row r="420" spans="1:11" customFormat="1" ht="14.25">
      <c r="A420" s="845"/>
      <c r="B420" s="820"/>
      <c r="C420" s="809" t="s">
        <v>2515</v>
      </c>
      <c r="D420" s="1173">
        <v>1</v>
      </c>
      <c r="E420" s="1173"/>
      <c r="F420" s="1173">
        <f>D420*E420</f>
        <v>0</v>
      </c>
      <c r="G420" s="1206">
        <v>1</v>
      </c>
      <c r="H420" s="1195">
        <f t="shared" si="15"/>
        <v>0</v>
      </c>
      <c r="I420" s="1180"/>
      <c r="J420" s="1195">
        <f t="shared" si="16"/>
        <v>0</v>
      </c>
      <c r="K420" s="1024">
        <f t="shared" si="17"/>
        <v>0</v>
      </c>
    </row>
    <row r="421" spans="1:11" customFormat="1" ht="14.25">
      <c r="A421" s="845"/>
      <c r="B421" s="820"/>
      <c r="C421" s="809"/>
      <c r="D421" s="1173"/>
      <c r="E421" s="1173"/>
      <c r="F421" s="1173"/>
      <c r="G421" s="1206"/>
      <c r="H421" s="1195">
        <f t="shared" si="15"/>
        <v>0</v>
      </c>
      <c r="I421" s="1180"/>
      <c r="J421" s="1195">
        <f t="shared" si="16"/>
        <v>0</v>
      </c>
      <c r="K421" s="1024">
        <f t="shared" si="17"/>
        <v>0</v>
      </c>
    </row>
    <row r="422" spans="1:11" customFormat="1" ht="57">
      <c r="A422" s="845">
        <v>27</v>
      </c>
      <c r="B422" s="810" t="s">
        <v>3451</v>
      </c>
      <c r="C422" s="809"/>
      <c r="D422" s="1173"/>
      <c r="E422" s="1173"/>
      <c r="F422" s="1173"/>
      <c r="G422" s="1206"/>
      <c r="H422" s="1195">
        <f t="shared" si="15"/>
        <v>0</v>
      </c>
      <c r="I422" s="1180"/>
      <c r="J422" s="1195">
        <f t="shared" si="16"/>
        <v>0</v>
      </c>
      <c r="K422" s="1024">
        <f t="shared" si="17"/>
        <v>0</v>
      </c>
    </row>
    <row r="423" spans="1:11" customFormat="1" ht="14.25">
      <c r="A423" s="845"/>
      <c r="B423" s="820" t="s">
        <v>2747</v>
      </c>
      <c r="C423" s="809"/>
      <c r="D423" s="1173"/>
      <c r="E423" s="1173"/>
      <c r="F423" s="1173"/>
      <c r="G423" s="1206"/>
      <c r="H423" s="1195">
        <f t="shared" si="15"/>
        <v>0</v>
      </c>
      <c r="I423" s="1180"/>
      <c r="J423" s="1195">
        <f t="shared" si="16"/>
        <v>0</v>
      </c>
      <c r="K423" s="1024">
        <f t="shared" si="17"/>
        <v>0</v>
      </c>
    </row>
    <row r="424" spans="1:11" customFormat="1" ht="14.25">
      <c r="A424" s="845"/>
      <c r="B424" s="849" t="s">
        <v>3280</v>
      </c>
      <c r="C424" s="809" t="s">
        <v>2515</v>
      </c>
      <c r="D424" s="1173">
        <v>88</v>
      </c>
      <c r="E424" s="1173"/>
      <c r="F424" s="1173">
        <f>D424*E424</f>
        <v>0</v>
      </c>
      <c r="G424" s="1206">
        <v>74</v>
      </c>
      <c r="H424" s="1195">
        <f t="shared" si="15"/>
        <v>0</v>
      </c>
      <c r="I424" s="1180">
        <v>14</v>
      </c>
      <c r="J424" s="1195">
        <f t="shared" si="16"/>
        <v>0</v>
      </c>
      <c r="K424" s="1024">
        <f t="shared" si="17"/>
        <v>0</v>
      </c>
    </row>
    <row r="425" spans="1:11" customFormat="1" ht="14.25">
      <c r="A425" s="845"/>
      <c r="B425" s="849" t="s">
        <v>3281</v>
      </c>
      <c r="C425" s="809" t="s">
        <v>2515</v>
      </c>
      <c r="D425" s="1173">
        <v>38</v>
      </c>
      <c r="E425" s="1173"/>
      <c r="F425" s="1173">
        <f>D425*E425</f>
        <v>0</v>
      </c>
      <c r="G425" s="1206">
        <v>34</v>
      </c>
      <c r="H425" s="1195">
        <f t="shared" si="15"/>
        <v>0</v>
      </c>
      <c r="I425" s="1180">
        <v>4</v>
      </c>
      <c r="J425" s="1195">
        <f t="shared" si="16"/>
        <v>0</v>
      </c>
      <c r="K425" s="1024">
        <f t="shared" si="17"/>
        <v>0</v>
      </c>
    </row>
    <row r="426" spans="1:11" customFormat="1" ht="14.25">
      <c r="A426" s="845"/>
      <c r="B426" s="849" t="s">
        <v>3282</v>
      </c>
      <c r="C426" s="809" t="s">
        <v>2515</v>
      </c>
      <c r="D426" s="1173">
        <v>10</v>
      </c>
      <c r="E426" s="1173"/>
      <c r="F426" s="1173">
        <f>D426*E426</f>
        <v>0</v>
      </c>
      <c r="G426" s="1206">
        <v>10</v>
      </c>
      <c r="H426" s="1195">
        <f t="shared" si="15"/>
        <v>0</v>
      </c>
      <c r="I426" s="1180"/>
      <c r="J426" s="1195">
        <f t="shared" si="16"/>
        <v>0</v>
      </c>
      <c r="K426" s="1024">
        <f t="shared" si="17"/>
        <v>0</v>
      </c>
    </row>
    <row r="427" spans="1:11" customFormat="1" ht="14.25">
      <c r="A427" s="845"/>
      <c r="B427" s="849" t="s">
        <v>3283</v>
      </c>
      <c r="C427" s="809" t="s">
        <v>2515</v>
      </c>
      <c r="D427" s="1173">
        <v>4</v>
      </c>
      <c r="E427" s="1173"/>
      <c r="F427" s="1173">
        <f>D427*E427</f>
        <v>0</v>
      </c>
      <c r="G427" s="1206">
        <v>2</v>
      </c>
      <c r="H427" s="1195">
        <f t="shared" si="15"/>
        <v>0</v>
      </c>
      <c r="I427" s="1180">
        <v>2</v>
      </c>
      <c r="J427" s="1195">
        <f t="shared" si="16"/>
        <v>0</v>
      </c>
      <c r="K427" s="1024">
        <f t="shared" si="17"/>
        <v>0</v>
      </c>
    </row>
    <row r="428" spans="1:11" customFormat="1" ht="15">
      <c r="A428" s="845"/>
      <c r="B428" s="821"/>
      <c r="C428" s="809"/>
      <c r="D428" s="1173"/>
      <c r="E428" s="1173"/>
      <c r="F428" s="1173"/>
      <c r="G428" s="1206"/>
      <c r="H428" s="1195">
        <f t="shared" si="15"/>
        <v>0</v>
      </c>
      <c r="I428" s="1180"/>
      <c r="J428" s="1195">
        <f t="shared" si="16"/>
        <v>0</v>
      </c>
      <c r="K428" s="1024">
        <f t="shared" si="17"/>
        <v>0</v>
      </c>
    </row>
    <row r="429" spans="1:11" customFormat="1" ht="14.25">
      <c r="A429" s="845">
        <v>28</v>
      </c>
      <c r="B429" s="814" t="s">
        <v>2748</v>
      </c>
      <c r="C429" s="809"/>
      <c r="D429" s="1173"/>
      <c r="E429" s="1173"/>
      <c r="F429" s="1173"/>
      <c r="G429" s="1206"/>
      <c r="H429" s="1195">
        <f t="shared" si="15"/>
        <v>0</v>
      </c>
      <c r="I429" s="1180"/>
      <c r="J429" s="1195">
        <f t="shared" si="16"/>
        <v>0</v>
      </c>
      <c r="K429" s="1024">
        <f t="shared" si="17"/>
        <v>0</v>
      </c>
    </row>
    <row r="430" spans="1:11" customFormat="1" ht="154.5" customHeight="1">
      <c r="A430" s="845"/>
      <c r="B430" s="845" t="s">
        <v>2749</v>
      </c>
      <c r="C430" s="809"/>
      <c r="D430" s="1173"/>
      <c r="E430" s="1173"/>
      <c r="F430" s="1173"/>
      <c r="G430" s="1206"/>
      <c r="H430" s="1195">
        <f t="shared" si="15"/>
        <v>0</v>
      </c>
      <c r="I430" s="1180"/>
      <c r="J430" s="1195">
        <f t="shared" si="16"/>
        <v>0</v>
      </c>
      <c r="K430" s="1024">
        <f t="shared" si="17"/>
        <v>0</v>
      </c>
    </row>
    <row r="431" spans="1:11" customFormat="1" ht="44.25" customHeight="1">
      <c r="A431" s="845"/>
      <c r="B431" s="810" t="s">
        <v>2551</v>
      </c>
      <c r="C431" s="809"/>
      <c r="D431" s="1173"/>
      <c r="E431" s="1173"/>
      <c r="F431" s="1173"/>
      <c r="G431" s="1206"/>
      <c r="H431" s="1195">
        <f t="shared" si="15"/>
        <v>0</v>
      </c>
      <c r="I431" s="1180"/>
      <c r="J431" s="1195">
        <f t="shared" si="16"/>
        <v>0</v>
      </c>
      <c r="K431" s="1024">
        <f t="shared" si="17"/>
        <v>0</v>
      </c>
    </row>
    <row r="432" spans="1:11" customFormat="1" ht="270.75" customHeight="1">
      <c r="A432" s="845"/>
      <c r="B432" s="810" t="s">
        <v>2750</v>
      </c>
      <c r="C432" s="809"/>
      <c r="D432" s="1173"/>
      <c r="E432" s="1173"/>
      <c r="F432" s="1173"/>
      <c r="G432" s="1206"/>
      <c r="H432" s="1195">
        <f t="shared" si="15"/>
        <v>0</v>
      </c>
      <c r="I432" s="1180"/>
      <c r="J432" s="1195">
        <f t="shared" si="16"/>
        <v>0</v>
      </c>
      <c r="K432" s="1024">
        <f t="shared" si="17"/>
        <v>0</v>
      </c>
    </row>
    <row r="433" spans="1:11" customFormat="1" ht="14.25">
      <c r="A433" s="845"/>
      <c r="B433" s="810" t="s">
        <v>2751</v>
      </c>
      <c r="C433" s="809"/>
      <c r="D433" s="1173"/>
      <c r="E433" s="1173"/>
      <c r="F433" s="1173"/>
      <c r="G433" s="1206"/>
      <c r="H433" s="1195">
        <f t="shared" si="15"/>
        <v>0</v>
      </c>
      <c r="I433" s="1180"/>
      <c r="J433" s="1195">
        <f t="shared" si="16"/>
        <v>0</v>
      </c>
      <c r="K433" s="1024">
        <f t="shared" si="17"/>
        <v>0</v>
      </c>
    </row>
    <row r="434" spans="1:11" customFormat="1" ht="14.25">
      <c r="A434" s="845"/>
      <c r="B434" s="810" t="s">
        <v>2752</v>
      </c>
      <c r="C434" s="809"/>
      <c r="D434" s="1173"/>
      <c r="E434" s="1173"/>
      <c r="F434" s="1173"/>
      <c r="G434" s="1206"/>
      <c r="H434" s="1195">
        <f t="shared" si="15"/>
        <v>0</v>
      </c>
      <c r="I434" s="1180"/>
      <c r="J434" s="1195">
        <f t="shared" si="16"/>
        <v>0</v>
      </c>
      <c r="K434" s="1024">
        <f t="shared" si="17"/>
        <v>0</v>
      </c>
    </row>
    <row r="435" spans="1:11" customFormat="1" ht="14.25">
      <c r="A435" s="845"/>
      <c r="B435" s="810" t="s">
        <v>2753</v>
      </c>
      <c r="C435" s="809"/>
      <c r="D435" s="1173"/>
      <c r="E435" s="1173"/>
      <c r="F435" s="1173"/>
      <c r="G435" s="1206"/>
      <c r="H435" s="1195">
        <f t="shared" si="15"/>
        <v>0</v>
      </c>
      <c r="I435" s="1180"/>
      <c r="J435" s="1195">
        <f t="shared" si="16"/>
        <v>0</v>
      </c>
      <c r="K435" s="1024">
        <f t="shared" si="17"/>
        <v>0</v>
      </c>
    </row>
    <row r="436" spans="1:11" customFormat="1" ht="14.25">
      <c r="A436" s="845"/>
      <c r="B436" s="810" t="s">
        <v>2754</v>
      </c>
      <c r="C436" s="809"/>
      <c r="D436" s="1173"/>
      <c r="E436" s="1173"/>
      <c r="F436" s="1173"/>
      <c r="G436" s="1206"/>
      <c r="H436" s="1195">
        <f t="shared" si="15"/>
        <v>0</v>
      </c>
      <c r="I436" s="1180"/>
      <c r="J436" s="1195">
        <f t="shared" si="16"/>
        <v>0</v>
      </c>
      <c r="K436" s="1024">
        <f t="shared" si="17"/>
        <v>0</v>
      </c>
    </row>
    <row r="437" spans="1:11" customFormat="1" ht="14.25">
      <c r="A437" s="845"/>
      <c r="B437" s="810" t="s">
        <v>2755</v>
      </c>
      <c r="C437" s="809"/>
      <c r="D437" s="1173"/>
      <c r="E437" s="1173"/>
      <c r="F437" s="1173"/>
      <c r="G437" s="1206"/>
      <c r="H437" s="1195">
        <f t="shared" si="15"/>
        <v>0</v>
      </c>
      <c r="I437" s="1180"/>
      <c r="J437" s="1195">
        <f t="shared" si="16"/>
        <v>0</v>
      </c>
      <c r="K437" s="1024">
        <f t="shared" si="17"/>
        <v>0</v>
      </c>
    </row>
    <row r="438" spans="1:11" customFormat="1" ht="14.25">
      <c r="A438" s="845"/>
      <c r="B438" s="810" t="s">
        <v>2756</v>
      </c>
      <c r="C438" s="809"/>
      <c r="D438" s="1173"/>
      <c r="E438" s="1173"/>
      <c r="F438" s="1173"/>
      <c r="G438" s="1206"/>
      <c r="H438" s="1195">
        <f t="shared" si="15"/>
        <v>0</v>
      </c>
      <c r="I438" s="1180"/>
      <c r="J438" s="1195">
        <f t="shared" si="16"/>
        <v>0</v>
      </c>
      <c r="K438" s="1024">
        <f t="shared" si="17"/>
        <v>0</v>
      </c>
    </row>
    <row r="439" spans="1:11" customFormat="1" ht="14.25">
      <c r="A439" s="845"/>
      <c r="B439" s="810" t="s">
        <v>2757</v>
      </c>
      <c r="C439" s="809"/>
      <c r="D439" s="1173"/>
      <c r="E439" s="1173"/>
      <c r="F439" s="1173"/>
      <c r="G439" s="1206"/>
      <c r="H439" s="1195">
        <f t="shared" si="15"/>
        <v>0</v>
      </c>
      <c r="I439" s="1180"/>
      <c r="J439" s="1195">
        <f t="shared" si="16"/>
        <v>0</v>
      </c>
      <c r="K439" s="1024">
        <f t="shared" si="17"/>
        <v>0</v>
      </c>
    </row>
    <row r="440" spans="1:11" customFormat="1" ht="14.25">
      <c r="A440" s="845"/>
      <c r="B440" s="810" t="s">
        <v>2758</v>
      </c>
      <c r="C440" s="809"/>
      <c r="D440" s="1173"/>
      <c r="E440" s="1173"/>
      <c r="F440" s="1173"/>
      <c r="G440" s="1206"/>
      <c r="H440" s="1195">
        <f t="shared" si="15"/>
        <v>0</v>
      </c>
      <c r="I440" s="1180"/>
      <c r="J440" s="1195">
        <f t="shared" si="16"/>
        <v>0</v>
      </c>
      <c r="K440" s="1024">
        <f t="shared" si="17"/>
        <v>0</v>
      </c>
    </row>
    <row r="441" spans="1:11" customFormat="1" ht="14.25">
      <c r="A441" s="845"/>
      <c r="B441" s="810" t="s">
        <v>2759</v>
      </c>
      <c r="C441" s="809"/>
      <c r="D441" s="1173"/>
      <c r="E441" s="1173"/>
      <c r="F441" s="1173"/>
      <c r="G441" s="1206"/>
      <c r="H441" s="1195">
        <f t="shared" si="15"/>
        <v>0</v>
      </c>
      <c r="I441" s="1180"/>
      <c r="J441" s="1195">
        <f t="shared" si="16"/>
        <v>0</v>
      </c>
      <c r="K441" s="1024">
        <f t="shared" si="17"/>
        <v>0</v>
      </c>
    </row>
    <row r="442" spans="1:11" customFormat="1" ht="14.25">
      <c r="A442" s="845"/>
      <c r="B442" s="810" t="s">
        <v>2760</v>
      </c>
      <c r="C442" s="809"/>
      <c r="D442" s="1173"/>
      <c r="E442" s="1173"/>
      <c r="F442" s="1173"/>
      <c r="G442" s="1206"/>
      <c r="H442" s="1195">
        <f t="shared" si="15"/>
        <v>0</v>
      </c>
      <c r="I442" s="1180"/>
      <c r="J442" s="1195">
        <f t="shared" si="16"/>
        <v>0</v>
      </c>
      <c r="K442" s="1024">
        <f t="shared" si="17"/>
        <v>0</v>
      </c>
    </row>
    <row r="443" spans="1:11" customFormat="1" ht="14.25">
      <c r="A443" s="845"/>
      <c r="B443" s="810" t="s">
        <v>2761</v>
      </c>
      <c r="C443" s="809"/>
      <c r="D443" s="1173"/>
      <c r="E443" s="1173"/>
      <c r="F443" s="1173"/>
      <c r="G443" s="1206"/>
      <c r="H443" s="1195">
        <f t="shared" si="15"/>
        <v>0</v>
      </c>
      <c r="I443" s="1180"/>
      <c r="J443" s="1195">
        <f t="shared" si="16"/>
        <v>0</v>
      </c>
      <c r="K443" s="1024">
        <f t="shared" si="17"/>
        <v>0</v>
      </c>
    </row>
    <row r="444" spans="1:11" customFormat="1" ht="28.5">
      <c r="A444" s="845"/>
      <c r="B444" s="810" t="s">
        <v>2762</v>
      </c>
      <c r="C444" s="809"/>
      <c r="D444" s="1173"/>
      <c r="E444" s="1173"/>
      <c r="F444" s="1173"/>
      <c r="G444" s="1206"/>
      <c r="H444" s="1195">
        <f t="shared" si="15"/>
        <v>0</v>
      </c>
      <c r="I444" s="1180"/>
      <c r="J444" s="1195">
        <f t="shared" si="16"/>
        <v>0</v>
      </c>
      <c r="K444" s="1024">
        <f t="shared" si="17"/>
        <v>0</v>
      </c>
    </row>
    <row r="445" spans="1:11" customFormat="1" ht="16.5" customHeight="1">
      <c r="A445" s="845"/>
      <c r="B445" s="810" t="s">
        <v>2763</v>
      </c>
      <c r="C445" s="809"/>
      <c r="D445" s="1173"/>
      <c r="E445" s="1173"/>
      <c r="F445" s="1173"/>
      <c r="G445" s="1206"/>
      <c r="H445" s="1195">
        <f t="shared" si="15"/>
        <v>0</v>
      </c>
      <c r="I445" s="1180"/>
      <c r="J445" s="1195">
        <f t="shared" si="16"/>
        <v>0</v>
      </c>
      <c r="K445" s="1024">
        <f t="shared" si="17"/>
        <v>0</v>
      </c>
    </row>
    <row r="446" spans="1:11" customFormat="1" ht="14.25">
      <c r="A446" s="845"/>
      <c r="B446" s="810" t="s">
        <v>2764</v>
      </c>
      <c r="C446" s="809"/>
      <c r="D446" s="1173"/>
      <c r="E446" s="1173"/>
      <c r="F446" s="1173"/>
      <c r="G446" s="1206"/>
      <c r="H446" s="1195">
        <f t="shared" si="15"/>
        <v>0</v>
      </c>
      <c r="I446" s="1180"/>
      <c r="J446" s="1195">
        <f t="shared" si="16"/>
        <v>0</v>
      </c>
      <c r="K446" s="1024">
        <f t="shared" si="17"/>
        <v>0</v>
      </c>
    </row>
    <row r="447" spans="1:11" customFormat="1" ht="28.5">
      <c r="A447" s="845"/>
      <c r="B447" s="810" t="s">
        <v>2765</v>
      </c>
      <c r="C447" s="809"/>
      <c r="D447" s="1173"/>
      <c r="E447" s="1173"/>
      <c r="F447" s="1173"/>
      <c r="G447" s="1206"/>
      <c r="H447" s="1195">
        <f t="shared" si="15"/>
        <v>0</v>
      </c>
      <c r="I447" s="1180"/>
      <c r="J447" s="1195">
        <f t="shared" si="16"/>
        <v>0</v>
      </c>
      <c r="K447" s="1024">
        <f t="shared" si="17"/>
        <v>0</v>
      </c>
    </row>
    <row r="448" spans="1:11" customFormat="1" ht="14.25">
      <c r="A448" s="845"/>
      <c r="B448" s="810" t="s">
        <v>2766</v>
      </c>
      <c r="C448" s="809"/>
      <c r="D448" s="1173"/>
      <c r="E448" s="1173"/>
      <c r="F448" s="1173"/>
      <c r="G448" s="1206"/>
      <c r="H448" s="1195">
        <f t="shared" si="15"/>
        <v>0</v>
      </c>
      <c r="I448" s="1180"/>
      <c r="J448" s="1195">
        <f t="shared" si="16"/>
        <v>0</v>
      </c>
      <c r="K448" s="1024">
        <f t="shared" si="17"/>
        <v>0</v>
      </c>
    </row>
    <row r="449" spans="1:11" customFormat="1" ht="28.5">
      <c r="A449" s="845"/>
      <c r="B449" s="810" t="s">
        <v>2767</v>
      </c>
      <c r="C449" s="809"/>
      <c r="D449" s="1173"/>
      <c r="E449" s="1173"/>
      <c r="F449" s="1173"/>
      <c r="G449" s="1206"/>
      <c r="H449" s="1195">
        <f t="shared" si="15"/>
        <v>0</v>
      </c>
      <c r="I449" s="1180"/>
      <c r="J449" s="1195">
        <f t="shared" si="16"/>
        <v>0</v>
      </c>
      <c r="K449" s="1024">
        <f t="shared" si="17"/>
        <v>0</v>
      </c>
    </row>
    <row r="450" spans="1:11" customFormat="1" ht="28.5">
      <c r="A450" s="845"/>
      <c r="B450" s="810" t="s">
        <v>2768</v>
      </c>
      <c r="C450" s="809"/>
      <c r="D450" s="1173"/>
      <c r="E450" s="1173"/>
      <c r="F450" s="1173"/>
      <c r="G450" s="1206"/>
      <c r="H450" s="1195">
        <f t="shared" si="15"/>
        <v>0</v>
      </c>
      <c r="I450" s="1180"/>
      <c r="J450" s="1195">
        <f t="shared" si="16"/>
        <v>0</v>
      </c>
      <c r="K450" s="1024">
        <f t="shared" si="17"/>
        <v>0</v>
      </c>
    </row>
    <row r="451" spans="1:11" customFormat="1" ht="14.25">
      <c r="A451" s="845"/>
      <c r="B451" s="810" t="s">
        <v>2769</v>
      </c>
      <c r="C451" s="809"/>
      <c r="D451" s="1173"/>
      <c r="E451" s="1173"/>
      <c r="F451" s="1173"/>
      <c r="G451" s="1206"/>
      <c r="H451" s="1195">
        <f t="shared" si="15"/>
        <v>0</v>
      </c>
      <c r="I451" s="1180"/>
      <c r="J451" s="1195">
        <f t="shared" si="16"/>
        <v>0</v>
      </c>
      <c r="K451" s="1024">
        <f t="shared" si="17"/>
        <v>0</v>
      </c>
    </row>
    <row r="452" spans="1:11" customFormat="1" ht="28.5">
      <c r="A452" s="845"/>
      <c r="B452" s="810" t="s">
        <v>2770</v>
      </c>
      <c r="C452" s="809"/>
      <c r="D452" s="1173"/>
      <c r="E452" s="1173"/>
      <c r="F452" s="1173"/>
      <c r="G452" s="1206"/>
      <c r="H452" s="1195">
        <f t="shared" si="15"/>
        <v>0</v>
      </c>
      <c r="I452" s="1180"/>
      <c r="J452" s="1195">
        <f t="shared" si="16"/>
        <v>0</v>
      </c>
      <c r="K452" s="1024">
        <f t="shared" si="17"/>
        <v>0</v>
      </c>
    </row>
    <row r="453" spans="1:11" customFormat="1" ht="15">
      <c r="A453" s="845"/>
      <c r="B453" s="821"/>
      <c r="C453" s="809" t="s">
        <v>1389</v>
      </c>
      <c r="D453" s="1173">
        <v>1</v>
      </c>
      <c r="E453" s="1173"/>
      <c r="F453" s="1173">
        <f>D453*E453</f>
        <v>0</v>
      </c>
      <c r="G453" s="1206">
        <v>1</v>
      </c>
      <c r="H453" s="1195">
        <f t="shared" si="15"/>
        <v>0</v>
      </c>
      <c r="I453" s="1180"/>
      <c r="J453" s="1195">
        <f t="shared" si="16"/>
        <v>0</v>
      </c>
      <c r="K453" s="1024">
        <f t="shared" si="17"/>
        <v>0</v>
      </c>
    </row>
    <row r="454" spans="1:11" customFormat="1" ht="15">
      <c r="A454" s="845"/>
      <c r="B454" s="821"/>
      <c r="C454" s="809"/>
      <c r="D454" s="1173"/>
      <c r="E454" s="1173"/>
      <c r="F454" s="1173"/>
      <c r="G454" s="1206"/>
      <c r="H454" s="1195">
        <f t="shared" si="15"/>
        <v>0</v>
      </c>
      <c r="I454" s="1180"/>
      <c r="J454" s="1195">
        <f t="shared" si="16"/>
        <v>0</v>
      </c>
      <c r="K454" s="1024">
        <f t="shared" si="17"/>
        <v>0</v>
      </c>
    </row>
    <row r="455" spans="1:11" customFormat="1" ht="99.75">
      <c r="A455" s="845">
        <v>29</v>
      </c>
      <c r="B455" s="807" t="s">
        <v>2771</v>
      </c>
      <c r="C455" s="809"/>
      <c r="D455" s="1173"/>
      <c r="E455" s="1173"/>
      <c r="F455" s="1173"/>
      <c r="G455" s="1206"/>
      <c r="H455" s="1195">
        <f t="shared" si="15"/>
        <v>0</v>
      </c>
      <c r="I455" s="1180"/>
      <c r="J455" s="1195">
        <f t="shared" si="16"/>
        <v>0</v>
      </c>
      <c r="K455" s="1024">
        <f t="shared" si="17"/>
        <v>0</v>
      </c>
    </row>
    <row r="456" spans="1:11" customFormat="1" ht="14.25">
      <c r="A456" s="845"/>
      <c r="B456" s="810" t="s">
        <v>2772</v>
      </c>
      <c r="C456" s="809" t="s">
        <v>2619</v>
      </c>
      <c r="D456" s="1193">
        <v>810</v>
      </c>
      <c r="E456" s="1193"/>
      <c r="F456" s="1193">
        <f>D456*E456</f>
        <v>0</v>
      </c>
      <c r="G456" s="1206">
        <v>720</v>
      </c>
      <c r="H456" s="1195">
        <f t="shared" si="15"/>
        <v>0</v>
      </c>
      <c r="I456" s="1180">
        <v>90</v>
      </c>
      <c r="J456" s="1195">
        <f t="shared" si="16"/>
        <v>0</v>
      </c>
      <c r="K456" s="1024">
        <f t="shared" si="17"/>
        <v>0</v>
      </c>
    </row>
    <row r="457" spans="1:11" customFormat="1" ht="14.25">
      <c r="A457" s="845"/>
      <c r="B457" s="810" t="s">
        <v>2618</v>
      </c>
      <c r="C457" s="809" t="s">
        <v>2619</v>
      </c>
      <c r="D457" s="1193">
        <v>110</v>
      </c>
      <c r="E457" s="1193"/>
      <c r="F457" s="1193">
        <f>D457*E457</f>
        <v>0</v>
      </c>
      <c r="G457" s="1206">
        <v>100</v>
      </c>
      <c r="H457" s="1195">
        <f t="shared" si="15"/>
        <v>0</v>
      </c>
      <c r="I457" s="1180">
        <v>10</v>
      </c>
      <c r="J457" s="1195">
        <f t="shared" si="16"/>
        <v>0</v>
      </c>
      <c r="K457" s="1024">
        <f t="shared" si="17"/>
        <v>0</v>
      </c>
    </row>
    <row r="458" spans="1:11" customFormat="1" ht="14.25">
      <c r="A458" s="845"/>
      <c r="B458" s="810" t="s">
        <v>2773</v>
      </c>
      <c r="C458" s="809" t="s">
        <v>2619</v>
      </c>
      <c r="D458" s="1193">
        <v>1340</v>
      </c>
      <c r="E458" s="1193"/>
      <c r="F458" s="1193">
        <f>D458*E458</f>
        <v>0</v>
      </c>
      <c r="G458" s="1414">
        <v>1190</v>
      </c>
      <c r="H458" s="1195">
        <f t="shared" si="15"/>
        <v>0</v>
      </c>
      <c r="I458" s="1413">
        <v>150</v>
      </c>
      <c r="J458" s="1195">
        <f t="shared" si="16"/>
        <v>0</v>
      </c>
      <c r="K458" s="1024">
        <f t="shared" si="17"/>
        <v>0</v>
      </c>
    </row>
    <row r="459" spans="1:11" customFormat="1" ht="14.25">
      <c r="A459" s="845"/>
      <c r="B459" s="810" t="s">
        <v>2774</v>
      </c>
      <c r="C459" s="809" t="s">
        <v>2619</v>
      </c>
      <c r="D459" s="1193">
        <v>110</v>
      </c>
      <c r="E459" s="1193"/>
      <c r="F459" s="1193">
        <f>D459*E459</f>
        <v>0</v>
      </c>
      <c r="G459" s="1206">
        <v>93</v>
      </c>
      <c r="H459" s="1195">
        <f t="shared" si="15"/>
        <v>0</v>
      </c>
      <c r="I459" s="1180">
        <v>17</v>
      </c>
      <c r="J459" s="1195">
        <f t="shared" si="16"/>
        <v>0</v>
      </c>
      <c r="K459" s="1024">
        <f t="shared" si="17"/>
        <v>0</v>
      </c>
    </row>
    <row r="460" spans="1:11" customFormat="1" ht="14.25">
      <c r="A460" s="845"/>
      <c r="B460" s="810" t="s">
        <v>2775</v>
      </c>
      <c r="C460" s="809" t="s">
        <v>2619</v>
      </c>
      <c r="D460" s="1193">
        <v>210</v>
      </c>
      <c r="E460" s="1193"/>
      <c r="F460" s="1193">
        <f>D460*E460</f>
        <v>0</v>
      </c>
      <c r="G460" s="1206">
        <v>189</v>
      </c>
      <c r="H460" s="1195">
        <f t="shared" si="15"/>
        <v>0</v>
      </c>
      <c r="I460" s="1180">
        <v>21</v>
      </c>
      <c r="J460" s="1195">
        <f t="shared" si="16"/>
        <v>0</v>
      </c>
      <c r="K460" s="1024">
        <f t="shared" si="17"/>
        <v>0</v>
      </c>
    </row>
    <row r="461" spans="1:11" customFormat="1" ht="14.25">
      <c r="A461" s="845"/>
      <c r="B461" s="810"/>
      <c r="C461" s="817"/>
      <c r="D461" s="1178"/>
      <c r="E461" s="1178"/>
      <c r="F461" s="1178"/>
      <c r="G461" s="1206"/>
      <c r="H461" s="1195">
        <f t="shared" si="15"/>
        <v>0</v>
      </c>
      <c r="I461" s="1180"/>
      <c r="J461" s="1195">
        <f t="shared" si="16"/>
        <v>0</v>
      </c>
      <c r="K461" s="1024">
        <f t="shared" si="17"/>
        <v>0</v>
      </c>
    </row>
    <row r="462" spans="1:11" customFormat="1" ht="100.5" customHeight="1">
      <c r="A462" s="845">
        <v>30</v>
      </c>
      <c r="B462" s="807" t="s">
        <v>2776</v>
      </c>
      <c r="C462" s="809"/>
      <c r="D462" s="1173"/>
      <c r="E462" s="1173"/>
      <c r="F462" s="1173"/>
      <c r="G462" s="1206"/>
      <c r="H462" s="1195">
        <f t="shared" si="15"/>
        <v>0</v>
      </c>
      <c r="I462" s="1180"/>
      <c r="J462" s="1195">
        <f t="shared" si="16"/>
        <v>0</v>
      </c>
      <c r="K462" s="1024">
        <f t="shared" si="17"/>
        <v>0</v>
      </c>
    </row>
    <row r="463" spans="1:11" customFormat="1" ht="14.25">
      <c r="A463" s="845"/>
      <c r="B463" s="810" t="s">
        <v>2622</v>
      </c>
      <c r="C463" s="809" t="s">
        <v>2619</v>
      </c>
      <c r="D463" s="1193">
        <v>120</v>
      </c>
      <c r="E463" s="1193"/>
      <c r="F463" s="1193">
        <f>D463*E463</f>
        <v>0</v>
      </c>
      <c r="G463" s="1206">
        <v>106</v>
      </c>
      <c r="H463" s="1195">
        <f t="shared" si="15"/>
        <v>0</v>
      </c>
      <c r="I463" s="1180">
        <v>14</v>
      </c>
      <c r="J463" s="1195">
        <f t="shared" si="16"/>
        <v>0</v>
      </c>
      <c r="K463" s="1024">
        <f t="shared" si="17"/>
        <v>0</v>
      </c>
    </row>
    <row r="464" spans="1:11" customFormat="1" ht="14.25">
      <c r="A464" s="845"/>
      <c r="B464" s="810" t="s">
        <v>2777</v>
      </c>
      <c r="C464" s="809" t="s">
        <v>2619</v>
      </c>
      <c r="D464" s="1193">
        <v>280</v>
      </c>
      <c r="E464" s="1193"/>
      <c r="F464" s="1193">
        <f>D464*E464</f>
        <v>0</v>
      </c>
      <c r="G464" s="1414">
        <v>152</v>
      </c>
      <c r="H464" s="1195">
        <f t="shared" si="15"/>
        <v>0</v>
      </c>
      <c r="I464" s="1413">
        <v>128</v>
      </c>
      <c r="J464" s="1195">
        <f t="shared" si="16"/>
        <v>0</v>
      </c>
      <c r="K464" s="1024">
        <f t="shared" si="17"/>
        <v>0</v>
      </c>
    </row>
    <row r="465" spans="1:11" customFormat="1" ht="15">
      <c r="A465" s="845"/>
      <c r="B465" s="821"/>
      <c r="C465" s="809"/>
      <c r="D465" s="1173"/>
      <c r="E465" s="1173"/>
      <c r="F465" s="1173"/>
      <c r="G465" s="1206"/>
      <c r="H465" s="1195">
        <f t="shared" si="15"/>
        <v>0</v>
      </c>
      <c r="I465" s="1180"/>
      <c r="J465" s="1195">
        <f t="shared" si="16"/>
        <v>0</v>
      </c>
      <c r="K465" s="1024">
        <f t="shared" si="17"/>
        <v>0</v>
      </c>
    </row>
    <row r="466" spans="1:11" customFormat="1" ht="14.25" customHeight="1">
      <c r="A466" s="845">
        <v>31</v>
      </c>
      <c r="B466" s="807" t="s">
        <v>2778</v>
      </c>
      <c r="C466" s="809"/>
      <c r="D466" s="1173"/>
      <c r="E466" s="1173"/>
      <c r="F466" s="1173"/>
      <c r="G466" s="1206"/>
      <c r="H466" s="1195">
        <f t="shared" si="15"/>
        <v>0</v>
      </c>
      <c r="I466" s="1180"/>
      <c r="J466" s="1195">
        <f t="shared" si="16"/>
        <v>0</v>
      </c>
      <c r="K466" s="1024">
        <f t="shared" si="17"/>
        <v>0</v>
      </c>
    </row>
    <row r="467" spans="1:11" customFormat="1" ht="99.75">
      <c r="A467" s="845"/>
      <c r="B467" s="807" t="s">
        <v>2623</v>
      </c>
      <c r="C467" s="809"/>
      <c r="D467" s="1173"/>
      <c r="E467" s="1173"/>
      <c r="F467" s="1173"/>
      <c r="G467" s="1206"/>
      <c r="H467" s="1195">
        <f t="shared" si="15"/>
        <v>0</v>
      </c>
      <c r="I467" s="1180"/>
      <c r="J467" s="1195">
        <f t="shared" si="16"/>
        <v>0</v>
      </c>
      <c r="K467" s="1024">
        <f t="shared" si="17"/>
        <v>0</v>
      </c>
    </row>
    <row r="468" spans="1:11" customFormat="1" ht="15">
      <c r="A468" s="845"/>
      <c r="B468" s="821"/>
      <c r="C468" s="809" t="s">
        <v>2619</v>
      </c>
      <c r="D468" s="1193">
        <v>400</v>
      </c>
      <c r="E468" s="1193"/>
      <c r="F468" s="1193">
        <f>D468*E468</f>
        <v>0</v>
      </c>
      <c r="G468" s="1206">
        <v>334</v>
      </c>
      <c r="H468" s="1195">
        <f t="shared" si="15"/>
        <v>0</v>
      </c>
      <c r="I468" s="1180">
        <v>66</v>
      </c>
      <c r="J468" s="1195">
        <f t="shared" si="16"/>
        <v>0</v>
      </c>
      <c r="K468" s="1024">
        <f t="shared" si="17"/>
        <v>0</v>
      </c>
    </row>
    <row r="469" spans="1:11" customFormat="1" ht="15">
      <c r="A469" s="845"/>
      <c r="B469" s="821"/>
      <c r="C469" s="809"/>
      <c r="D469" s="1193"/>
      <c r="E469" s="1193"/>
      <c r="F469" s="1193"/>
      <c r="G469" s="1206"/>
      <c r="H469" s="1195">
        <f t="shared" si="15"/>
        <v>0</v>
      </c>
      <c r="I469" s="1180"/>
      <c r="J469" s="1195">
        <f t="shared" si="16"/>
        <v>0</v>
      </c>
      <c r="K469" s="1024">
        <f t="shared" si="17"/>
        <v>0</v>
      </c>
    </row>
    <row r="470" spans="1:11" customFormat="1" ht="28.5">
      <c r="A470" s="845">
        <v>32</v>
      </c>
      <c r="B470" s="807" t="s">
        <v>2779</v>
      </c>
      <c r="C470" s="809"/>
      <c r="D470" s="1193"/>
      <c r="E470" s="1193"/>
      <c r="F470" s="1193"/>
      <c r="G470" s="1206"/>
      <c r="H470" s="1195">
        <f t="shared" si="15"/>
        <v>0</v>
      </c>
      <c r="I470" s="1180"/>
      <c r="J470" s="1195">
        <f t="shared" si="16"/>
        <v>0</v>
      </c>
      <c r="K470" s="1024">
        <f t="shared" si="17"/>
        <v>0</v>
      </c>
    </row>
    <row r="471" spans="1:11" customFormat="1" ht="42.75">
      <c r="A471" s="845"/>
      <c r="B471" s="807" t="s">
        <v>2780</v>
      </c>
      <c r="C471" s="809"/>
      <c r="D471" s="1193"/>
      <c r="E471" s="1193"/>
      <c r="F471" s="1193"/>
      <c r="G471" s="1206"/>
      <c r="H471" s="1195">
        <f t="shared" ref="H471:H493" si="18">E471*G471</f>
        <v>0</v>
      </c>
      <c r="I471" s="1180"/>
      <c r="J471" s="1195">
        <f t="shared" ref="J471:J493" si="19">E471*I471</f>
        <v>0</v>
      </c>
      <c r="K471" s="1024">
        <f t="shared" ref="K471:K534" si="20">D471-G471-I471</f>
        <v>0</v>
      </c>
    </row>
    <row r="472" spans="1:11" customFormat="1" ht="15">
      <c r="A472" s="845"/>
      <c r="B472" s="821"/>
      <c r="C472" s="809" t="s">
        <v>2619</v>
      </c>
      <c r="D472" s="1193">
        <v>30</v>
      </c>
      <c r="E472" s="1193"/>
      <c r="F472" s="1193">
        <f>D472*E472</f>
        <v>0</v>
      </c>
      <c r="G472" s="1206">
        <v>30</v>
      </c>
      <c r="H472" s="1195">
        <f t="shared" si="18"/>
        <v>0</v>
      </c>
      <c r="I472" s="1180"/>
      <c r="J472" s="1195">
        <f t="shared" si="19"/>
        <v>0</v>
      </c>
      <c r="K472" s="1024">
        <f t="shared" si="20"/>
        <v>0</v>
      </c>
    </row>
    <row r="473" spans="1:11" customFormat="1" ht="15">
      <c r="A473" s="845"/>
      <c r="B473" s="821"/>
      <c r="C473" s="809"/>
      <c r="D473" s="1193"/>
      <c r="E473" s="1193"/>
      <c r="F473" s="1193"/>
      <c r="G473" s="1206"/>
      <c r="H473" s="1195">
        <f t="shared" si="18"/>
        <v>0</v>
      </c>
      <c r="I473" s="1180"/>
      <c r="J473" s="1195">
        <f t="shared" si="19"/>
        <v>0</v>
      </c>
      <c r="K473" s="1024">
        <f t="shared" si="20"/>
        <v>0</v>
      </c>
    </row>
    <row r="474" spans="1:11" customFormat="1" ht="14.25">
      <c r="A474" s="845">
        <v>33</v>
      </c>
      <c r="B474" s="810" t="s">
        <v>2624</v>
      </c>
      <c r="C474" s="809"/>
      <c r="D474" s="1193"/>
      <c r="E474" s="1193"/>
      <c r="F474" s="1193"/>
      <c r="G474" s="1206"/>
      <c r="H474" s="1195">
        <f t="shared" si="18"/>
        <v>0</v>
      </c>
      <c r="I474" s="1180"/>
      <c r="J474" s="1195">
        <f t="shared" si="19"/>
        <v>0</v>
      </c>
      <c r="K474" s="1024">
        <f t="shared" si="20"/>
        <v>0</v>
      </c>
    </row>
    <row r="475" spans="1:11" customFormat="1" ht="14.25">
      <c r="A475" s="845"/>
      <c r="B475" s="807" t="s">
        <v>2625</v>
      </c>
      <c r="C475" s="809" t="s">
        <v>386</v>
      </c>
      <c r="D475" s="1193">
        <v>135</v>
      </c>
      <c r="E475" s="1193"/>
      <c r="F475" s="1193">
        <f>D475*E475</f>
        <v>0</v>
      </c>
      <c r="G475" s="1206">
        <v>135</v>
      </c>
      <c r="H475" s="1195">
        <f t="shared" si="18"/>
        <v>0</v>
      </c>
      <c r="I475" s="1180"/>
      <c r="J475" s="1195">
        <f t="shared" si="19"/>
        <v>0</v>
      </c>
      <c r="K475" s="1024">
        <f t="shared" si="20"/>
        <v>0</v>
      </c>
    </row>
    <row r="476" spans="1:11" customFormat="1" ht="15">
      <c r="A476" s="845"/>
      <c r="B476" s="821"/>
      <c r="C476" s="809"/>
      <c r="D476" s="1193"/>
      <c r="E476" s="1193"/>
      <c r="F476" s="1193"/>
      <c r="G476" s="1206"/>
      <c r="H476" s="1195">
        <f t="shared" si="18"/>
        <v>0</v>
      </c>
      <c r="I476" s="1180"/>
      <c r="J476" s="1195">
        <f t="shared" si="19"/>
        <v>0</v>
      </c>
      <c r="K476" s="1024">
        <f t="shared" si="20"/>
        <v>0</v>
      </c>
    </row>
    <row r="477" spans="1:11" customFormat="1" ht="14.25">
      <c r="A477" s="845">
        <v>34</v>
      </c>
      <c r="B477" s="684" t="s">
        <v>2781</v>
      </c>
      <c r="C477" s="811"/>
      <c r="D477" s="1193"/>
      <c r="E477" s="1193"/>
      <c r="F477" s="1193"/>
      <c r="G477" s="1206"/>
      <c r="H477" s="1195">
        <f t="shared" si="18"/>
        <v>0</v>
      </c>
      <c r="I477" s="1180"/>
      <c r="J477" s="1195">
        <f t="shared" si="19"/>
        <v>0</v>
      </c>
      <c r="K477" s="1024">
        <f t="shared" si="20"/>
        <v>0</v>
      </c>
    </row>
    <row r="478" spans="1:11" customFormat="1" ht="14.25">
      <c r="A478" s="845"/>
      <c r="B478" s="684" t="s">
        <v>3314</v>
      </c>
      <c r="C478" s="809" t="s">
        <v>108</v>
      </c>
      <c r="D478" s="1193">
        <v>575</v>
      </c>
      <c r="E478" s="1193"/>
      <c r="F478" s="1193">
        <f>D478*E478</f>
        <v>0</v>
      </c>
      <c r="G478" s="1206">
        <v>459</v>
      </c>
      <c r="H478" s="1195">
        <f t="shared" si="18"/>
        <v>0</v>
      </c>
      <c r="I478" s="1180">
        <v>116</v>
      </c>
      <c r="J478" s="1195">
        <f t="shared" si="19"/>
        <v>0</v>
      </c>
      <c r="K478" s="1024">
        <f t="shared" si="20"/>
        <v>0</v>
      </c>
    </row>
    <row r="479" spans="1:11" customFormat="1" ht="14.25">
      <c r="A479" s="845"/>
      <c r="B479" s="684" t="s">
        <v>2782</v>
      </c>
      <c r="C479" s="809" t="s">
        <v>108</v>
      </c>
      <c r="D479" s="1193">
        <v>65</v>
      </c>
      <c r="E479" s="1193"/>
      <c r="F479" s="1193">
        <f>D479*E479</f>
        <v>0</v>
      </c>
      <c r="G479" s="1414">
        <v>65</v>
      </c>
      <c r="H479" s="1195">
        <f t="shared" si="18"/>
        <v>0</v>
      </c>
      <c r="I479" s="1413"/>
      <c r="J479" s="1195">
        <f t="shared" si="19"/>
        <v>0</v>
      </c>
      <c r="K479" s="1024">
        <f t="shared" si="20"/>
        <v>0</v>
      </c>
    </row>
    <row r="480" spans="1:11" customFormat="1" ht="15">
      <c r="A480" s="845"/>
      <c r="B480" s="821"/>
      <c r="C480" s="809"/>
      <c r="D480" s="1173"/>
      <c r="E480" s="1173"/>
      <c r="F480" s="1173"/>
      <c r="G480" s="1206"/>
      <c r="H480" s="1195">
        <f t="shared" si="18"/>
        <v>0</v>
      </c>
      <c r="I480" s="1180"/>
      <c r="J480" s="1195">
        <f t="shared" si="19"/>
        <v>0</v>
      </c>
      <c r="K480" s="1024">
        <f t="shared" si="20"/>
        <v>0</v>
      </c>
    </row>
    <row r="481" spans="1:11" customFormat="1" ht="85.5">
      <c r="A481" s="845" t="s">
        <v>73</v>
      </c>
      <c r="B481" s="822" t="s">
        <v>2783</v>
      </c>
      <c r="C481" s="845"/>
      <c r="D481" s="1193"/>
      <c r="E481" s="1193"/>
      <c r="F481" s="1193">
        <f>D481*E481</f>
        <v>0</v>
      </c>
      <c r="G481" s="1206"/>
      <c r="H481" s="1195">
        <f t="shared" si="18"/>
        <v>0</v>
      </c>
      <c r="I481" s="1180"/>
      <c r="J481" s="1195">
        <f t="shared" si="19"/>
        <v>0</v>
      </c>
      <c r="K481" s="1024">
        <f t="shared" si="20"/>
        <v>0</v>
      </c>
    </row>
    <row r="482" spans="1:11" customFormat="1" ht="14.25">
      <c r="A482" s="845"/>
      <c r="B482" s="402"/>
      <c r="C482" s="845" t="s">
        <v>2515</v>
      </c>
      <c r="D482" s="1193">
        <v>30</v>
      </c>
      <c r="E482" s="1193"/>
      <c r="F482" s="1193">
        <f>D482*E482</f>
        <v>0</v>
      </c>
      <c r="G482" s="1206">
        <v>28</v>
      </c>
      <c r="H482" s="1195">
        <f t="shared" si="18"/>
        <v>0</v>
      </c>
      <c r="I482" s="1180">
        <v>2</v>
      </c>
      <c r="J482" s="1195">
        <f t="shared" si="19"/>
        <v>0</v>
      </c>
      <c r="K482" s="1024">
        <f t="shared" si="20"/>
        <v>0</v>
      </c>
    </row>
    <row r="483" spans="1:11" customFormat="1" ht="14.25">
      <c r="A483" s="845"/>
      <c r="B483" s="402"/>
      <c r="C483" s="845"/>
      <c r="D483" s="1193"/>
      <c r="E483" s="1193"/>
      <c r="F483" s="1193"/>
      <c r="G483" s="1206"/>
      <c r="H483" s="1195">
        <f t="shared" si="18"/>
        <v>0</v>
      </c>
      <c r="I483" s="1180"/>
      <c r="J483" s="1195">
        <f t="shared" si="19"/>
        <v>0</v>
      </c>
      <c r="K483" s="1024">
        <f t="shared" si="20"/>
        <v>0</v>
      </c>
    </row>
    <row r="484" spans="1:11" customFormat="1" ht="85.5">
      <c r="A484" s="845" t="s">
        <v>76</v>
      </c>
      <c r="B484" s="822" t="s">
        <v>2784</v>
      </c>
      <c r="C484" s="845"/>
      <c r="D484" s="1193"/>
      <c r="E484" s="1193"/>
      <c r="F484" s="1193"/>
      <c r="G484" s="1206"/>
      <c r="H484" s="1195">
        <f t="shared" si="18"/>
        <v>0</v>
      </c>
      <c r="I484" s="1180"/>
      <c r="J484" s="1195">
        <f t="shared" si="19"/>
        <v>0</v>
      </c>
      <c r="K484" s="1024">
        <f t="shared" si="20"/>
        <v>0</v>
      </c>
    </row>
    <row r="485" spans="1:11" customFormat="1" ht="14.25">
      <c r="A485" s="845"/>
      <c r="B485" s="402"/>
      <c r="C485" s="845" t="s">
        <v>1389</v>
      </c>
      <c r="D485" s="1193">
        <v>1</v>
      </c>
      <c r="E485" s="1193"/>
      <c r="F485" s="1193">
        <f>D485*E485</f>
        <v>0</v>
      </c>
      <c r="G485" s="1414">
        <v>1</v>
      </c>
      <c r="H485" s="1195">
        <f t="shared" si="18"/>
        <v>0</v>
      </c>
      <c r="I485" s="1413"/>
      <c r="J485" s="1195">
        <f t="shared" si="19"/>
        <v>0</v>
      </c>
      <c r="K485" s="1024">
        <f t="shared" si="20"/>
        <v>0</v>
      </c>
    </row>
    <row r="486" spans="1:11" customFormat="1" ht="14.25">
      <c r="A486" s="845"/>
      <c r="B486" s="402"/>
      <c r="C486" s="845"/>
      <c r="D486" s="1193"/>
      <c r="E486" s="1193"/>
      <c r="F486" s="1193"/>
      <c r="G486" s="1206"/>
      <c r="H486" s="1195">
        <f t="shared" si="18"/>
        <v>0</v>
      </c>
      <c r="I486" s="1180"/>
      <c r="J486" s="1195">
        <f t="shared" si="19"/>
        <v>0</v>
      </c>
      <c r="K486" s="1024">
        <f t="shared" si="20"/>
        <v>0</v>
      </c>
    </row>
    <row r="487" spans="1:11" customFormat="1" ht="71.25">
      <c r="A487" s="845" t="s">
        <v>81</v>
      </c>
      <c r="B487" s="822" t="s">
        <v>2785</v>
      </c>
      <c r="C487" s="845"/>
      <c r="D487" s="1193"/>
      <c r="E487" s="1193"/>
      <c r="F487" s="1193"/>
      <c r="G487" s="1206"/>
      <c r="H487" s="1195">
        <f t="shared" si="18"/>
        <v>0</v>
      </c>
      <c r="I487" s="1180"/>
      <c r="J487" s="1195">
        <f t="shared" si="19"/>
        <v>0</v>
      </c>
      <c r="K487" s="1024">
        <f t="shared" si="20"/>
        <v>0</v>
      </c>
    </row>
    <row r="488" spans="1:11" customFormat="1" ht="15">
      <c r="A488" s="845"/>
      <c r="B488" s="821"/>
      <c r="C488" s="845" t="s">
        <v>1389</v>
      </c>
      <c r="D488" s="1193">
        <v>1</v>
      </c>
      <c r="E488" s="1193"/>
      <c r="F488" s="1193">
        <f>D488*E488</f>
        <v>0</v>
      </c>
      <c r="G488" s="1414">
        <v>1</v>
      </c>
      <c r="H488" s="1195">
        <f t="shared" si="18"/>
        <v>0</v>
      </c>
      <c r="I488" s="1413"/>
      <c r="J488" s="1195">
        <f t="shared" si="19"/>
        <v>0</v>
      </c>
      <c r="K488" s="1024">
        <f t="shared" si="20"/>
        <v>0</v>
      </c>
    </row>
    <row r="489" spans="1:11" customFormat="1" ht="15">
      <c r="A489" s="845"/>
      <c r="B489" s="821"/>
      <c r="C489" s="809"/>
      <c r="D489" s="1173"/>
      <c r="E489" s="1173"/>
      <c r="F489" s="1173"/>
      <c r="G489" s="1206"/>
      <c r="H489" s="1195">
        <f t="shared" si="18"/>
        <v>0</v>
      </c>
      <c r="I489" s="1180"/>
      <c r="J489" s="1195">
        <f t="shared" si="19"/>
        <v>0</v>
      </c>
      <c r="K489" s="1024">
        <f t="shared" si="20"/>
        <v>0</v>
      </c>
    </row>
    <row r="490" spans="1:11" customFormat="1" ht="14.25">
      <c r="A490" s="845">
        <v>38</v>
      </c>
      <c r="B490" s="810" t="s">
        <v>2626</v>
      </c>
      <c r="C490" s="809"/>
      <c r="D490" s="1173"/>
      <c r="E490" s="1173"/>
      <c r="F490" s="1173"/>
      <c r="G490" s="1206"/>
      <c r="H490" s="1195">
        <f t="shared" si="18"/>
        <v>0</v>
      </c>
      <c r="I490" s="1180"/>
      <c r="J490" s="1195">
        <f t="shared" si="19"/>
        <v>0</v>
      </c>
      <c r="K490" s="1024">
        <f t="shared" si="20"/>
        <v>0</v>
      </c>
    </row>
    <row r="491" spans="1:11" customFormat="1" ht="102" customHeight="1">
      <c r="A491" s="845"/>
      <c r="B491" s="807" t="s">
        <v>2627</v>
      </c>
      <c r="C491" s="809"/>
      <c r="D491" s="1173"/>
      <c r="E491" s="1173"/>
      <c r="F491" s="1173"/>
      <c r="G491" s="1206"/>
      <c r="H491" s="1195">
        <f t="shared" si="18"/>
        <v>0</v>
      </c>
      <c r="I491" s="1180"/>
      <c r="J491" s="1195">
        <f t="shared" si="19"/>
        <v>0</v>
      </c>
      <c r="K491" s="1024">
        <f t="shared" si="20"/>
        <v>0</v>
      </c>
    </row>
    <row r="492" spans="1:11" customFormat="1" ht="14.25">
      <c r="A492" s="845"/>
      <c r="B492" s="820"/>
      <c r="C492" s="809" t="s">
        <v>2515</v>
      </c>
      <c r="D492" s="1193">
        <v>8</v>
      </c>
      <c r="E492" s="1193"/>
      <c r="F492" s="1193">
        <f>D492*E492</f>
        <v>0</v>
      </c>
      <c r="G492" s="1206">
        <v>8</v>
      </c>
      <c r="H492" s="1195">
        <f t="shared" si="18"/>
        <v>0</v>
      </c>
      <c r="I492" s="1180"/>
      <c r="J492" s="1195">
        <f t="shared" si="19"/>
        <v>0</v>
      </c>
      <c r="K492" s="1024">
        <f t="shared" si="20"/>
        <v>0</v>
      </c>
    </row>
    <row r="493" spans="1:11" customFormat="1" ht="15" thickBot="1">
      <c r="A493" s="845"/>
      <c r="B493" s="820"/>
      <c r="C493" s="809"/>
      <c r="D493" s="1173"/>
      <c r="E493" s="1173"/>
      <c r="F493" s="1173"/>
      <c r="G493" s="1206"/>
      <c r="H493" s="1195">
        <f t="shared" si="18"/>
        <v>0</v>
      </c>
      <c r="I493" s="1180"/>
      <c r="J493" s="1195">
        <f t="shared" si="19"/>
        <v>0</v>
      </c>
      <c r="K493" s="1024">
        <f t="shared" si="20"/>
        <v>0</v>
      </c>
    </row>
    <row r="494" spans="1:11" customFormat="1" ht="16.5" thickBot="1">
      <c r="A494" s="823" t="s">
        <v>2786</v>
      </c>
      <c r="B494" s="824" t="s">
        <v>2787</v>
      </c>
      <c r="C494" s="825"/>
      <c r="D494" s="1199"/>
      <c r="E494" s="1199"/>
      <c r="F494" s="1199">
        <f>F86+F106+F112+F127+F131+F134+F137+F140+F143+F146+F149+F152+F155+F158+F162+F165+F168+F172+F176+F179+F182+F185+F212+F244+F271+F298+F325+F340+F353+F366+F379+F399+F404+F409+F420+F424+F425+F426+F427+F453+F456+F457+F458+F459+F460+F463+F464+F468+F472+F475+F478+F479+F482+F485+F488+F492</f>
        <v>0</v>
      </c>
      <c r="G494" s="1207"/>
      <c r="H494" s="1208">
        <f>H86+H106+H112+H127+H131+H134+H137+H140+H143+H146+H149+H152+H155+H158+H162+H165+H168+H172+H176+H179+H182+H185+H212+H244+H271+H298+H325+H340+H353+H366+H379+H399+H404+H409+H420+H424+H425+H426+H427+H453+H456+H457+H458+H459+H460+H463+H464+H468+H472+H475+H478+H479+H482+H485+H488+H492</f>
        <v>0</v>
      </c>
      <c r="I494" s="1181"/>
      <c r="J494" s="1208">
        <f>J86+J106+J112+J127+J131+J134+J137+J140+J143+J146+J149+J152+J155+J158+J162+J165+J168+J172+J176+J179+J182+J185+J212+J244+J271+J298+J325+J340+J353+J366+J379+J399+J404+J409+J420+J424+J425+J426+J427+J453+J456+J457+J458+J459+J460+J463+J464+J468+J472+J475+J478+J479+J482+J485+J488+J492</f>
        <v>0</v>
      </c>
      <c r="K494" s="1024">
        <f t="shared" si="20"/>
        <v>0</v>
      </c>
    </row>
    <row r="495" spans="1:11" customFormat="1" ht="14.25">
      <c r="A495" s="845"/>
      <c r="B495" s="806"/>
      <c r="C495" s="809"/>
      <c r="D495" s="1173"/>
      <c r="E495" s="1173"/>
      <c r="F495" s="1173"/>
      <c r="G495" s="1206"/>
      <c r="H495" s="1182"/>
      <c r="I495" s="1180"/>
      <c r="J495" s="1182"/>
      <c r="K495" s="1024">
        <f t="shared" si="20"/>
        <v>0</v>
      </c>
    </row>
    <row r="496" spans="1:11" customFormat="1">
      <c r="A496" s="806"/>
      <c r="B496" s="826"/>
      <c r="C496" s="803"/>
      <c r="D496" s="1178"/>
      <c r="E496" s="1178"/>
      <c r="F496" s="1178"/>
      <c r="G496" s="1206"/>
      <c r="H496" s="1182"/>
      <c r="I496" s="1180"/>
      <c r="J496" s="1182"/>
      <c r="K496" s="1024">
        <f t="shared" si="20"/>
        <v>0</v>
      </c>
    </row>
    <row r="497" spans="1:11" customFormat="1">
      <c r="A497" s="806"/>
      <c r="B497" s="806"/>
      <c r="C497" s="803"/>
      <c r="D497" s="1178"/>
      <c r="E497" s="1178"/>
      <c r="F497" s="1178"/>
      <c r="G497" s="1206"/>
      <c r="H497" s="1182"/>
      <c r="I497" s="1180"/>
      <c r="J497" s="1182"/>
      <c r="K497" s="1024">
        <f t="shared" si="20"/>
        <v>0</v>
      </c>
    </row>
    <row r="498" spans="1:11" customFormat="1" ht="15.75">
      <c r="A498" s="802" t="s">
        <v>2788</v>
      </c>
      <c r="B498" s="802" t="s">
        <v>2789</v>
      </c>
      <c r="C498" s="827"/>
      <c r="D498" s="1192"/>
      <c r="E498" s="1192"/>
      <c r="F498" s="1192"/>
      <c r="G498" s="1206"/>
      <c r="H498" s="1182"/>
      <c r="I498" s="1180"/>
      <c r="J498" s="1182"/>
      <c r="K498" s="1024">
        <f t="shared" si="20"/>
        <v>0</v>
      </c>
    </row>
    <row r="499" spans="1:11" customFormat="1">
      <c r="A499" s="804"/>
      <c r="B499" s="804"/>
      <c r="C499" s="827"/>
      <c r="D499" s="1192"/>
      <c r="E499" s="1192"/>
      <c r="F499" s="1192"/>
      <c r="G499" s="1206"/>
      <c r="H499" s="1182"/>
      <c r="I499" s="1180"/>
      <c r="J499" s="1182"/>
      <c r="K499" s="1024">
        <f t="shared" si="20"/>
        <v>0</v>
      </c>
    </row>
    <row r="500" spans="1:11" customFormat="1">
      <c r="A500" s="806">
        <v>1</v>
      </c>
      <c r="B500" s="1662" t="s">
        <v>2790</v>
      </c>
      <c r="C500" s="803"/>
      <c r="D500" s="1178"/>
      <c r="E500" s="1178"/>
      <c r="F500" s="1178"/>
      <c r="G500" s="1206"/>
      <c r="H500" s="1182"/>
      <c r="I500" s="1180"/>
      <c r="J500" s="1182"/>
      <c r="K500" s="1024">
        <f t="shared" si="20"/>
        <v>0</v>
      </c>
    </row>
    <row r="501" spans="1:11" customFormat="1" ht="15">
      <c r="A501" s="828"/>
      <c r="B501" s="1662"/>
      <c r="C501" s="803"/>
      <c r="D501" s="1178"/>
      <c r="E501" s="1178"/>
      <c r="F501" s="1178"/>
      <c r="G501" s="1206"/>
      <c r="H501" s="1182"/>
      <c r="I501" s="1180"/>
      <c r="J501" s="1182"/>
      <c r="K501" s="1024">
        <f t="shared" si="20"/>
        <v>0</v>
      </c>
    </row>
    <row r="502" spans="1:11" customFormat="1">
      <c r="A502" s="806"/>
      <c r="B502" s="1662"/>
      <c r="C502" s="803"/>
      <c r="D502" s="1178"/>
      <c r="E502" s="1178"/>
      <c r="F502" s="1178"/>
      <c r="G502" s="1206"/>
      <c r="H502" s="1182"/>
      <c r="I502" s="1180"/>
      <c r="J502" s="1182"/>
      <c r="K502" s="1024">
        <f t="shared" si="20"/>
        <v>0</v>
      </c>
    </row>
    <row r="503" spans="1:11" customFormat="1">
      <c r="A503" s="806"/>
      <c r="B503" s="1662"/>
      <c r="C503" s="803"/>
      <c r="D503" s="1178"/>
      <c r="E503" s="1178"/>
      <c r="F503" s="1178"/>
      <c r="G503" s="1206"/>
      <c r="H503" s="1182"/>
      <c r="I503" s="1180"/>
      <c r="J503" s="1182"/>
      <c r="K503" s="1024">
        <f t="shared" si="20"/>
        <v>0</v>
      </c>
    </row>
    <row r="504" spans="1:11" customFormat="1" ht="14.25" customHeight="1">
      <c r="A504" s="806"/>
      <c r="B504" s="1662"/>
      <c r="C504" s="803"/>
      <c r="D504" s="1178"/>
      <c r="E504" s="1178"/>
      <c r="F504" s="1178"/>
      <c r="G504" s="1206"/>
      <c r="H504" s="1182"/>
      <c r="I504" s="1180"/>
      <c r="J504" s="1182"/>
      <c r="K504" s="1024">
        <f t="shared" si="20"/>
        <v>0</v>
      </c>
    </row>
    <row r="505" spans="1:11" customFormat="1" ht="12" customHeight="1">
      <c r="A505" s="806"/>
      <c r="B505" s="1662"/>
      <c r="C505" s="803"/>
      <c r="D505" s="1178"/>
      <c r="E505" s="1178"/>
      <c r="F505" s="1178"/>
      <c r="G505" s="1206"/>
      <c r="H505" s="1182"/>
      <c r="I505" s="1180"/>
      <c r="J505" s="1182"/>
      <c r="K505" s="1024">
        <f t="shared" si="20"/>
        <v>0</v>
      </c>
    </row>
    <row r="506" spans="1:11" customFormat="1">
      <c r="A506" s="806"/>
      <c r="B506" s="1662"/>
      <c r="C506" s="803"/>
      <c r="D506" s="1178"/>
      <c r="E506" s="1178"/>
      <c r="F506" s="1178"/>
      <c r="G506" s="1206"/>
      <c r="H506" s="1182"/>
      <c r="I506" s="1180"/>
      <c r="J506" s="1182"/>
      <c r="K506" s="1024">
        <f t="shared" si="20"/>
        <v>0</v>
      </c>
    </row>
    <row r="507" spans="1:11" customFormat="1">
      <c r="A507" s="806"/>
      <c r="B507" s="1662"/>
      <c r="C507" s="803"/>
      <c r="D507" s="1178"/>
      <c r="E507" s="1178"/>
      <c r="F507" s="1178"/>
      <c r="G507" s="1206"/>
      <c r="H507" s="1182"/>
      <c r="I507" s="1180"/>
      <c r="J507" s="1182"/>
      <c r="K507" s="1024">
        <f t="shared" si="20"/>
        <v>0</v>
      </c>
    </row>
    <row r="508" spans="1:11" customFormat="1">
      <c r="A508" s="806"/>
      <c r="B508" s="1662"/>
      <c r="C508" s="803"/>
      <c r="D508" s="1178"/>
      <c r="E508" s="1178"/>
      <c r="F508" s="1178"/>
      <c r="G508" s="1206"/>
      <c r="H508" s="1182"/>
      <c r="I508" s="1180"/>
      <c r="J508" s="1182"/>
      <c r="K508" s="1024">
        <f t="shared" si="20"/>
        <v>0</v>
      </c>
    </row>
    <row r="509" spans="1:11" customFormat="1">
      <c r="A509" s="806"/>
      <c r="B509" s="1662"/>
      <c r="C509" s="803"/>
      <c r="D509" s="1178"/>
      <c r="E509" s="1178"/>
      <c r="F509" s="1178"/>
      <c r="G509" s="1206"/>
      <c r="H509" s="1182"/>
      <c r="I509" s="1180"/>
      <c r="J509" s="1182"/>
      <c r="K509" s="1024">
        <f t="shared" si="20"/>
        <v>0</v>
      </c>
    </row>
    <row r="510" spans="1:11" customFormat="1">
      <c r="A510" s="806"/>
      <c r="B510" s="1662"/>
      <c r="C510" s="803"/>
      <c r="D510" s="1178"/>
      <c r="E510" s="1178"/>
      <c r="F510" s="1178"/>
      <c r="G510" s="1206"/>
      <c r="H510" s="1182"/>
      <c r="I510" s="1180"/>
      <c r="J510" s="1182"/>
      <c r="K510" s="1024">
        <f t="shared" si="20"/>
        <v>0</v>
      </c>
    </row>
    <row r="511" spans="1:11" customFormat="1">
      <c r="A511" s="806"/>
      <c r="B511" s="1662"/>
      <c r="C511" s="803"/>
      <c r="D511" s="1178"/>
      <c r="E511" s="1178"/>
      <c r="F511" s="1178"/>
      <c r="G511" s="1206"/>
      <c r="H511" s="1182"/>
      <c r="I511" s="1180"/>
      <c r="J511" s="1182"/>
      <c r="K511" s="1024">
        <f t="shared" si="20"/>
        <v>0</v>
      </c>
    </row>
    <row r="512" spans="1:11" customFormat="1" ht="11.25" customHeight="1">
      <c r="A512" s="806"/>
      <c r="B512" s="1662"/>
      <c r="C512" s="803"/>
      <c r="D512" s="1178"/>
      <c r="E512" s="1178"/>
      <c r="F512" s="1178"/>
      <c r="G512" s="1206"/>
      <c r="H512" s="1182"/>
      <c r="I512" s="1180"/>
      <c r="J512" s="1182"/>
      <c r="K512" s="1024">
        <f t="shared" si="20"/>
        <v>0</v>
      </c>
    </row>
    <row r="513" spans="1:11" customFormat="1" ht="12.75" customHeight="1">
      <c r="A513" s="806"/>
      <c r="B513" s="1662"/>
      <c r="C513" s="803"/>
      <c r="D513" s="1178"/>
      <c r="E513" s="1178"/>
      <c r="F513" s="1178"/>
      <c r="G513" s="1206"/>
      <c r="H513" s="1182"/>
      <c r="I513" s="1180"/>
      <c r="J513" s="1182"/>
      <c r="K513" s="1024">
        <f t="shared" si="20"/>
        <v>0</v>
      </c>
    </row>
    <row r="514" spans="1:11" customFormat="1">
      <c r="A514" s="806"/>
      <c r="B514" s="1662"/>
      <c r="C514" s="803"/>
      <c r="D514" s="1178"/>
      <c r="E514" s="1178"/>
      <c r="F514" s="1178"/>
      <c r="G514" s="1206"/>
      <c r="H514" s="1182"/>
      <c r="I514" s="1180"/>
      <c r="J514" s="1182"/>
      <c r="K514" s="1024">
        <f t="shared" si="20"/>
        <v>0</v>
      </c>
    </row>
    <row r="515" spans="1:11" customFormat="1">
      <c r="A515" s="806"/>
      <c r="B515" s="1662"/>
      <c r="C515" s="803"/>
      <c r="D515" s="1178"/>
      <c r="E515" s="1178"/>
      <c r="F515" s="1178"/>
      <c r="G515" s="1206"/>
      <c r="H515" s="1182"/>
      <c r="I515" s="1180"/>
      <c r="J515" s="1182"/>
      <c r="K515" s="1024">
        <f t="shared" si="20"/>
        <v>0</v>
      </c>
    </row>
    <row r="516" spans="1:11" customFormat="1">
      <c r="A516" s="806"/>
      <c r="B516" s="1662"/>
      <c r="C516" s="803"/>
      <c r="D516" s="1178"/>
      <c r="E516" s="1178"/>
      <c r="F516" s="1178"/>
      <c r="G516" s="1206"/>
      <c r="H516" s="1182"/>
      <c r="I516" s="1180"/>
      <c r="J516" s="1182"/>
      <c r="K516" s="1024">
        <f t="shared" si="20"/>
        <v>0</v>
      </c>
    </row>
    <row r="517" spans="1:11" customFormat="1" ht="13.5" customHeight="1">
      <c r="A517" s="806"/>
      <c r="B517" s="1662"/>
      <c r="C517" s="803"/>
      <c r="D517" s="1178"/>
      <c r="E517" s="1178"/>
      <c r="F517" s="1178"/>
      <c r="G517" s="1206"/>
      <c r="H517" s="1182"/>
      <c r="I517" s="1180"/>
      <c r="J517" s="1182"/>
      <c r="K517" s="1024">
        <f t="shared" si="20"/>
        <v>0</v>
      </c>
    </row>
    <row r="518" spans="1:11" customFormat="1">
      <c r="A518" s="806"/>
      <c r="B518" s="1662"/>
      <c r="C518" s="803"/>
      <c r="D518" s="1178"/>
      <c r="E518" s="1178"/>
      <c r="F518" s="1178"/>
      <c r="G518" s="1206"/>
      <c r="H518" s="1182"/>
      <c r="I518" s="1180"/>
      <c r="J518" s="1182"/>
      <c r="K518" s="1024">
        <f t="shared" si="20"/>
        <v>0</v>
      </c>
    </row>
    <row r="519" spans="1:11" customFormat="1" ht="56.25" customHeight="1">
      <c r="A519" s="806"/>
      <c r="B519" s="1662"/>
      <c r="C519" s="803"/>
      <c r="D519" s="1178"/>
      <c r="E519" s="1178"/>
      <c r="F519" s="1178"/>
      <c r="G519" s="1206"/>
      <c r="H519" s="1182"/>
      <c r="I519" s="1180"/>
      <c r="J519" s="1182"/>
      <c r="K519" s="1024">
        <f t="shared" si="20"/>
        <v>0</v>
      </c>
    </row>
    <row r="520" spans="1:11" customFormat="1" ht="15" customHeight="1">
      <c r="A520" s="806"/>
      <c r="B520" s="829" t="s">
        <v>2791</v>
      </c>
      <c r="C520" s="803"/>
      <c r="D520" s="1178"/>
      <c r="E520" s="1178"/>
      <c r="F520" s="1178"/>
      <c r="G520" s="1206"/>
      <c r="H520" s="1182"/>
      <c r="I520" s="1180"/>
      <c r="J520" s="1182"/>
      <c r="K520" s="1024">
        <f t="shared" si="20"/>
        <v>0</v>
      </c>
    </row>
    <row r="521" spans="1:11" customFormat="1" ht="15" customHeight="1">
      <c r="A521" s="806"/>
      <c r="B521" s="829" t="s">
        <v>2792</v>
      </c>
      <c r="C521" s="803"/>
      <c r="D521" s="1178"/>
      <c r="E521" s="1178"/>
      <c r="F521" s="1178"/>
      <c r="G521" s="1206"/>
      <c r="H521" s="1182"/>
      <c r="I521" s="1180"/>
      <c r="J521" s="1182"/>
      <c r="K521" s="1024">
        <f t="shared" si="20"/>
        <v>0</v>
      </c>
    </row>
    <row r="522" spans="1:11" customFormat="1">
      <c r="A522" s="806"/>
      <c r="B522" s="829" t="s">
        <v>2793</v>
      </c>
      <c r="C522" s="803"/>
      <c r="D522" s="1178"/>
      <c r="E522" s="1178"/>
      <c r="F522" s="1178"/>
      <c r="G522" s="1206"/>
      <c r="H522" s="1182"/>
      <c r="I522" s="1180"/>
      <c r="J522" s="1182"/>
      <c r="K522" s="1024">
        <f t="shared" si="20"/>
        <v>0</v>
      </c>
    </row>
    <row r="523" spans="1:11" customFormat="1" ht="15.75" customHeight="1">
      <c r="A523" s="806"/>
      <c r="B523" s="829" t="s">
        <v>2794</v>
      </c>
      <c r="C523" s="803"/>
      <c r="D523" s="1178"/>
      <c r="E523" s="1178"/>
      <c r="F523" s="1178"/>
      <c r="G523" s="1206"/>
      <c r="H523" s="1182"/>
      <c r="I523" s="1180"/>
      <c r="J523" s="1182"/>
      <c r="K523" s="1024">
        <f t="shared" si="20"/>
        <v>0</v>
      </c>
    </row>
    <row r="524" spans="1:11" customFormat="1">
      <c r="A524" s="806"/>
      <c r="B524" s="829" t="s">
        <v>2795</v>
      </c>
      <c r="C524" s="803"/>
      <c r="D524" s="1178"/>
      <c r="E524" s="1178"/>
      <c r="F524" s="1178"/>
      <c r="G524" s="1206"/>
      <c r="H524" s="1182"/>
      <c r="I524" s="1180"/>
      <c r="J524" s="1182"/>
      <c r="K524" s="1024">
        <f t="shared" si="20"/>
        <v>0</v>
      </c>
    </row>
    <row r="525" spans="1:11" customFormat="1" ht="25.5">
      <c r="A525" s="806"/>
      <c r="B525" s="829" t="s">
        <v>2796</v>
      </c>
      <c r="C525" s="803"/>
      <c r="D525" s="1178"/>
      <c r="E525" s="1178"/>
      <c r="F525" s="1178"/>
      <c r="G525" s="1206"/>
      <c r="H525" s="1182"/>
      <c r="I525" s="1180"/>
      <c r="J525" s="1182"/>
      <c r="K525" s="1024">
        <f t="shared" si="20"/>
        <v>0</v>
      </c>
    </row>
    <row r="526" spans="1:11" customFormat="1">
      <c r="A526" s="806"/>
      <c r="B526" s="829" t="s">
        <v>2797</v>
      </c>
      <c r="C526" s="803"/>
      <c r="D526" s="1178"/>
      <c r="E526" s="1178"/>
      <c r="F526" s="1178"/>
      <c r="G526" s="1206"/>
      <c r="H526" s="1182"/>
      <c r="I526" s="1180"/>
      <c r="J526" s="1182"/>
      <c r="K526" s="1024">
        <f t="shared" si="20"/>
        <v>0</v>
      </c>
    </row>
    <row r="527" spans="1:11" customFormat="1">
      <c r="A527" s="806"/>
      <c r="B527" s="829" t="s">
        <v>2798</v>
      </c>
      <c r="C527" s="803"/>
      <c r="D527" s="1178"/>
      <c r="E527" s="1178"/>
      <c r="F527" s="1178"/>
      <c r="G527" s="1206"/>
      <c r="H527" s="1182"/>
      <c r="I527" s="1180"/>
      <c r="J527" s="1182"/>
      <c r="K527" s="1024">
        <f t="shared" si="20"/>
        <v>0</v>
      </c>
    </row>
    <row r="528" spans="1:11" customFormat="1">
      <c r="A528" s="806"/>
      <c r="B528" s="829" t="s">
        <v>2799</v>
      </c>
      <c r="C528" s="803"/>
      <c r="D528" s="1178"/>
      <c r="E528" s="1178"/>
      <c r="F528" s="1178"/>
      <c r="G528" s="1206"/>
      <c r="H528" s="1182"/>
      <c r="I528" s="1180"/>
      <c r="J528" s="1182"/>
      <c r="K528" s="1024">
        <f t="shared" si="20"/>
        <v>0</v>
      </c>
    </row>
    <row r="529" spans="1:11" customFormat="1">
      <c r="A529" s="806"/>
      <c r="B529" s="829" t="s">
        <v>2800</v>
      </c>
      <c r="C529" s="803"/>
      <c r="D529" s="1178"/>
      <c r="E529" s="1178"/>
      <c r="F529" s="1178"/>
      <c r="G529" s="1206"/>
      <c r="H529" s="1182"/>
      <c r="I529" s="1180"/>
      <c r="J529" s="1182"/>
      <c r="K529" s="1024">
        <f t="shared" si="20"/>
        <v>0</v>
      </c>
    </row>
    <row r="530" spans="1:11" customFormat="1">
      <c r="A530" s="806"/>
      <c r="B530" s="829" t="s">
        <v>2801</v>
      </c>
      <c r="C530" s="803"/>
      <c r="D530" s="1178"/>
      <c r="E530" s="1178"/>
      <c r="F530" s="1178"/>
      <c r="G530" s="1206"/>
      <c r="H530" s="1182"/>
      <c r="I530" s="1180"/>
      <c r="J530" s="1182"/>
      <c r="K530" s="1024">
        <f t="shared" si="20"/>
        <v>0</v>
      </c>
    </row>
    <row r="531" spans="1:11" customFormat="1">
      <c r="A531" s="806"/>
      <c r="B531" s="829" t="s">
        <v>2802</v>
      </c>
      <c r="C531" s="803"/>
      <c r="D531" s="1178"/>
      <c r="E531" s="1178"/>
      <c r="F531" s="1178"/>
      <c r="G531" s="1206"/>
      <c r="H531" s="1182"/>
      <c r="I531" s="1180"/>
      <c r="J531" s="1182"/>
      <c r="K531" s="1024">
        <f t="shared" si="20"/>
        <v>0</v>
      </c>
    </row>
    <row r="532" spans="1:11" customFormat="1">
      <c r="A532" s="806"/>
      <c r="B532" s="829" t="s">
        <v>2803</v>
      </c>
      <c r="C532" s="803"/>
      <c r="D532" s="1178"/>
      <c r="E532" s="1178"/>
      <c r="F532" s="1178"/>
      <c r="G532" s="1206"/>
      <c r="H532" s="1182"/>
      <c r="I532" s="1180"/>
      <c r="J532" s="1182"/>
      <c r="K532" s="1024">
        <f t="shared" si="20"/>
        <v>0</v>
      </c>
    </row>
    <row r="533" spans="1:11" customFormat="1">
      <c r="A533" s="806"/>
      <c r="B533" s="829" t="s">
        <v>2801</v>
      </c>
      <c r="C533" s="803"/>
      <c r="D533" s="1178"/>
      <c r="E533" s="1178"/>
      <c r="F533" s="1178"/>
      <c r="G533" s="1206"/>
      <c r="H533" s="1182"/>
      <c r="I533" s="1180"/>
      <c r="J533" s="1182"/>
      <c r="K533" s="1024">
        <f t="shared" si="20"/>
        <v>0</v>
      </c>
    </row>
    <row r="534" spans="1:11" customFormat="1">
      <c r="A534" s="806"/>
      <c r="B534" s="829" t="s">
        <v>2802</v>
      </c>
      <c r="C534" s="803"/>
      <c r="D534" s="1178"/>
      <c r="E534" s="1178"/>
      <c r="F534" s="1178"/>
      <c r="G534" s="1206"/>
      <c r="H534" s="1182"/>
      <c r="I534" s="1180"/>
      <c r="J534" s="1182"/>
      <c r="K534" s="1024">
        <f t="shared" si="20"/>
        <v>0</v>
      </c>
    </row>
    <row r="535" spans="1:11" customFormat="1" ht="25.5">
      <c r="A535" s="806"/>
      <c r="B535" s="829" t="s">
        <v>2804</v>
      </c>
      <c r="C535" s="803"/>
      <c r="D535" s="1178"/>
      <c r="E535" s="1178"/>
      <c r="F535" s="1178"/>
      <c r="G535" s="1206"/>
      <c r="H535" s="1182"/>
      <c r="I535" s="1180"/>
      <c r="J535" s="1182"/>
      <c r="K535" s="1024">
        <f t="shared" ref="K535:K598" si="21">D535-G535-I535</f>
        <v>0</v>
      </c>
    </row>
    <row r="536" spans="1:11" customFormat="1">
      <c r="A536" s="806"/>
      <c r="B536" s="829" t="s">
        <v>2805</v>
      </c>
      <c r="C536" s="803"/>
      <c r="D536" s="1178"/>
      <c r="E536" s="1178"/>
      <c r="F536" s="1178"/>
      <c r="G536" s="1206"/>
      <c r="H536" s="1182"/>
      <c r="I536" s="1180"/>
      <c r="J536" s="1182"/>
      <c r="K536" s="1024">
        <f t="shared" si="21"/>
        <v>0</v>
      </c>
    </row>
    <row r="537" spans="1:11" customFormat="1">
      <c r="A537" s="806"/>
      <c r="B537" s="829" t="s">
        <v>2806</v>
      </c>
      <c r="C537" s="803"/>
      <c r="D537" s="1178"/>
      <c r="E537" s="1178"/>
      <c r="F537" s="1178"/>
      <c r="G537" s="1206"/>
      <c r="H537" s="1182"/>
      <c r="I537" s="1180"/>
      <c r="J537" s="1182"/>
      <c r="K537" s="1024">
        <f t="shared" si="21"/>
        <v>0</v>
      </c>
    </row>
    <row r="538" spans="1:11" customFormat="1">
      <c r="A538" s="806"/>
      <c r="B538" s="167" t="s">
        <v>2807</v>
      </c>
      <c r="C538" s="803"/>
      <c r="D538" s="1178"/>
      <c r="E538" s="1178"/>
      <c r="F538" s="1178"/>
      <c r="G538" s="1206"/>
      <c r="H538" s="1182"/>
      <c r="I538" s="1180"/>
      <c r="J538" s="1182"/>
      <c r="K538" s="1024">
        <f t="shared" si="21"/>
        <v>0</v>
      </c>
    </row>
    <row r="539" spans="1:11" customFormat="1">
      <c r="A539" s="806"/>
      <c r="B539" s="167" t="s">
        <v>2808</v>
      </c>
      <c r="C539" s="803"/>
      <c r="D539" s="1178"/>
      <c r="E539" s="1178"/>
      <c r="F539" s="1178"/>
      <c r="G539" s="1206"/>
      <c r="H539" s="1182"/>
      <c r="I539" s="1180"/>
      <c r="J539" s="1182"/>
      <c r="K539" s="1024">
        <f t="shared" si="21"/>
        <v>0</v>
      </c>
    </row>
    <row r="540" spans="1:11" customFormat="1">
      <c r="A540" s="806"/>
      <c r="B540" s="167" t="s">
        <v>2809</v>
      </c>
      <c r="C540" s="803"/>
      <c r="D540" s="1178"/>
      <c r="E540" s="1178"/>
      <c r="F540" s="1178"/>
      <c r="G540" s="1206"/>
      <c r="H540" s="1182"/>
      <c r="I540" s="1180"/>
      <c r="J540" s="1182"/>
      <c r="K540" s="1024">
        <f t="shared" si="21"/>
        <v>0</v>
      </c>
    </row>
    <row r="541" spans="1:11" customFormat="1">
      <c r="A541" s="806"/>
      <c r="B541" s="829" t="s">
        <v>2810</v>
      </c>
      <c r="C541" s="803"/>
      <c r="D541" s="1178"/>
      <c r="E541" s="1178"/>
      <c r="F541" s="1178"/>
      <c r="G541" s="1206"/>
      <c r="H541" s="1182"/>
      <c r="I541" s="1180"/>
      <c r="J541" s="1182"/>
      <c r="K541" s="1024">
        <f t="shared" si="21"/>
        <v>0</v>
      </c>
    </row>
    <row r="542" spans="1:11" customFormat="1">
      <c r="A542" s="806"/>
      <c r="B542" s="829" t="s">
        <v>2811</v>
      </c>
      <c r="C542" s="803"/>
      <c r="D542" s="1178"/>
      <c r="E542" s="1178"/>
      <c r="F542" s="1178"/>
      <c r="G542" s="1206"/>
      <c r="H542" s="1182"/>
      <c r="I542" s="1180"/>
      <c r="J542" s="1182"/>
      <c r="K542" s="1024">
        <f t="shared" si="21"/>
        <v>0</v>
      </c>
    </row>
    <row r="543" spans="1:11" customFormat="1">
      <c r="A543" s="806"/>
      <c r="B543" s="829" t="s">
        <v>2812</v>
      </c>
      <c r="C543" s="803"/>
      <c r="D543" s="1178"/>
      <c r="E543" s="1178"/>
      <c r="F543" s="1178"/>
      <c r="G543" s="1206"/>
      <c r="H543" s="1182"/>
      <c r="I543" s="1180"/>
      <c r="J543" s="1182"/>
      <c r="K543" s="1024">
        <f t="shared" si="21"/>
        <v>0</v>
      </c>
    </row>
    <row r="544" spans="1:11" customFormat="1">
      <c r="A544" s="806"/>
      <c r="B544" s="829" t="s">
        <v>2813</v>
      </c>
      <c r="C544" s="803"/>
      <c r="D544" s="1178"/>
      <c r="E544" s="1178"/>
      <c r="F544" s="1178"/>
      <c r="G544" s="1206"/>
      <c r="H544" s="1182"/>
      <c r="I544" s="1180"/>
      <c r="J544" s="1182"/>
      <c r="K544" s="1024">
        <f t="shared" si="21"/>
        <v>0</v>
      </c>
    </row>
    <row r="545" spans="1:11" customFormat="1">
      <c r="A545" s="806"/>
      <c r="B545" s="829" t="s">
        <v>2814</v>
      </c>
      <c r="C545" s="803"/>
      <c r="D545" s="1178"/>
      <c r="E545" s="1178"/>
      <c r="F545" s="1178"/>
      <c r="G545" s="1206"/>
      <c r="H545" s="1182"/>
      <c r="I545" s="1180"/>
      <c r="J545" s="1182"/>
      <c r="K545" s="1024">
        <f t="shared" si="21"/>
        <v>0</v>
      </c>
    </row>
    <row r="546" spans="1:11" customFormat="1">
      <c r="A546" s="806"/>
      <c r="B546" s="830" t="s">
        <v>2815</v>
      </c>
      <c r="C546" s="803"/>
      <c r="D546" s="1178"/>
      <c r="E546" s="1178"/>
      <c r="F546" s="1178"/>
      <c r="G546" s="1206"/>
      <c r="H546" s="1182"/>
      <c r="I546" s="1180"/>
      <c r="J546" s="1182"/>
      <c r="K546" s="1024">
        <f t="shared" si="21"/>
        <v>0</v>
      </c>
    </row>
    <row r="547" spans="1:11" customFormat="1">
      <c r="A547" s="806"/>
      <c r="B547" s="829" t="s">
        <v>2816</v>
      </c>
      <c r="C547" s="803"/>
      <c r="D547" s="1178"/>
      <c r="E547" s="1178"/>
      <c r="F547" s="1178"/>
      <c r="G547" s="1206"/>
      <c r="H547" s="1182"/>
      <c r="I547" s="1180"/>
      <c r="J547" s="1182"/>
      <c r="K547" s="1024">
        <f t="shared" si="21"/>
        <v>0</v>
      </c>
    </row>
    <row r="548" spans="1:11" customFormat="1">
      <c r="A548" s="806"/>
      <c r="B548" s="829" t="s">
        <v>2817</v>
      </c>
      <c r="C548" s="803"/>
      <c r="D548" s="1178"/>
      <c r="E548" s="1178"/>
      <c r="F548" s="1178"/>
      <c r="G548" s="1206"/>
      <c r="H548" s="1182"/>
      <c r="I548" s="1180"/>
      <c r="J548" s="1182"/>
      <c r="K548" s="1024">
        <f t="shared" si="21"/>
        <v>0</v>
      </c>
    </row>
    <row r="549" spans="1:11" customFormat="1">
      <c r="A549" s="806"/>
      <c r="B549" s="829" t="s">
        <v>2818</v>
      </c>
      <c r="C549" s="803"/>
      <c r="D549" s="1178"/>
      <c r="E549" s="1178"/>
      <c r="F549" s="1178"/>
      <c r="G549" s="1206"/>
      <c r="H549" s="1182"/>
      <c r="I549" s="1180"/>
      <c r="J549" s="1182"/>
      <c r="K549" s="1024">
        <f t="shared" si="21"/>
        <v>0</v>
      </c>
    </row>
    <row r="550" spans="1:11" customFormat="1">
      <c r="A550" s="806"/>
      <c r="B550" s="829" t="s">
        <v>2819</v>
      </c>
      <c r="C550" s="803"/>
      <c r="D550" s="1178"/>
      <c r="E550" s="1178"/>
      <c r="F550" s="1178"/>
      <c r="G550" s="1206"/>
      <c r="H550" s="1182"/>
      <c r="I550" s="1180"/>
      <c r="J550" s="1182"/>
      <c r="K550" s="1024">
        <f t="shared" si="21"/>
        <v>0</v>
      </c>
    </row>
    <row r="551" spans="1:11" customFormat="1">
      <c r="A551" s="806"/>
      <c r="B551" s="829" t="s">
        <v>2820</v>
      </c>
      <c r="C551" s="803"/>
      <c r="D551" s="1178"/>
      <c r="E551" s="1178"/>
      <c r="F551" s="1178"/>
      <c r="G551" s="1206"/>
      <c r="H551" s="1182"/>
      <c r="I551" s="1180"/>
      <c r="J551" s="1182"/>
      <c r="K551" s="1024">
        <f t="shared" si="21"/>
        <v>0</v>
      </c>
    </row>
    <row r="552" spans="1:11" customFormat="1">
      <c r="A552" s="806"/>
      <c r="B552" s="829" t="s">
        <v>2821</v>
      </c>
      <c r="C552" s="803"/>
      <c r="D552" s="1178"/>
      <c r="E552" s="1178"/>
      <c r="F552" s="1178"/>
      <c r="G552" s="1206"/>
      <c r="H552" s="1182"/>
      <c r="I552" s="1180"/>
      <c r="J552" s="1182"/>
      <c r="K552" s="1024">
        <f t="shared" si="21"/>
        <v>0</v>
      </c>
    </row>
    <row r="553" spans="1:11" customFormat="1">
      <c r="A553" s="806"/>
      <c r="B553" s="829" t="s">
        <v>2822</v>
      </c>
      <c r="C553" s="803"/>
      <c r="D553" s="1178"/>
      <c r="E553" s="1178"/>
      <c r="F553" s="1178"/>
      <c r="G553" s="1206"/>
      <c r="H553" s="1182"/>
      <c r="I553" s="1180"/>
      <c r="J553" s="1182"/>
      <c r="K553" s="1024">
        <f t="shared" si="21"/>
        <v>0</v>
      </c>
    </row>
    <row r="554" spans="1:11" customFormat="1">
      <c r="A554" s="806"/>
      <c r="B554" s="829" t="s">
        <v>2823</v>
      </c>
      <c r="C554" s="803"/>
      <c r="D554" s="1178"/>
      <c r="E554" s="1178"/>
      <c r="F554" s="1178"/>
      <c r="G554" s="1206"/>
      <c r="H554" s="1182"/>
      <c r="I554" s="1180"/>
      <c r="J554" s="1182"/>
      <c r="K554" s="1024">
        <f t="shared" si="21"/>
        <v>0</v>
      </c>
    </row>
    <row r="555" spans="1:11" customFormat="1">
      <c r="A555" s="806"/>
      <c r="B555" s="829" t="s">
        <v>2824</v>
      </c>
      <c r="C555" s="803"/>
      <c r="D555" s="1178"/>
      <c r="E555" s="1178"/>
      <c r="F555" s="1178"/>
      <c r="G555" s="1206"/>
      <c r="H555" s="1182"/>
      <c r="I555" s="1180"/>
      <c r="J555" s="1182"/>
      <c r="K555" s="1024">
        <f t="shared" si="21"/>
        <v>0</v>
      </c>
    </row>
    <row r="556" spans="1:11" customFormat="1">
      <c r="A556" s="806"/>
      <c r="B556" s="829" t="s">
        <v>2825</v>
      </c>
      <c r="C556" s="803"/>
      <c r="D556" s="1178"/>
      <c r="E556" s="1178"/>
      <c r="F556" s="1178"/>
      <c r="G556" s="1206"/>
      <c r="H556" s="1182"/>
      <c r="I556" s="1180"/>
      <c r="J556" s="1182"/>
      <c r="K556" s="1024">
        <f t="shared" si="21"/>
        <v>0</v>
      </c>
    </row>
    <row r="557" spans="1:11" customFormat="1">
      <c r="A557" s="806"/>
      <c r="B557" s="829" t="s">
        <v>2826</v>
      </c>
      <c r="C557" s="803"/>
      <c r="D557" s="1178"/>
      <c r="E557" s="1178"/>
      <c r="F557" s="1178"/>
      <c r="G557" s="1206"/>
      <c r="H557" s="1182"/>
      <c r="I557" s="1180"/>
      <c r="J557" s="1182"/>
      <c r="K557" s="1024">
        <f t="shared" si="21"/>
        <v>0</v>
      </c>
    </row>
    <row r="558" spans="1:11" customFormat="1">
      <c r="A558" s="806"/>
      <c r="B558" s="829" t="s">
        <v>2827</v>
      </c>
      <c r="C558" s="803"/>
      <c r="D558" s="1178"/>
      <c r="E558" s="1178"/>
      <c r="F558" s="1178"/>
      <c r="G558" s="1206"/>
      <c r="H558" s="1182"/>
      <c r="I558" s="1180"/>
      <c r="J558" s="1182"/>
      <c r="K558" s="1024">
        <f t="shared" si="21"/>
        <v>0</v>
      </c>
    </row>
    <row r="559" spans="1:11" customFormat="1">
      <c r="A559" s="806"/>
      <c r="B559" s="829" t="s">
        <v>2828</v>
      </c>
      <c r="C559" s="803"/>
      <c r="D559" s="1178"/>
      <c r="E559" s="1178"/>
      <c r="F559" s="1178"/>
      <c r="G559" s="1206"/>
      <c r="H559" s="1182"/>
      <c r="I559" s="1180"/>
      <c r="J559" s="1182"/>
      <c r="K559" s="1024">
        <f t="shared" si="21"/>
        <v>0</v>
      </c>
    </row>
    <row r="560" spans="1:11" customFormat="1">
      <c r="A560" s="806"/>
      <c r="B560" s="829" t="s">
        <v>2829</v>
      </c>
      <c r="C560" s="803"/>
      <c r="D560" s="1178"/>
      <c r="E560" s="1178"/>
      <c r="F560" s="1178"/>
      <c r="G560" s="1206"/>
      <c r="H560" s="1182"/>
      <c r="I560" s="1180"/>
      <c r="J560" s="1182"/>
      <c r="K560" s="1024">
        <f t="shared" si="21"/>
        <v>0</v>
      </c>
    </row>
    <row r="561" spans="1:11" customFormat="1" ht="25.5">
      <c r="A561" s="806"/>
      <c r="B561" s="829" t="s">
        <v>3452</v>
      </c>
      <c r="C561" s="803"/>
      <c r="D561" s="1178"/>
      <c r="E561" s="1178"/>
      <c r="F561" s="1178"/>
      <c r="G561" s="1206"/>
      <c r="H561" s="1182"/>
      <c r="I561" s="1180"/>
      <c r="J561" s="1182"/>
      <c r="K561" s="1024">
        <f t="shared" si="21"/>
        <v>0</v>
      </c>
    </row>
    <row r="562" spans="1:11" customFormat="1">
      <c r="A562" s="806"/>
      <c r="B562" s="829" t="s">
        <v>2830</v>
      </c>
      <c r="C562" s="803"/>
      <c r="D562" s="1178"/>
      <c r="E562" s="1178"/>
      <c r="F562" s="1178"/>
      <c r="G562" s="1206"/>
      <c r="H562" s="1182"/>
      <c r="I562" s="1180"/>
      <c r="J562" s="1182"/>
      <c r="K562" s="1024">
        <f t="shared" si="21"/>
        <v>0</v>
      </c>
    </row>
    <row r="563" spans="1:11" customFormat="1">
      <c r="A563" s="806"/>
      <c r="B563" s="829" t="s">
        <v>2831</v>
      </c>
      <c r="C563" s="803"/>
      <c r="D563" s="1178"/>
      <c r="E563" s="1178"/>
      <c r="F563" s="1178"/>
      <c r="G563" s="1206"/>
      <c r="H563" s="1182"/>
      <c r="I563" s="1180"/>
      <c r="J563" s="1182"/>
      <c r="K563" s="1024">
        <f t="shared" si="21"/>
        <v>0</v>
      </c>
    </row>
    <row r="564" spans="1:11" customFormat="1">
      <c r="A564" s="806"/>
      <c r="B564" s="829" t="s">
        <v>2832</v>
      </c>
      <c r="C564" s="803"/>
      <c r="D564" s="1178"/>
      <c r="E564" s="1178"/>
      <c r="F564" s="1178"/>
      <c r="G564" s="1206"/>
      <c r="H564" s="1182"/>
      <c r="I564" s="1180"/>
      <c r="J564" s="1182"/>
      <c r="K564" s="1024">
        <f t="shared" si="21"/>
        <v>0</v>
      </c>
    </row>
    <row r="565" spans="1:11" customFormat="1">
      <c r="A565" s="806"/>
      <c r="B565" s="829" t="s">
        <v>2833</v>
      </c>
      <c r="C565" s="803"/>
      <c r="D565" s="1178"/>
      <c r="E565" s="1178"/>
      <c r="F565" s="1178"/>
      <c r="G565" s="1206"/>
      <c r="H565" s="1182"/>
      <c r="I565" s="1180"/>
      <c r="J565" s="1182"/>
      <c r="K565" s="1024">
        <f t="shared" si="21"/>
        <v>0</v>
      </c>
    </row>
    <row r="566" spans="1:11" customFormat="1">
      <c r="A566" s="806"/>
      <c r="B566" s="829" t="s">
        <v>2834</v>
      </c>
      <c r="C566" s="803"/>
      <c r="D566" s="1178"/>
      <c r="E566" s="1178"/>
      <c r="F566" s="1178"/>
      <c r="G566" s="1206"/>
      <c r="H566" s="1182"/>
      <c r="I566" s="1180"/>
      <c r="J566" s="1182"/>
      <c r="K566" s="1024">
        <f t="shared" si="21"/>
        <v>0</v>
      </c>
    </row>
    <row r="567" spans="1:11" customFormat="1">
      <c r="A567" s="806"/>
      <c r="B567" s="829" t="s">
        <v>2835</v>
      </c>
      <c r="C567" s="803"/>
      <c r="D567" s="1178"/>
      <c r="E567" s="1178"/>
      <c r="F567" s="1178"/>
      <c r="G567" s="1206"/>
      <c r="H567" s="1182"/>
      <c r="I567" s="1180"/>
      <c r="J567" s="1182"/>
      <c r="K567" s="1024">
        <f t="shared" si="21"/>
        <v>0</v>
      </c>
    </row>
    <row r="568" spans="1:11" customFormat="1">
      <c r="A568" s="806"/>
      <c r="B568" s="829" t="s">
        <v>2836</v>
      </c>
      <c r="C568" s="803"/>
      <c r="D568" s="1178"/>
      <c r="E568" s="1178"/>
      <c r="F568" s="1178"/>
      <c r="G568" s="1206"/>
      <c r="H568" s="1182"/>
      <c r="I568" s="1180"/>
      <c r="J568" s="1182"/>
      <c r="K568" s="1024">
        <f t="shared" si="21"/>
        <v>0</v>
      </c>
    </row>
    <row r="569" spans="1:11" customFormat="1">
      <c r="A569" s="806"/>
      <c r="B569" s="829" t="s">
        <v>2837</v>
      </c>
      <c r="C569" s="803"/>
      <c r="D569" s="1178"/>
      <c r="E569" s="1178"/>
      <c r="F569" s="1178"/>
      <c r="G569" s="1206"/>
      <c r="H569" s="1182"/>
      <c r="I569" s="1180"/>
      <c r="J569" s="1182"/>
      <c r="K569" s="1024">
        <f t="shared" si="21"/>
        <v>0</v>
      </c>
    </row>
    <row r="570" spans="1:11" customFormat="1">
      <c r="A570" s="806"/>
      <c r="B570" s="829" t="s">
        <v>2838</v>
      </c>
      <c r="C570" s="803"/>
      <c r="D570" s="1178"/>
      <c r="E570" s="1178"/>
      <c r="F570" s="1178"/>
      <c r="G570" s="1206"/>
      <c r="H570" s="1182"/>
      <c r="I570" s="1180"/>
      <c r="J570" s="1182"/>
      <c r="K570" s="1024">
        <f t="shared" si="21"/>
        <v>0</v>
      </c>
    </row>
    <row r="571" spans="1:11" customFormat="1">
      <c r="A571" s="806"/>
      <c r="B571" s="829" t="s">
        <v>2839</v>
      </c>
      <c r="C571" s="803"/>
      <c r="D571" s="1178"/>
      <c r="E571" s="1178"/>
      <c r="F571" s="1178"/>
      <c r="G571" s="1206"/>
      <c r="H571" s="1182"/>
      <c r="I571" s="1180"/>
      <c r="J571" s="1182"/>
      <c r="K571" s="1024">
        <f t="shared" si="21"/>
        <v>0</v>
      </c>
    </row>
    <row r="572" spans="1:11" customFormat="1">
      <c r="A572" s="806"/>
      <c r="B572" s="829" t="s">
        <v>2840</v>
      </c>
      <c r="C572" s="803"/>
      <c r="D572" s="1178"/>
      <c r="E572" s="1178"/>
      <c r="F572" s="1178"/>
      <c r="G572" s="1206"/>
      <c r="H572" s="1182"/>
      <c r="I572" s="1180"/>
      <c r="J572" s="1182"/>
      <c r="K572" s="1024">
        <f t="shared" si="21"/>
        <v>0</v>
      </c>
    </row>
    <row r="573" spans="1:11" customFormat="1">
      <c r="A573" s="806"/>
      <c r="B573" s="829" t="s">
        <v>2841</v>
      </c>
      <c r="C573" s="803"/>
      <c r="D573" s="1178"/>
      <c r="E573" s="1178"/>
      <c r="F573" s="1178"/>
      <c r="G573" s="1206"/>
      <c r="H573" s="1182"/>
      <c r="I573" s="1180"/>
      <c r="J573" s="1182"/>
      <c r="K573" s="1024">
        <f t="shared" si="21"/>
        <v>0</v>
      </c>
    </row>
    <row r="574" spans="1:11" customFormat="1">
      <c r="A574" s="806"/>
      <c r="B574" s="829" t="s">
        <v>2842</v>
      </c>
      <c r="C574" s="803"/>
      <c r="D574" s="1178"/>
      <c r="E574" s="1178"/>
      <c r="F574" s="1178"/>
      <c r="G574" s="1206"/>
      <c r="H574" s="1182"/>
      <c r="I574" s="1180"/>
      <c r="J574" s="1182"/>
      <c r="K574" s="1024">
        <f t="shared" si="21"/>
        <v>0</v>
      </c>
    </row>
    <row r="575" spans="1:11" customFormat="1">
      <c r="A575" s="806"/>
      <c r="B575" s="829" t="s">
        <v>2843</v>
      </c>
      <c r="C575" s="803"/>
      <c r="D575" s="1178"/>
      <c r="E575" s="1178"/>
      <c r="F575" s="1178"/>
      <c r="G575" s="1206"/>
      <c r="H575" s="1182"/>
      <c r="I575" s="1180"/>
      <c r="J575" s="1182"/>
      <c r="K575" s="1024">
        <f t="shared" si="21"/>
        <v>0</v>
      </c>
    </row>
    <row r="576" spans="1:11" customFormat="1">
      <c r="A576" s="806"/>
      <c r="B576" s="829" t="s">
        <v>2844</v>
      </c>
      <c r="C576" s="803"/>
      <c r="D576" s="1178"/>
      <c r="E576" s="1178"/>
      <c r="F576" s="1178"/>
      <c r="G576" s="1206"/>
      <c r="H576" s="1182"/>
      <c r="I576" s="1180"/>
      <c r="J576" s="1182"/>
      <c r="K576" s="1024">
        <f t="shared" si="21"/>
        <v>0</v>
      </c>
    </row>
    <row r="577" spans="1:11" customFormat="1">
      <c r="A577" s="806"/>
      <c r="B577" s="829" t="s">
        <v>2845</v>
      </c>
      <c r="C577" s="803"/>
      <c r="D577" s="1178"/>
      <c r="E577" s="1178"/>
      <c r="F577" s="1178"/>
      <c r="G577" s="1206"/>
      <c r="H577" s="1182"/>
      <c r="I577" s="1180"/>
      <c r="J577" s="1182"/>
      <c r="K577" s="1024">
        <f t="shared" si="21"/>
        <v>0</v>
      </c>
    </row>
    <row r="578" spans="1:11" customFormat="1">
      <c r="A578" s="806"/>
      <c r="B578" s="829" t="s">
        <v>2846</v>
      </c>
      <c r="C578" s="803"/>
      <c r="D578" s="1178"/>
      <c r="E578" s="1178"/>
      <c r="F578" s="1178"/>
      <c r="G578" s="1206"/>
      <c r="H578" s="1182"/>
      <c r="I578" s="1180"/>
      <c r="J578" s="1182"/>
      <c r="K578" s="1024">
        <f t="shared" si="21"/>
        <v>0</v>
      </c>
    </row>
    <row r="579" spans="1:11" customFormat="1">
      <c r="A579" s="806"/>
      <c r="B579" s="829" t="s">
        <v>2847</v>
      </c>
      <c r="C579" s="803"/>
      <c r="D579" s="1178"/>
      <c r="E579" s="1178"/>
      <c r="F579" s="1178"/>
      <c r="G579" s="1206"/>
      <c r="H579" s="1182"/>
      <c r="I579" s="1180"/>
      <c r="J579" s="1182"/>
      <c r="K579" s="1024">
        <f t="shared" si="21"/>
        <v>0</v>
      </c>
    </row>
    <row r="580" spans="1:11" customFormat="1">
      <c r="A580" s="806"/>
      <c r="B580" s="829" t="s">
        <v>2848</v>
      </c>
      <c r="C580" s="803"/>
      <c r="D580" s="1178"/>
      <c r="E580" s="1178"/>
      <c r="F580" s="1178"/>
      <c r="G580" s="1206"/>
      <c r="H580" s="1182"/>
      <c r="I580" s="1180"/>
      <c r="J580" s="1182"/>
      <c r="K580" s="1024">
        <f t="shared" si="21"/>
        <v>0</v>
      </c>
    </row>
    <row r="581" spans="1:11" customFormat="1">
      <c r="A581" s="806"/>
      <c r="B581" s="829" t="s">
        <v>2849</v>
      </c>
      <c r="C581" s="803"/>
      <c r="D581" s="1178"/>
      <c r="E581" s="1178"/>
      <c r="F581" s="1178"/>
      <c r="G581" s="1206"/>
      <c r="H581" s="1182"/>
      <c r="I581" s="1180"/>
      <c r="J581" s="1182"/>
      <c r="K581" s="1024">
        <f t="shared" si="21"/>
        <v>0</v>
      </c>
    </row>
    <row r="582" spans="1:11" customFormat="1">
      <c r="A582" s="806"/>
      <c r="B582" s="829" t="s">
        <v>2850</v>
      </c>
      <c r="C582" s="803"/>
      <c r="D582" s="1178"/>
      <c r="E582" s="1178"/>
      <c r="F582" s="1178"/>
      <c r="G582" s="1206"/>
      <c r="H582" s="1182"/>
      <c r="I582" s="1180"/>
      <c r="J582" s="1182"/>
      <c r="K582" s="1024">
        <f t="shared" si="21"/>
        <v>0</v>
      </c>
    </row>
    <row r="583" spans="1:11" customFormat="1">
      <c r="A583" s="806"/>
      <c r="B583" s="829" t="s">
        <v>2849</v>
      </c>
      <c r="C583" s="803"/>
      <c r="D583" s="1178"/>
      <c r="E583" s="1178"/>
      <c r="F583" s="1178"/>
      <c r="G583" s="1206"/>
      <c r="H583" s="1182"/>
      <c r="I583" s="1180"/>
      <c r="J583" s="1182"/>
      <c r="K583" s="1024">
        <f t="shared" si="21"/>
        <v>0</v>
      </c>
    </row>
    <row r="584" spans="1:11" customFormat="1">
      <c r="A584" s="806"/>
      <c r="B584" s="829" t="s">
        <v>2847</v>
      </c>
      <c r="C584" s="803"/>
      <c r="D584" s="1178"/>
      <c r="E584" s="1178"/>
      <c r="F584" s="1178"/>
      <c r="G584" s="1206"/>
      <c r="H584" s="1182"/>
      <c r="I584" s="1180"/>
      <c r="J584" s="1182"/>
      <c r="K584" s="1024">
        <f t="shared" si="21"/>
        <v>0</v>
      </c>
    </row>
    <row r="585" spans="1:11" customFormat="1">
      <c r="A585" s="806"/>
      <c r="B585" s="829" t="s">
        <v>2848</v>
      </c>
      <c r="C585" s="803"/>
      <c r="D585" s="1178"/>
      <c r="E585" s="1178"/>
      <c r="F585" s="1178"/>
      <c r="G585" s="1206"/>
      <c r="H585" s="1182"/>
      <c r="I585" s="1180"/>
      <c r="J585" s="1182"/>
      <c r="K585" s="1024">
        <f t="shared" si="21"/>
        <v>0</v>
      </c>
    </row>
    <row r="586" spans="1:11" customFormat="1">
      <c r="A586" s="806"/>
      <c r="B586" s="830" t="s">
        <v>2815</v>
      </c>
      <c r="C586" s="803"/>
      <c r="D586" s="1178"/>
      <c r="E586" s="1178"/>
      <c r="F586" s="1178"/>
      <c r="G586" s="1206"/>
      <c r="H586" s="1182"/>
      <c r="I586" s="1180"/>
      <c r="J586" s="1182"/>
      <c r="K586" s="1024">
        <f t="shared" si="21"/>
        <v>0</v>
      </c>
    </row>
    <row r="587" spans="1:11" customFormat="1">
      <c r="A587" s="806"/>
      <c r="B587" s="829" t="s">
        <v>2851</v>
      </c>
      <c r="C587" s="803"/>
      <c r="D587" s="1178"/>
      <c r="E587" s="1178"/>
      <c r="F587" s="1178"/>
      <c r="G587" s="1206"/>
      <c r="H587" s="1182"/>
      <c r="I587" s="1180"/>
      <c r="J587" s="1182"/>
      <c r="K587" s="1024">
        <f t="shared" si="21"/>
        <v>0</v>
      </c>
    </row>
    <row r="588" spans="1:11" customFormat="1">
      <c r="A588" s="806"/>
      <c r="B588" s="829" t="s">
        <v>2840</v>
      </c>
      <c r="C588" s="803"/>
      <c r="D588" s="1178"/>
      <c r="E588" s="1178"/>
      <c r="F588" s="1178"/>
      <c r="G588" s="1206"/>
      <c r="H588" s="1182"/>
      <c r="I588" s="1180"/>
      <c r="J588" s="1182"/>
      <c r="K588" s="1024">
        <f t="shared" si="21"/>
        <v>0</v>
      </c>
    </row>
    <row r="589" spans="1:11" customFormat="1">
      <c r="A589" s="806"/>
      <c r="B589" s="829" t="s">
        <v>2852</v>
      </c>
      <c r="C589" s="803"/>
      <c r="D589" s="1178"/>
      <c r="E589" s="1178"/>
      <c r="F589" s="1178"/>
      <c r="G589" s="1206"/>
      <c r="H589" s="1182"/>
      <c r="I589" s="1180"/>
      <c r="J589" s="1182"/>
      <c r="K589" s="1024">
        <f t="shared" si="21"/>
        <v>0</v>
      </c>
    </row>
    <row r="590" spans="1:11" customFormat="1">
      <c r="A590" s="806"/>
      <c r="B590" s="829" t="s">
        <v>2842</v>
      </c>
      <c r="C590" s="803"/>
      <c r="D590" s="1178"/>
      <c r="E590" s="1178"/>
      <c r="F590" s="1178"/>
      <c r="G590" s="1206"/>
      <c r="H590" s="1182"/>
      <c r="I590" s="1180"/>
      <c r="J590" s="1182"/>
      <c r="K590" s="1024">
        <f t="shared" si="21"/>
        <v>0</v>
      </c>
    </row>
    <row r="591" spans="1:11" customFormat="1">
      <c r="A591" s="806"/>
      <c r="B591" s="829" t="s">
        <v>2843</v>
      </c>
      <c r="C591" s="803"/>
      <c r="D591" s="1178"/>
      <c r="E591" s="1178"/>
      <c r="F591" s="1178"/>
      <c r="G591" s="1206"/>
      <c r="H591" s="1182"/>
      <c r="I591" s="1180"/>
      <c r="J591" s="1182"/>
      <c r="K591" s="1024">
        <f t="shared" si="21"/>
        <v>0</v>
      </c>
    </row>
    <row r="592" spans="1:11" customFormat="1">
      <c r="A592" s="806"/>
      <c r="B592" s="829" t="s">
        <v>2853</v>
      </c>
      <c r="C592" s="803"/>
      <c r="D592" s="1178"/>
      <c r="E592" s="1178"/>
      <c r="F592" s="1178"/>
      <c r="G592" s="1206"/>
      <c r="H592" s="1182"/>
      <c r="I592" s="1180"/>
      <c r="J592" s="1182"/>
      <c r="K592" s="1024">
        <f t="shared" si="21"/>
        <v>0</v>
      </c>
    </row>
    <row r="593" spans="1:11" customFormat="1">
      <c r="A593" s="806"/>
      <c r="B593" s="829" t="s">
        <v>2845</v>
      </c>
      <c r="C593" s="803"/>
      <c r="D593" s="1178"/>
      <c r="E593" s="1178"/>
      <c r="F593" s="1178"/>
      <c r="G593" s="1206"/>
      <c r="H593" s="1182"/>
      <c r="I593" s="1180"/>
      <c r="J593" s="1182"/>
      <c r="K593" s="1024">
        <f t="shared" si="21"/>
        <v>0</v>
      </c>
    </row>
    <row r="594" spans="1:11" customFormat="1">
      <c r="A594" s="806"/>
      <c r="B594" s="829" t="s">
        <v>2846</v>
      </c>
      <c r="C594" s="803"/>
      <c r="D594" s="1178"/>
      <c r="E594" s="1178"/>
      <c r="F594" s="1178"/>
      <c r="G594" s="1206"/>
      <c r="H594" s="1182"/>
      <c r="I594" s="1180"/>
      <c r="J594" s="1182"/>
      <c r="K594" s="1024">
        <f t="shared" si="21"/>
        <v>0</v>
      </c>
    </row>
    <row r="595" spans="1:11" customFormat="1">
      <c r="A595" s="806"/>
      <c r="B595" s="829" t="s">
        <v>2814</v>
      </c>
      <c r="C595" s="803"/>
      <c r="D595" s="1178"/>
      <c r="E595" s="1178"/>
      <c r="F595" s="1178"/>
      <c r="G595" s="1206"/>
      <c r="H595" s="1182"/>
      <c r="I595" s="1180"/>
      <c r="J595" s="1182"/>
      <c r="K595" s="1024">
        <f t="shared" si="21"/>
        <v>0</v>
      </c>
    </row>
    <row r="596" spans="1:11" customFormat="1">
      <c r="A596" s="806"/>
      <c r="B596" s="829" t="s">
        <v>2812</v>
      </c>
      <c r="C596" s="803"/>
      <c r="D596" s="1178"/>
      <c r="E596" s="1178"/>
      <c r="F596" s="1178"/>
      <c r="G596" s="1206"/>
      <c r="H596" s="1182"/>
      <c r="I596" s="1180"/>
      <c r="J596" s="1182"/>
      <c r="K596" s="1024">
        <f t="shared" si="21"/>
        <v>0</v>
      </c>
    </row>
    <row r="597" spans="1:11" customFormat="1">
      <c r="A597" s="806"/>
      <c r="B597" s="829" t="s">
        <v>2813</v>
      </c>
      <c r="C597" s="803"/>
      <c r="D597" s="1178"/>
      <c r="E597" s="1178"/>
      <c r="F597" s="1178"/>
      <c r="G597" s="1206"/>
      <c r="H597" s="1182"/>
      <c r="I597" s="1180"/>
      <c r="J597" s="1182"/>
      <c r="K597" s="1024">
        <f t="shared" si="21"/>
        <v>0</v>
      </c>
    </row>
    <row r="598" spans="1:11" customFormat="1">
      <c r="A598" s="806"/>
      <c r="B598" s="829" t="s">
        <v>2849</v>
      </c>
      <c r="C598" s="803"/>
      <c r="D598" s="1178"/>
      <c r="E598" s="1178"/>
      <c r="F598" s="1178"/>
      <c r="G598" s="1206"/>
      <c r="H598" s="1182"/>
      <c r="I598" s="1180"/>
      <c r="J598" s="1182"/>
      <c r="K598" s="1024">
        <f t="shared" si="21"/>
        <v>0</v>
      </c>
    </row>
    <row r="599" spans="1:11" customFormat="1">
      <c r="A599" s="806"/>
      <c r="B599" s="829" t="s">
        <v>2854</v>
      </c>
      <c r="C599" s="803"/>
      <c r="D599" s="1178"/>
      <c r="E599" s="1178"/>
      <c r="F599" s="1178"/>
      <c r="G599" s="1206"/>
      <c r="H599" s="1182"/>
      <c r="I599" s="1180"/>
      <c r="J599" s="1182"/>
      <c r="K599" s="1024">
        <f t="shared" ref="K599:K662" si="22">D599-G599-I599</f>
        <v>0</v>
      </c>
    </row>
    <row r="600" spans="1:11" customFormat="1" ht="25.5">
      <c r="A600" s="806"/>
      <c r="B600" s="399" t="s">
        <v>2855</v>
      </c>
      <c r="C600" s="803"/>
      <c r="D600" s="1178"/>
      <c r="E600" s="1178"/>
      <c r="F600" s="1178"/>
      <c r="G600" s="1206"/>
      <c r="H600" s="1182"/>
      <c r="I600" s="1180"/>
      <c r="J600" s="1182"/>
      <c r="K600" s="1024">
        <f t="shared" si="22"/>
        <v>0</v>
      </c>
    </row>
    <row r="601" spans="1:11" customFormat="1" ht="25.5">
      <c r="A601" s="806"/>
      <c r="B601" s="829" t="s">
        <v>2856</v>
      </c>
      <c r="C601" s="803"/>
      <c r="D601" s="1178"/>
      <c r="E601" s="1178"/>
      <c r="F601" s="1178"/>
      <c r="G601" s="1206"/>
      <c r="H601" s="1182"/>
      <c r="I601" s="1180"/>
      <c r="J601" s="1182"/>
      <c r="K601" s="1024">
        <f t="shared" si="22"/>
        <v>0</v>
      </c>
    </row>
    <row r="602" spans="1:11" customFormat="1" ht="25.5">
      <c r="A602" s="806"/>
      <c r="B602" s="829" t="s">
        <v>2857</v>
      </c>
      <c r="C602" s="803"/>
      <c r="D602" s="1178"/>
      <c r="E602" s="1178"/>
      <c r="F602" s="1178"/>
      <c r="G602" s="1206"/>
      <c r="H602" s="1182"/>
      <c r="I602" s="1180"/>
      <c r="J602" s="1182"/>
      <c r="K602" s="1024">
        <f t="shared" si="22"/>
        <v>0</v>
      </c>
    </row>
    <row r="603" spans="1:11" customFormat="1" ht="25.5">
      <c r="A603" s="806"/>
      <c r="B603" s="829" t="s">
        <v>2858</v>
      </c>
      <c r="C603" s="803"/>
      <c r="D603" s="1178"/>
      <c r="E603" s="1178"/>
      <c r="F603" s="1178"/>
      <c r="G603" s="1206"/>
      <c r="H603" s="1182"/>
      <c r="I603" s="1180"/>
      <c r="J603" s="1182"/>
      <c r="K603" s="1024">
        <f t="shared" si="22"/>
        <v>0</v>
      </c>
    </row>
    <row r="604" spans="1:11" customFormat="1" ht="25.5">
      <c r="A604" s="806"/>
      <c r="B604" s="829" t="s">
        <v>2859</v>
      </c>
      <c r="C604" s="803"/>
      <c r="D604" s="1178"/>
      <c r="E604" s="1178"/>
      <c r="F604" s="1178"/>
      <c r="G604" s="1206"/>
      <c r="H604" s="1182"/>
      <c r="I604" s="1180"/>
      <c r="J604" s="1182"/>
      <c r="K604" s="1024">
        <f t="shared" si="22"/>
        <v>0</v>
      </c>
    </row>
    <row r="605" spans="1:11" customFormat="1">
      <c r="A605" s="806"/>
      <c r="B605" s="829" t="s">
        <v>2860</v>
      </c>
      <c r="C605" s="803"/>
      <c r="D605" s="1178"/>
      <c r="E605" s="1178"/>
      <c r="F605" s="1178"/>
      <c r="G605" s="1206"/>
      <c r="H605" s="1182"/>
      <c r="I605" s="1180"/>
      <c r="J605" s="1182"/>
      <c r="K605" s="1024">
        <f t="shared" si="22"/>
        <v>0</v>
      </c>
    </row>
    <row r="606" spans="1:11" customFormat="1">
      <c r="A606" s="806"/>
      <c r="B606" s="829" t="s">
        <v>2861</v>
      </c>
      <c r="C606" s="803"/>
      <c r="D606" s="1178"/>
      <c r="E606" s="1178"/>
      <c r="F606" s="1178"/>
      <c r="G606" s="1206"/>
      <c r="H606" s="1182"/>
      <c r="I606" s="1180"/>
      <c r="J606" s="1182"/>
      <c r="K606" s="1024">
        <f t="shared" si="22"/>
        <v>0</v>
      </c>
    </row>
    <row r="607" spans="1:11" customFormat="1">
      <c r="A607" s="806"/>
      <c r="B607" s="829" t="s">
        <v>2862</v>
      </c>
      <c r="C607" s="803"/>
      <c r="D607" s="1178"/>
      <c r="E607" s="1178"/>
      <c r="F607" s="1178"/>
      <c r="G607" s="1206"/>
      <c r="H607" s="1182"/>
      <c r="I607" s="1180"/>
      <c r="J607" s="1182"/>
      <c r="K607" s="1024">
        <f t="shared" si="22"/>
        <v>0</v>
      </c>
    </row>
    <row r="608" spans="1:11" customFormat="1" ht="38.25">
      <c r="A608" s="806"/>
      <c r="B608" s="829" t="s">
        <v>2863</v>
      </c>
      <c r="C608" s="803"/>
      <c r="D608" s="1178"/>
      <c r="E608" s="1178"/>
      <c r="F608" s="1178"/>
      <c r="G608" s="1206"/>
      <c r="H608" s="1182"/>
      <c r="I608" s="1180"/>
      <c r="J608" s="1182"/>
      <c r="K608" s="1024">
        <f t="shared" si="22"/>
        <v>0</v>
      </c>
    </row>
    <row r="609" spans="1:11" customFormat="1" ht="16.5" customHeight="1">
      <c r="A609" s="806"/>
      <c r="B609" s="829" t="s">
        <v>2864</v>
      </c>
      <c r="C609" s="803"/>
      <c r="D609" s="1178"/>
      <c r="E609" s="1178"/>
      <c r="F609" s="1178"/>
      <c r="G609" s="1206"/>
      <c r="H609" s="1182"/>
      <c r="I609" s="1180"/>
      <c r="J609" s="1182"/>
      <c r="K609" s="1024">
        <f t="shared" si="22"/>
        <v>0</v>
      </c>
    </row>
    <row r="610" spans="1:11" customFormat="1">
      <c r="A610" s="806"/>
      <c r="B610" s="829" t="s">
        <v>2865</v>
      </c>
      <c r="C610" s="803"/>
      <c r="D610" s="1178"/>
      <c r="E610" s="1178"/>
      <c r="F610" s="1178"/>
      <c r="G610" s="1206"/>
      <c r="H610" s="1182"/>
      <c r="I610" s="1180"/>
      <c r="J610" s="1182"/>
      <c r="K610" s="1024">
        <f t="shared" si="22"/>
        <v>0</v>
      </c>
    </row>
    <row r="611" spans="1:11" customFormat="1" ht="63.75">
      <c r="A611" s="806"/>
      <c r="B611" s="831" t="s">
        <v>2866</v>
      </c>
      <c r="C611" s="803"/>
      <c r="D611" s="1178"/>
      <c r="E611" s="1178"/>
      <c r="F611" s="1178"/>
      <c r="G611" s="1206"/>
      <c r="H611" s="1182"/>
      <c r="I611" s="1180"/>
      <c r="J611" s="1182"/>
      <c r="K611" s="1024">
        <f t="shared" si="22"/>
        <v>0</v>
      </c>
    </row>
    <row r="612" spans="1:11" customFormat="1">
      <c r="A612" s="806"/>
      <c r="B612" s="829" t="s">
        <v>2867</v>
      </c>
      <c r="C612" s="803"/>
      <c r="D612" s="1178"/>
      <c r="E612" s="1178"/>
      <c r="F612" s="1178"/>
      <c r="G612" s="1206"/>
      <c r="H612" s="1182"/>
      <c r="I612" s="1180"/>
      <c r="J612" s="1182"/>
      <c r="K612" s="1024">
        <f t="shared" si="22"/>
        <v>0</v>
      </c>
    </row>
    <row r="613" spans="1:11" customFormat="1">
      <c r="A613" s="806"/>
      <c r="B613" s="829" t="s">
        <v>2868</v>
      </c>
      <c r="C613" s="803"/>
      <c r="D613" s="1178"/>
      <c r="E613" s="1178"/>
      <c r="F613" s="1178"/>
      <c r="G613" s="1206"/>
      <c r="H613" s="1182"/>
      <c r="I613" s="1180"/>
      <c r="J613" s="1182"/>
      <c r="K613" s="1024">
        <f t="shared" si="22"/>
        <v>0</v>
      </c>
    </row>
    <row r="614" spans="1:11" customFormat="1">
      <c r="A614" s="806"/>
      <c r="B614" s="829" t="s">
        <v>2869</v>
      </c>
      <c r="C614" s="803"/>
      <c r="D614" s="1178"/>
      <c r="E614" s="1178"/>
      <c r="F614" s="1178"/>
      <c r="G614" s="1206"/>
      <c r="H614" s="1182"/>
      <c r="I614" s="1180"/>
      <c r="J614" s="1182"/>
      <c r="K614" s="1024">
        <f t="shared" si="22"/>
        <v>0</v>
      </c>
    </row>
    <row r="615" spans="1:11" customFormat="1">
      <c r="A615" s="806"/>
      <c r="B615" s="829" t="s">
        <v>2870</v>
      </c>
      <c r="C615" s="803"/>
      <c r="D615" s="1178"/>
      <c r="E615" s="1178"/>
      <c r="F615" s="1178"/>
      <c r="G615" s="1206"/>
      <c r="H615" s="1182"/>
      <c r="I615" s="1180"/>
      <c r="J615" s="1182"/>
      <c r="K615" s="1024">
        <f t="shared" si="22"/>
        <v>0</v>
      </c>
    </row>
    <row r="616" spans="1:11" customFormat="1">
      <c r="A616" s="806"/>
      <c r="B616" s="829" t="s">
        <v>2871</v>
      </c>
      <c r="C616" s="803"/>
      <c r="D616" s="1178"/>
      <c r="E616" s="1178"/>
      <c r="F616" s="1178"/>
      <c r="G616" s="1206"/>
      <c r="H616" s="1182"/>
      <c r="I616" s="1180"/>
      <c r="J616" s="1182"/>
      <c r="K616" s="1024">
        <f t="shared" si="22"/>
        <v>0</v>
      </c>
    </row>
    <row r="617" spans="1:11" customFormat="1">
      <c r="A617" s="806"/>
      <c r="B617" s="829" t="s">
        <v>2872</v>
      </c>
      <c r="C617" s="803"/>
      <c r="D617" s="1178"/>
      <c r="E617" s="1178"/>
      <c r="F617" s="1178"/>
      <c r="G617" s="1206"/>
      <c r="H617" s="1182"/>
      <c r="I617" s="1180"/>
      <c r="J617" s="1182"/>
      <c r="K617" s="1024">
        <f t="shared" si="22"/>
        <v>0</v>
      </c>
    </row>
    <row r="618" spans="1:11" customFormat="1">
      <c r="A618" s="806"/>
      <c r="B618" s="829" t="s">
        <v>2873</v>
      </c>
      <c r="C618" s="803"/>
      <c r="D618" s="1178"/>
      <c r="E618" s="1178"/>
      <c r="F618" s="1178"/>
      <c r="G618" s="1206"/>
      <c r="H618" s="1182"/>
      <c r="I618" s="1180"/>
      <c r="J618" s="1182"/>
      <c r="K618" s="1024">
        <f t="shared" si="22"/>
        <v>0</v>
      </c>
    </row>
    <row r="619" spans="1:11" customFormat="1">
      <c r="A619" s="806"/>
      <c r="B619" s="829" t="s">
        <v>2874</v>
      </c>
      <c r="C619" s="803"/>
      <c r="D619" s="1178"/>
      <c r="E619" s="1178"/>
      <c r="F619" s="1178"/>
      <c r="G619" s="1206"/>
      <c r="H619" s="1182"/>
      <c r="I619" s="1180"/>
      <c r="J619" s="1182"/>
      <c r="K619" s="1024">
        <f t="shared" si="22"/>
        <v>0</v>
      </c>
    </row>
    <row r="620" spans="1:11" customFormat="1">
      <c r="A620" s="806"/>
      <c r="B620" s="829" t="s">
        <v>2875</v>
      </c>
      <c r="C620" s="803"/>
      <c r="D620" s="1178"/>
      <c r="E620" s="1178"/>
      <c r="F620" s="1178"/>
      <c r="G620" s="1206"/>
      <c r="H620" s="1182"/>
      <c r="I620" s="1180"/>
      <c r="J620" s="1182"/>
      <c r="K620" s="1024">
        <f t="shared" si="22"/>
        <v>0</v>
      </c>
    </row>
    <row r="621" spans="1:11" customFormat="1">
      <c r="A621" s="806"/>
      <c r="B621" s="829" t="s">
        <v>2876</v>
      </c>
      <c r="C621" s="803"/>
      <c r="D621" s="1178"/>
      <c r="E621" s="1178"/>
      <c r="F621" s="1178"/>
      <c r="G621" s="1206"/>
      <c r="H621" s="1182"/>
      <c r="I621" s="1180"/>
      <c r="J621" s="1182"/>
      <c r="K621" s="1024">
        <f t="shared" si="22"/>
        <v>0</v>
      </c>
    </row>
    <row r="622" spans="1:11" customFormat="1">
      <c r="A622" s="806"/>
      <c r="B622" s="829" t="s">
        <v>2877</v>
      </c>
      <c r="C622" s="803"/>
      <c r="D622" s="1178"/>
      <c r="E622" s="1178"/>
      <c r="F622" s="1178"/>
      <c r="G622" s="1206"/>
      <c r="H622" s="1182"/>
      <c r="I622" s="1180"/>
      <c r="J622" s="1182"/>
      <c r="K622" s="1024">
        <f t="shared" si="22"/>
        <v>0</v>
      </c>
    </row>
    <row r="623" spans="1:11" customFormat="1">
      <c r="A623" s="806"/>
      <c r="B623" s="829" t="s">
        <v>2878</v>
      </c>
      <c r="C623" s="803"/>
      <c r="D623" s="1178"/>
      <c r="E623" s="1178"/>
      <c r="F623" s="1178"/>
      <c r="G623" s="1206"/>
      <c r="H623" s="1182"/>
      <c r="I623" s="1180"/>
      <c r="J623" s="1182"/>
      <c r="K623" s="1024">
        <f t="shared" si="22"/>
        <v>0</v>
      </c>
    </row>
    <row r="624" spans="1:11" customFormat="1">
      <c r="A624" s="806"/>
      <c r="B624" s="829" t="s">
        <v>2879</v>
      </c>
      <c r="C624" s="803"/>
      <c r="D624" s="1178"/>
      <c r="E624" s="1178"/>
      <c r="F624" s="1178"/>
      <c r="G624" s="1206"/>
      <c r="H624" s="1182"/>
      <c r="I624" s="1180"/>
      <c r="J624" s="1182"/>
      <c r="K624" s="1024">
        <f t="shared" si="22"/>
        <v>0</v>
      </c>
    </row>
    <row r="625" spans="1:11" customFormat="1">
      <c r="A625" s="806"/>
      <c r="B625" s="829" t="s">
        <v>2880</v>
      </c>
      <c r="C625" s="803"/>
      <c r="D625" s="1178"/>
      <c r="E625" s="1178"/>
      <c r="F625" s="1178"/>
      <c r="G625" s="1206"/>
      <c r="H625" s="1182"/>
      <c r="I625" s="1180"/>
      <c r="J625" s="1182"/>
      <c r="K625" s="1024">
        <f t="shared" si="22"/>
        <v>0</v>
      </c>
    </row>
    <row r="626" spans="1:11" customFormat="1">
      <c r="A626" s="806"/>
      <c r="B626" s="829" t="s">
        <v>2881</v>
      </c>
      <c r="C626" s="803"/>
      <c r="D626" s="1178"/>
      <c r="E626" s="1178"/>
      <c r="F626" s="1178"/>
      <c r="G626" s="1206"/>
      <c r="H626" s="1182"/>
      <c r="I626" s="1180"/>
      <c r="J626" s="1182"/>
      <c r="K626" s="1024">
        <f t="shared" si="22"/>
        <v>0</v>
      </c>
    </row>
    <row r="627" spans="1:11" customFormat="1" ht="14.25">
      <c r="A627" s="806"/>
      <c r="B627" s="829"/>
      <c r="C627" s="809" t="s">
        <v>1389</v>
      </c>
      <c r="D627" s="1173">
        <v>2</v>
      </c>
      <c r="E627" s="1173"/>
      <c r="F627" s="1173">
        <f>D627*E627</f>
        <v>0</v>
      </c>
      <c r="G627" s="1206">
        <v>2</v>
      </c>
      <c r="H627" s="1195">
        <f t="shared" ref="H627:H690" si="23">E627*G627</f>
        <v>0</v>
      </c>
      <c r="I627" s="1180"/>
      <c r="J627" s="1195">
        <f>E627*I627</f>
        <v>0</v>
      </c>
      <c r="K627" s="1024">
        <f t="shared" si="22"/>
        <v>0</v>
      </c>
    </row>
    <row r="628" spans="1:11" customFormat="1" ht="14.25">
      <c r="A628" s="806"/>
      <c r="B628" s="829"/>
      <c r="C628" s="803"/>
      <c r="D628" s="1178"/>
      <c r="E628" s="1178"/>
      <c r="F628" s="1178"/>
      <c r="G628" s="1206"/>
      <c r="H628" s="1195">
        <f t="shared" si="23"/>
        <v>0</v>
      </c>
      <c r="I628" s="1180"/>
      <c r="J628" s="1195">
        <f t="shared" ref="J628:J691" si="24">E628*I628</f>
        <v>0</v>
      </c>
      <c r="K628" s="1024">
        <f t="shared" si="22"/>
        <v>0</v>
      </c>
    </row>
    <row r="629" spans="1:11" customFormat="1" ht="285">
      <c r="A629" s="806">
        <v>2</v>
      </c>
      <c r="B629" s="832" t="s">
        <v>3453</v>
      </c>
      <c r="C629" s="803"/>
      <c r="D629" s="1178"/>
      <c r="E629" s="1178"/>
      <c r="F629" s="1178"/>
      <c r="G629" s="1206"/>
      <c r="H629" s="1195">
        <f t="shared" si="23"/>
        <v>0</v>
      </c>
      <c r="I629" s="1180"/>
      <c r="J629" s="1195">
        <f t="shared" si="24"/>
        <v>0</v>
      </c>
      <c r="K629" s="1024">
        <f t="shared" si="22"/>
        <v>0</v>
      </c>
    </row>
    <row r="630" spans="1:11" customFormat="1" ht="14.25">
      <c r="A630" s="806"/>
      <c r="B630" s="822" t="s">
        <v>2791</v>
      </c>
      <c r="C630" s="803"/>
      <c r="D630" s="1178"/>
      <c r="E630" s="1178"/>
      <c r="F630" s="1178"/>
      <c r="G630" s="1206"/>
      <c r="H630" s="1195">
        <f t="shared" si="23"/>
        <v>0</v>
      </c>
      <c r="I630" s="1180"/>
      <c r="J630" s="1195">
        <f t="shared" si="24"/>
        <v>0</v>
      </c>
      <c r="K630" s="1024">
        <f t="shared" si="22"/>
        <v>0</v>
      </c>
    </row>
    <row r="631" spans="1:11" customFormat="1" ht="14.25">
      <c r="A631" s="806"/>
      <c r="B631" s="829" t="s">
        <v>2792</v>
      </c>
      <c r="C631" s="803"/>
      <c r="D631" s="1178"/>
      <c r="E631" s="1178"/>
      <c r="F631" s="1178"/>
      <c r="G631" s="1206"/>
      <c r="H631" s="1195">
        <f t="shared" si="23"/>
        <v>0</v>
      </c>
      <c r="I631" s="1180"/>
      <c r="J631" s="1195">
        <f t="shared" si="24"/>
        <v>0</v>
      </c>
      <c r="K631" s="1024">
        <f t="shared" si="22"/>
        <v>0</v>
      </c>
    </row>
    <row r="632" spans="1:11" customFormat="1" ht="14.25">
      <c r="A632" s="806"/>
      <c r="B632" s="829" t="s">
        <v>2793</v>
      </c>
      <c r="C632" s="803"/>
      <c r="D632" s="1178"/>
      <c r="E632" s="1178"/>
      <c r="F632" s="1178"/>
      <c r="G632" s="1206"/>
      <c r="H632" s="1195">
        <f t="shared" si="23"/>
        <v>0</v>
      </c>
      <c r="I632" s="1180"/>
      <c r="J632" s="1195">
        <f t="shared" si="24"/>
        <v>0</v>
      </c>
      <c r="K632" s="1024">
        <f t="shared" si="22"/>
        <v>0</v>
      </c>
    </row>
    <row r="633" spans="1:11" customFormat="1" ht="14.25">
      <c r="A633" s="806"/>
      <c r="B633" s="829" t="s">
        <v>2794</v>
      </c>
      <c r="C633" s="803"/>
      <c r="D633" s="1178"/>
      <c r="E633" s="1178"/>
      <c r="F633" s="1178"/>
      <c r="G633" s="1206"/>
      <c r="H633" s="1195">
        <f t="shared" si="23"/>
        <v>0</v>
      </c>
      <c r="I633" s="1180"/>
      <c r="J633" s="1195">
        <f t="shared" si="24"/>
        <v>0</v>
      </c>
      <c r="K633" s="1024">
        <f t="shared" si="22"/>
        <v>0</v>
      </c>
    </row>
    <row r="634" spans="1:11" customFormat="1" ht="14.25">
      <c r="A634" s="806"/>
      <c r="B634" s="829" t="s">
        <v>2795</v>
      </c>
      <c r="C634" s="803"/>
      <c r="D634" s="1178"/>
      <c r="E634" s="1178"/>
      <c r="F634" s="1178"/>
      <c r="G634" s="1206"/>
      <c r="H634" s="1195">
        <f t="shared" si="23"/>
        <v>0</v>
      </c>
      <c r="I634" s="1180"/>
      <c r="J634" s="1195">
        <f t="shared" si="24"/>
        <v>0</v>
      </c>
      <c r="K634" s="1024">
        <f t="shared" si="22"/>
        <v>0</v>
      </c>
    </row>
    <row r="635" spans="1:11" customFormat="1" ht="25.5">
      <c r="A635" s="806"/>
      <c r="B635" s="829" t="s">
        <v>2796</v>
      </c>
      <c r="C635" s="803"/>
      <c r="D635" s="1178"/>
      <c r="E635" s="1178"/>
      <c r="F635" s="1178"/>
      <c r="G635" s="1206"/>
      <c r="H635" s="1195">
        <f t="shared" si="23"/>
        <v>0</v>
      </c>
      <c r="I635" s="1180"/>
      <c r="J635" s="1195">
        <f t="shared" si="24"/>
        <v>0</v>
      </c>
      <c r="K635" s="1024">
        <f t="shared" si="22"/>
        <v>0</v>
      </c>
    </row>
    <row r="636" spans="1:11" customFormat="1" ht="14.25">
      <c r="A636" s="806"/>
      <c r="B636" s="829" t="s">
        <v>2797</v>
      </c>
      <c r="C636" s="803"/>
      <c r="D636" s="1178"/>
      <c r="E636" s="1178"/>
      <c r="F636" s="1178"/>
      <c r="G636" s="1206"/>
      <c r="H636" s="1195">
        <f t="shared" si="23"/>
        <v>0</v>
      </c>
      <c r="I636" s="1180"/>
      <c r="J636" s="1195">
        <f t="shared" si="24"/>
        <v>0</v>
      </c>
      <c r="K636" s="1024">
        <f t="shared" si="22"/>
        <v>0</v>
      </c>
    </row>
    <row r="637" spans="1:11" customFormat="1" ht="14.25">
      <c r="A637" s="806"/>
      <c r="B637" s="829" t="s">
        <v>2798</v>
      </c>
      <c r="C637" s="803"/>
      <c r="D637" s="1178"/>
      <c r="E637" s="1178"/>
      <c r="F637" s="1178"/>
      <c r="G637" s="1206"/>
      <c r="H637" s="1195">
        <f t="shared" si="23"/>
        <v>0</v>
      </c>
      <c r="I637" s="1180"/>
      <c r="J637" s="1195">
        <f t="shared" si="24"/>
        <v>0</v>
      </c>
      <c r="K637" s="1024">
        <f t="shared" si="22"/>
        <v>0</v>
      </c>
    </row>
    <row r="638" spans="1:11" customFormat="1" ht="14.25">
      <c r="A638" s="806"/>
      <c r="B638" s="829" t="s">
        <v>2882</v>
      </c>
      <c r="C638" s="803"/>
      <c r="D638" s="1178"/>
      <c r="E638" s="1178"/>
      <c r="F638" s="1178"/>
      <c r="G638" s="1206"/>
      <c r="H638" s="1195">
        <f t="shared" si="23"/>
        <v>0</v>
      </c>
      <c r="I638" s="1180"/>
      <c r="J638" s="1195">
        <f t="shared" si="24"/>
        <v>0</v>
      </c>
      <c r="K638" s="1024">
        <f t="shared" si="22"/>
        <v>0</v>
      </c>
    </row>
    <row r="639" spans="1:11" customFormat="1" ht="14.25">
      <c r="A639" s="806"/>
      <c r="B639" s="829" t="s">
        <v>2800</v>
      </c>
      <c r="C639" s="803"/>
      <c r="D639" s="1178"/>
      <c r="E639" s="1178"/>
      <c r="F639" s="1178"/>
      <c r="G639" s="1206"/>
      <c r="H639" s="1195">
        <f t="shared" si="23"/>
        <v>0</v>
      </c>
      <c r="I639" s="1180"/>
      <c r="J639" s="1195">
        <f t="shared" si="24"/>
        <v>0</v>
      </c>
      <c r="K639" s="1024">
        <f t="shared" si="22"/>
        <v>0</v>
      </c>
    </row>
    <row r="640" spans="1:11" customFormat="1" ht="14.25">
      <c r="A640" s="806"/>
      <c r="B640" s="829" t="s">
        <v>2883</v>
      </c>
      <c r="C640" s="803"/>
      <c r="D640" s="1178"/>
      <c r="E640" s="1178"/>
      <c r="F640" s="1178"/>
      <c r="G640" s="1206"/>
      <c r="H640" s="1195">
        <f t="shared" si="23"/>
        <v>0</v>
      </c>
      <c r="I640" s="1180"/>
      <c r="J640" s="1195">
        <f t="shared" si="24"/>
        <v>0</v>
      </c>
      <c r="K640" s="1024">
        <f t="shared" si="22"/>
        <v>0</v>
      </c>
    </row>
    <row r="641" spans="1:11" customFormat="1" ht="14.25">
      <c r="A641" s="806"/>
      <c r="B641" s="829" t="s">
        <v>2884</v>
      </c>
      <c r="C641" s="803"/>
      <c r="D641" s="1178"/>
      <c r="E641" s="1178"/>
      <c r="F641" s="1178"/>
      <c r="G641" s="1206"/>
      <c r="H641" s="1195">
        <f t="shared" si="23"/>
        <v>0</v>
      </c>
      <c r="I641" s="1180"/>
      <c r="J641" s="1195">
        <f t="shared" si="24"/>
        <v>0</v>
      </c>
      <c r="K641" s="1024">
        <f t="shared" si="22"/>
        <v>0</v>
      </c>
    </row>
    <row r="642" spans="1:11" customFormat="1" ht="14.25">
      <c r="A642" s="806"/>
      <c r="B642" s="829" t="s">
        <v>2803</v>
      </c>
      <c r="C642" s="803"/>
      <c r="D642" s="1178"/>
      <c r="E642" s="1178"/>
      <c r="F642" s="1178"/>
      <c r="G642" s="1206"/>
      <c r="H642" s="1195">
        <f t="shared" si="23"/>
        <v>0</v>
      </c>
      <c r="I642" s="1180"/>
      <c r="J642" s="1195">
        <f t="shared" si="24"/>
        <v>0</v>
      </c>
      <c r="K642" s="1024">
        <f t="shared" si="22"/>
        <v>0</v>
      </c>
    </row>
    <row r="643" spans="1:11" customFormat="1" ht="14.25">
      <c r="A643" s="806"/>
      <c r="B643" s="829" t="s">
        <v>2883</v>
      </c>
      <c r="C643" s="803"/>
      <c r="D643" s="1178"/>
      <c r="E643" s="1178"/>
      <c r="F643" s="1178"/>
      <c r="G643" s="1206"/>
      <c r="H643" s="1195">
        <f t="shared" si="23"/>
        <v>0</v>
      </c>
      <c r="I643" s="1180"/>
      <c r="J643" s="1195">
        <f t="shared" si="24"/>
        <v>0</v>
      </c>
      <c r="K643" s="1024">
        <f t="shared" si="22"/>
        <v>0</v>
      </c>
    </row>
    <row r="644" spans="1:11" customFormat="1" ht="14.25">
      <c r="A644" s="806"/>
      <c r="B644" s="829" t="s">
        <v>2884</v>
      </c>
      <c r="C644" s="803"/>
      <c r="D644" s="1178"/>
      <c r="E644" s="1178"/>
      <c r="F644" s="1178"/>
      <c r="G644" s="1206"/>
      <c r="H644" s="1195">
        <f t="shared" si="23"/>
        <v>0</v>
      </c>
      <c r="I644" s="1180"/>
      <c r="J644" s="1195">
        <f t="shared" si="24"/>
        <v>0</v>
      </c>
      <c r="K644" s="1024">
        <f t="shared" si="22"/>
        <v>0</v>
      </c>
    </row>
    <row r="645" spans="1:11" customFormat="1" ht="25.5">
      <c r="A645" s="806"/>
      <c r="B645" s="829" t="s">
        <v>2885</v>
      </c>
      <c r="C645" s="803"/>
      <c r="D645" s="1178"/>
      <c r="E645" s="1178"/>
      <c r="F645" s="1178"/>
      <c r="G645" s="1206"/>
      <c r="H645" s="1195">
        <f t="shared" si="23"/>
        <v>0</v>
      </c>
      <c r="I645" s="1180"/>
      <c r="J645" s="1195">
        <f t="shared" si="24"/>
        <v>0</v>
      </c>
      <c r="K645" s="1024">
        <f t="shared" si="22"/>
        <v>0</v>
      </c>
    </row>
    <row r="646" spans="1:11" customFormat="1" ht="14.25">
      <c r="A646" s="806"/>
      <c r="B646" s="829" t="s">
        <v>2886</v>
      </c>
      <c r="C646" s="803"/>
      <c r="D646" s="1178"/>
      <c r="E646" s="1178"/>
      <c r="F646" s="1178"/>
      <c r="G646" s="1206"/>
      <c r="H646" s="1195">
        <f t="shared" si="23"/>
        <v>0</v>
      </c>
      <c r="I646" s="1180"/>
      <c r="J646" s="1195">
        <f t="shared" si="24"/>
        <v>0</v>
      </c>
      <c r="K646" s="1024">
        <f t="shared" si="22"/>
        <v>0</v>
      </c>
    </row>
    <row r="647" spans="1:11" customFormat="1" ht="14.25">
      <c r="A647" s="806"/>
      <c r="B647" s="829" t="s">
        <v>2887</v>
      </c>
      <c r="C647" s="803"/>
      <c r="D647" s="1178"/>
      <c r="E647" s="1178"/>
      <c r="F647" s="1178"/>
      <c r="G647" s="1206"/>
      <c r="H647" s="1195">
        <f t="shared" si="23"/>
        <v>0</v>
      </c>
      <c r="I647" s="1180"/>
      <c r="J647" s="1195">
        <f t="shared" si="24"/>
        <v>0</v>
      </c>
      <c r="K647" s="1024">
        <f t="shared" si="22"/>
        <v>0</v>
      </c>
    </row>
    <row r="648" spans="1:11" customFormat="1" ht="14.25">
      <c r="A648" s="806"/>
      <c r="B648" s="167" t="s">
        <v>2888</v>
      </c>
      <c r="C648" s="803"/>
      <c r="D648" s="1178"/>
      <c r="E648" s="1178"/>
      <c r="F648" s="1178"/>
      <c r="G648" s="1206"/>
      <c r="H648" s="1195">
        <f t="shared" si="23"/>
        <v>0</v>
      </c>
      <c r="I648" s="1180"/>
      <c r="J648" s="1195">
        <f t="shared" si="24"/>
        <v>0</v>
      </c>
      <c r="K648" s="1024">
        <f t="shared" si="22"/>
        <v>0</v>
      </c>
    </row>
    <row r="649" spans="1:11" customFormat="1" ht="14.25">
      <c r="A649" s="806"/>
      <c r="B649" s="167" t="s">
        <v>2808</v>
      </c>
      <c r="C649" s="803"/>
      <c r="D649" s="1178"/>
      <c r="E649" s="1178"/>
      <c r="F649" s="1178"/>
      <c r="G649" s="1206"/>
      <c r="H649" s="1195">
        <f t="shared" si="23"/>
        <v>0</v>
      </c>
      <c r="I649" s="1180"/>
      <c r="J649" s="1195">
        <f t="shared" si="24"/>
        <v>0</v>
      </c>
      <c r="K649" s="1024">
        <f t="shared" si="22"/>
        <v>0</v>
      </c>
    </row>
    <row r="650" spans="1:11" customFormat="1" ht="14.25">
      <c r="A650" s="806"/>
      <c r="B650" s="167" t="s">
        <v>2809</v>
      </c>
      <c r="C650" s="803"/>
      <c r="D650" s="1178"/>
      <c r="E650" s="1178"/>
      <c r="F650" s="1178"/>
      <c r="G650" s="1206"/>
      <c r="H650" s="1195">
        <f t="shared" si="23"/>
        <v>0</v>
      </c>
      <c r="I650" s="1180"/>
      <c r="J650" s="1195">
        <f t="shared" si="24"/>
        <v>0</v>
      </c>
      <c r="K650" s="1024">
        <f t="shared" si="22"/>
        <v>0</v>
      </c>
    </row>
    <row r="651" spans="1:11" customFormat="1" ht="14.25">
      <c r="A651" s="806"/>
      <c r="B651" s="829" t="s">
        <v>2810</v>
      </c>
      <c r="C651" s="803"/>
      <c r="D651" s="1178"/>
      <c r="E651" s="1178"/>
      <c r="F651" s="1178"/>
      <c r="G651" s="1206"/>
      <c r="H651" s="1195">
        <f t="shared" si="23"/>
        <v>0</v>
      </c>
      <c r="I651" s="1180"/>
      <c r="J651" s="1195">
        <f t="shared" si="24"/>
        <v>0</v>
      </c>
      <c r="K651" s="1024">
        <f t="shared" si="22"/>
        <v>0</v>
      </c>
    </row>
    <row r="652" spans="1:11" customFormat="1" ht="14.25">
      <c r="A652" s="806"/>
      <c r="B652" s="829" t="s">
        <v>2849</v>
      </c>
      <c r="C652" s="803"/>
      <c r="D652" s="1178"/>
      <c r="E652" s="1178"/>
      <c r="F652" s="1178"/>
      <c r="G652" s="1206"/>
      <c r="H652" s="1195">
        <f t="shared" si="23"/>
        <v>0</v>
      </c>
      <c r="I652" s="1180"/>
      <c r="J652" s="1195">
        <f t="shared" si="24"/>
        <v>0</v>
      </c>
      <c r="K652" s="1024">
        <f t="shared" si="22"/>
        <v>0</v>
      </c>
    </row>
    <row r="653" spans="1:11" customFormat="1" ht="14.25">
      <c r="A653" s="806"/>
      <c r="B653" s="829" t="s">
        <v>2812</v>
      </c>
      <c r="C653" s="803"/>
      <c r="D653" s="1178"/>
      <c r="E653" s="1178"/>
      <c r="F653" s="1178"/>
      <c r="G653" s="1206"/>
      <c r="H653" s="1195">
        <f t="shared" si="23"/>
        <v>0</v>
      </c>
      <c r="I653" s="1180"/>
      <c r="J653" s="1195">
        <f t="shared" si="24"/>
        <v>0</v>
      </c>
      <c r="K653" s="1024">
        <f t="shared" si="22"/>
        <v>0</v>
      </c>
    </row>
    <row r="654" spans="1:11" customFormat="1" ht="14.25">
      <c r="A654" s="806"/>
      <c r="B654" s="829" t="s">
        <v>2813</v>
      </c>
      <c r="C654" s="803"/>
      <c r="D654" s="1178"/>
      <c r="E654" s="1178"/>
      <c r="F654" s="1178"/>
      <c r="G654" s="1206"/>
      <c r="H654" s="1195">
        <f t="shared" si="23"/>
        <v>0</v>
      </c>
      <c r="I654" s="1180"/>
      <c r="J654" s="1195">
        <f t="shared" si="24"/>
        <v>0</v>
      </c>
      <c r="K654" s="1024">
        <f t="shared" si="22"/>
        <v>0</v>
      </c>
    </row>
    <row r="655" spans="1:11" customFormat="1" ht="14.25">
      <c r="A655" s="806"/>
      <c r="B655" s="829" t="s">
        <v>2814</v>
      </c>
      <c r="C655" s="803"/>
      <c r="D655" s="1178"/>
      <c r="E655" s="1178"/>
      <c r="F655" s="1178"/>
      <c r="G655" s="1206"/>
      <c r="H655" s="1195">
        <f t="shared" si="23"/>
        <v>0</v>
      </c>
      <c r="I655" s="1180"/>
      <c r="J655" s="1195">
        <f t="shared" si="24"/>
        <v>0</v>
      </c>
      <c r="K655" s="1024">
        <f t="shared" si="22"/>
        <v>0</v>
      </c>
    </row>
    <row r="656" spans="1:11" customFormat="1" ht="14.25">
      <c r="A656" s="806"/>
      <c r="B656" s="830" t="s">
        <v>2815</v>
      </c>
      <c r="C656" s="803"/>
      <c r="D656" s="1178"/>
      <c r="E656" s="1178"/>
      <c r="F656" s="1178"/>
      <c r="G656" s="1206"/>
      <c r="H656" s="1195">
        <f t="shared" si="23"/>
        <v>0</v>
      </c>
      <c r="I656" s="1180"/>
      <c r="J656" s="1195">
        <f t="shared" si="24"/>
        <v>0</v>
      </c>
      <c r="K656" s="1024">
        <f t="shared" si="22"/>
        <v>0</v>
      </c>
    </row>
    <row r="657" spans="1:11" customFormat="1" ht="14.25">
      <c r="A657" s="806"/>
      <c r="B657" s="829" t="s">
        <v>2816</v>
      </c>
      <c r="C657" s="803"/>
      <c r="D657" s="1178"/>
      <c r="E657" s="1178"/>
      <c r="F657" s="1178"/>
      <c r="G657" s="1206"/>
      <c r="H657" s="1195">
        <f t="shared" si="23"/>
        <v>0</v>
      </c>
      <c r="I657" s="1180"/>
      <c r="J657" s="1195">
        <f t="shared" si="24"/>
        <v>0</v>
      </c>
      <c r="K657" s="1024">
        <f t="shared" si="22"/>
        <v>0</v>
      </c>
    </row>
    <row r="658" spans="1:11" customFormat="1" ht="14.25">
      <c r="A658" s="806"/>
      <c r="B658" s="829" t="s">
        <v>2817</v>
      </c>
      <c r="C658" s="803"/>
      <c r="D658" s="1178"/>
      <c r="E658" s="1178"/>
      <c r="F658" s="1178"/>
      <c r="G658" s="1206"/>
      <c r="H658" s="1195">
        <f t="shared" si="23"/>
        <v>0</v>
      </c>
      <c r="I658" s="1180"/>
      <c r="J658" s="1195">
        <f t="shared" si="24"/>
        <v>0</v>
      </c>
      <c r="K658" s="1024">
        <f t="shared" si="22"/>
        <v>0</v>
      </c>
    </row>
    <row r="659" spans="1:11" customFormat="1" ht="14.25">
      <c r="A659" s="806"/>
      <c r="B659" s="829" t="s">
        <v>2818</v>
      </c>
      <c r="C659" s="803"/>
      <c r="D659" s="1178"/>
      <c r="E659" s="1178"/>
      <c r="F659" s="1178"/>
      <c r="G659" s="1206"/>
      <c r="H659" s="1195">
        <f t="shared" si="23"/>
        <v>0</v>
      </c>
      <c r="I659" s="1180"/>
      <c r="J659" s="1195">
        <f t="shared" si="24"/>
        <v>0</v>
      </c>
      <c r="K659" s="1024">
        <f t="shared" si="22"/>
        <v>0</v>
      </c>
    </row>
    <row r="660" spans="1:11" customFormat="1" ht="14.25">
      <c r="A660" s="806"/>
      <c r="B660" s="829" t="s">
        <v>2819</v>
      </c>
      <c r="C660" s="803"/>
      <c r="D660" s="1178"/>
      <c r="E660" s="1178"/>
      <c r="F660" s="1178"/>
      <c r="G660" s="1206"/>
      <c r="H660" s="1195">
        <f t="shared" si="23"/>
        <v>0</v>
      </c>
      <c r="I660" s="1180"/>
      <c r="J660" s="1195">
        <f t="shared" si="24"/>
        <v>0</v>
      </c>
      <c r="K660" s="1024">
        <f t="shared" si="22"/>
        <v>0</v>
      </c>
    </row>
    <row r="661" spans="1:11" customFormat="1" ht="14.25">
      <c r="A661" s="806"/>
      <c r="B661" s="829" t="s">
        <v>2889</v>
      </c>
      <c r="C661" s="803"/>
      <c r="D661" s="1178"/>
      <c r="E661" s="1178"/>
      <c r="F661" s="1178"/>
      <c r="G661" s="1206"/>
      <c r="H661" s="1195">
        <f t="shared" si="23"/>
        <v>0</v>
      </c>
      <c r="I661" s="1180"/>
      <c r="J661" s="1195">
        <f t="shared" si="24"/>
        <v>0</v>
      </c>
      <c r="K661" s="1024">
        <f t="shared" si="22"/>
        <v>0</v>
      </c>
    </row>
    <row r="662" spans="1:11" customFormat="1" ht="14.25">
      <c r="A662" s="806"/>
      <c r="B662" s="829" t="s">
        <v>2890</v>
      </c>
      <c r="C662" s="803"/>
      <c r="D662" s="1178"/>
      <c r="E662" s="1178"/>
      <c r="F662" s="1178"/>
      <c r="G662" s="1206"/>
      <c r="H662" s="1195">
        <f t="shared" si="23"/>
        <v>0</v>
      </c>
      <c r="I662" s="1180"/>
      <c r="J662" s="1195">
        <f t="shared" si="24"/>
        <v>0</v>
      </c>
      <c r="K662" s="1024">
        <f t="shared" si="22"/>
        <v>0</v>
      </c>
    </row>
    <row r="663" spans="1:11" customFormat="1" ht="14.25">
      <c r="A663" s="806"/>
      <c r="B663" s="829" t="s">
        <v>2891</v>
      </c>
      <c r="C663" s="803"/>
      <c r="D663" s="1178"/>
      <c r="E663" s="1178"/>
      <c r="F663" s="1178"/>
      <c r="G663" s="1206"/>
      <c r="H663" s="1195">
        <f t="shared" si="23"/>
        <v>0</v>
      </c>
      <c r="I663" s="1180"/>
      <c r="J663" s="1195">
        <f t="shared" si="24"/>
        <v>0</v>
      </c>
      <c r="K663" s="1024">
        <f t="shared" ref="K663:K726" si="25">D663-G663-I663</f>
        <v>0</v>
      </c>
    </row>
    <row r="664" spans="1:11" customFormat="1" ht="14.25">
      <c r="A664" s="806"/>
      <c r="B664" s="829" t="s">
        <v>2823</v>
      </c>
      <c r="C664" s="803"/>
      <c r="D664" s="1178"/>
      <c r="E664" s="1178"/>
      <c r="F664" s="1178"/>
      <c r="G664" s="1206"/>
      <c r="H664" s="1195">
        <f t="shared" si="23"/>
        <v>0</v>
      </c>
      <c r="I664" s="1180"/>
      <c r="J664" s="1195">
        <f t="shared" si="24"/>
        <v>0</v>
      </c>
      <c r="K664" s="1024">
        <f t="shared" si="25"/>
        <v>0</v>
      </c>
    </row>
    <row r="665" spans="1:11" customFormat="1" ht="14.25">
      <c r="A665" s="806"/>
      <c r="B665" s="829" t="s">
        <v>2892</v>
      </c>
      <c r="C665" s="803"/>
      <c r="D665" s="1178"/>
      <c r="E665" s="1178"/>
      <c r="F665" s="1178"/>
      <c r="G665" s="1206"/>
      <c r="H665" s="1195">
        <f t="shared" si="23"/>
        <v>0</v>
      </c>
      <c r="I665" s="1180"/>
      <c r="J665" s="1195">
        <f t="shared" si="24"/>
        <v>0</v>
      </c>
      <c r="K665" s="1024">
        <f t="shared" si="25"/>
        <v>0</v>
      </c>
    </row>
    <row r="666" spans="1:11" customFormat="1" ht="14.25">
      <c r="A666" s="806"/>
      <c r="B666" s="829" t="s">
        <v>2893</v>
      </c>
      <c r="C666" s="803"/>
      <c r="D666" s="1178"/>
      <c r="E666" s="1178"/>
      <c r="F666" s="1178"/>
      <c r="G666" s="1206"/>
      <c r="H666" s="1195">
        <f t="shared" si="23"/>
        <v>0</v>
      </c>
      <c r="I666" s="1180"/>
      <c r="J666" s="1195">
        <f t="shared" si="24"/>
        <v>0</v>
      </c>
      <c r="K666" s="1024">
        <f t="shared" si="25"/>
        <v>0</v>
      </c>
    </row>
    <row r="667" spans="1:11" customFormat="1" ht="14.25">
      <c r="A667" s="806"/>
      <c r="B667" s="829" t="s">
        <v>2826</v>
      </c>
      <c r="C667" s="803"/>
      <c r="D667" s="1178"/>
      <c r="E667" s="1178"/>
      <c r="F667" s="1178"/>
      <c r="G667" s="1206"/>
      <c r="H667" s="1195">
        <f t="shared" si="23"/>
        <v>0</v>
      </c>
      <c r="I667" s="1180"/>
      <c r="J667" s="1195">
        <f t="shared" si="24"/>
        <v>0</v>
      </c>
      <c r="K667" s="1024">
        <f t="shared" si="25"/>
        <v>0</v>
      </c>
    </row>
    <row r="668" spans="1:11" customFormat="1" ht="14.25">
      <c r="A668" s="806"/>
      <c r="B668" s="829" t="s">
        <v>2827</v>
      </c>
      <c r="C668" s="803"/>
      <c r="D668" s="1178"/>
      <c r="E668" s="1178"/>
      <c r="F668" s="1178"/>
      <c r="G668" s="1206"/>
      <c r="H668" s="1195">
        <f t="shared" si="23"/>
        <v>0</v>
      </c>
      <c r="I668" s="1180"/>
      <c r="J668" s="1195">
        <f t="shared" si="24"/>
        <v>0</v>
      </c>
      <c r="K668" s="1024">
        <f t="shared" si="25"/>
        <v>0</v>
      </c>
    </row>
    <row r="669" spans="1:11" customFormat="1" ht="14.25">
      <c r="A669" s="806"/>
      <c r="B669" s="829" t="s">
        <v>2828</v>
      </c>
      <c r="C669" s="803"/>
      <c r="D669" s="1178"/>
      <c r="E669" s="1178"/>
      <c r="F669" s="1178"/>
      <c r="G669" s="1206"/>
      <c r="H669" s="1195">
        <f t="shared" si="23"/>
        <v>0</v>
      </c>
      <c r="I669" s="1180"/>
      <c r="J669" s="1195">
        <f t="shared" si="24"/>
        <v>0</v>
      </c>
      <c r="K669" s="1024">
        <f t="shared" si="25"/>
        <v>0</v>
      </c>
    </row>
    <row r="670" spans="1:11" customFormat="1" ht="14.25">
      <c r="A670" s="806"/>
      <c r="B670" s="829" t="s">
        <v>2829</v>
      </c>
      <c r="C670" s="803"/>
      <c r="D670" s="1178"/>
      <c r="E670" s="1178"/>
      <c r="F670" s="1178"/>
      <c r="G670" s="1206"/>
      <c r="H670" s="1195">
        <f t="shared" si="23"/>
        <v>0</v>
      </c>
      <c r="I670" s="1180"/>
      <c r="J670" s="1195">
        <f t="shared" si="24"/>
        <v>0</v>
      </c>
      <c r="K670" s="1024">
        <f t="shared" si="25"/>
        <v>0</v>
      </c>
    </row>
    <row r="671" spans="1:11" customFormat="1" ht="25.5">
      <c r="A671" s="806"/>
      <c r="B671" s="829" t="s">
        <v>2894</v>
      </c>
      <c r="C671" s="803"/>
      <c r="D671" s="1178"/>
      <c r="E671" s="1178"/>
      <c r="F671" s="1178"/>
      <c r="G671" s="1206"/>
      <c r="H671" s="1195">
        <f t="shared" si="23"/>
        <v>0</v>
      </c>
      <c r="I671" s="1180"/>
      <c r="J671" s="1195">
        <f t="shared" si="24"/>
        <v>0</v>
      </c>
      <c r="K671" s="1024">
        <f t="shared" si="25"/>
        <v>0</v>
      </c>
    </row>
    <row r="672" spans="1:11" customFormat="1" ht="14.25">
      <c r="A672" s="806"/>
      <c r="B672" s="829" t="s">
        <v>2830</v>
      </c>
      <c r="C672" s="803"/>
      <c r="D672" s="1178"/>
      <c r="E672" s="1178"/>
      <c r="F672" s="1178"/>
      <c r="G672" s="1206"/>
      <c r="H672" s="1195">
        <f t="shared" si="23"/>
        <v>0</v>
      </c>
      <c r="I672" s="1180"/>
      <c r="J672" s="1195">
        <f t="shared" si="24"/>
        <v>0</v>
      </c>
      <c r="K672" s="1024">
        <f t="shared" si="25"/>
        <v>0</v>
      </c>
    </row>
    <row r="673" spans="1:11" customFormat="1" ht="14.25">
      <c r="A673" s="806"/>
      <c r="B673" s="829" t="s">
        <v>2895</v>
      </c>
      <c r="C673" s="803"/>
      <c r="D673" s="1178"/>
      <c r="E673" s="1178"/>
      <c r="F673" s="1178"/>
      <c r="G673" s="1206"/>
      <c r="H673" s="1195">
        <f t="shared" si="23"/>
        <v>0</v>
      </c>
      <c r="I673" s="1180"/>
      <c r="J673" s="1195">
        <f t="shared" si="24"/>
        <v>0</v>
      </c>
      <c r="K673" s="1024">
        <f t="shared" si="25"/>
        <v>0</v>
      </c>
    </row>
    <row r="674" spans="1:11" customFormat="1" ht="14.25">
      <c r="A674" s="806"/>
      <c r="B674" s="829" t="s">
        <v>2896</v>
      </c>
      <c r="C674" s="803"/>
      <c r="D674" s="1178"/>
      <c r="E674" s="1178"/>
      <c r="F674" s="1178"/>
      <c r="G674" s="1206"/>
      <c r="H674" s="1195">
        <f t="shared" si="23"/>
        <v>0</v>
      </c>
      <c r="I674" s="1180"/>
      <c r="J674" s="1195">
        <f t="shared" si="24"/>
        <v>0</v>
      </c>
      <c r="K674" s="1024">
        <f t="shared" si="25"/>
        <v>0</v>
      </c>
    </row>
    <row r="675" spans="1:11" customFormat="1" ht="14.25">
      <c r="A675" s="806"/>
      <c r="B675" s="829" t="s">
        <v>2897</v>
      </c>
      <c r="C675" s="803"/>
      <c r="D675" s="1178"/>
      <c r="E675" s="1178"/>
      <c r="F675" s="1178"/>
      <c r="G675" s="1206"/>
      <c r="H675" s="1195">
        <f t="shared" si="23"/>
        <v>0</v>
      </c>
      <c r="I675" s="1180"/>
      <c r="J675" s="1195">
        <f t="shared" si="24"/>
        <v>0</v>
      </c>
      <c r="K675" s="1024">
        <f t="shared" si="25"/>
        <v>0</v>
      </c>
    </row>
    <row r="676" spans="1:11" customFormat="1" ht="14.25">
      <c r="A676" s="806"/>
      <c r="B676" s="829" t="s">
        <v>2898</v>
      </c>
      <c r="C676" s="803"/>
      <c r="D676" s="1178"/>
      <c r="E676" s="1178"/>
      <c r="F676" s="1178"/>
      <c r="G676" s="1206"/>
      <c r="H676" s="1195">
        <f t="shared" si="23"/>
        <v>0</v>
      </c>
      <c r="I676" s="1180"/>
      <c r="J676" s="1195">
        <f t="shared" si="24"/>
        <v>0</v>
      </c>
      <c r="K676" s="1024">
        <f t="shared" si="25"/>
        <v>0</v>
      </c>
    </row>
    <row r="677" spans="1:11" customFormat="1" ht="14.25">
      <c r="A677" s="806"/>
      <c r="B677" s="829" t="s">
        <v>2899</v>
      </c>
      <c r="C677" s="803"/>
      <c r="D677" s="1178"/>
      <c r="E677" s="1178"/>
      <c r="F677" s="1178"/>
      <c r="G677" s="1206"/>
      <c r="H677" s="1195">
        <f t="shared" si="23"/>
        <v>0</v>
      </c>
      <c r="I677" s="1180"/>
      <c r="J677" s="1195">
        <f t="shared" si="24"/>
        <v>0</v>
      </c>
      <c r="K677" s="1024">
        <f t="shared" si="25"/>
        <v>0</v>
      </c>
    </row>
    <row r="678" spans="1:11" customFormat="1" ht="14.25">
      <c r="A678" s="806"/>
      <c r="B678" s="829" t="s">
        <v>2836</v>
      </c>
      <c r="C678" s="803"/>
      <c r="D678" s="1178"/>
      <c r="E678" s="1178"/>
      <c r="F678" s="1178"/>
      <c r="G678" s="1206"/>
      <c r="H678" s="1195">
        <f t="shared" si="23"/>
        <v>0</v>
      </c>
      <c r="I678" s="1180"/>
      <c r="J678" s="1195">
        <f t="shared" si="24"/>
        <v>0</v>
      </c>
      <c r="K678" s="1024">
        <f t="shared" si="25"/>
        <v>0</v>
      </c>
    </row>
    <row r="679" spans="1:11" customFormat="1" ht="14.25">
      <c r="A679" s="806"/>
      <c r="B679" s="829" t="s">
        <v>2900</v>
      </c>
      <c r="C679" s="803"/>
      <c r="D679" s="1178"/>
      <c r="E679" s="1178"/>
      <c r="F679" s="1178"/>
      <c r="G679" s="1206"/>
      <c r="H679" s="1195">
        <f t="shared" si="23"/>
        <v>0</v>
      </c>
      <c r="I679" s="1180"/>
      <c r="J679" s="1195">
        <f t="shared" si="24"/>
        <v>0</v>
      </c>
      <c r="K679" s="1024">
        <f t="shared" si="25"/>
        <v>0</v>
      </c>
    </row>
    <row r="680" spans="1:11" customFormat="1" ht="14.25">
      <c r="A680" s="806"/>
      <c r="B680" s="829" t="s">
        <v>2901</v>
      </c>
      <c r="C680" s="803"/>
      <c r="D680" s="1178"/>
      <c r="E680" s="1178"/>
      <c r="F680" s="1178"/>
      <c r="G680" s="1206"/>
      <c r="H680" s="1195">
        <f t="shared" si="23"/>
        <v>0</v>
      </c>
      <c r="I680" s="1180"/>
      <c r="J680" s="1195">
        <f t="shared" si="24"/>
        <v>0</v>
      </c>
      <c r="K680" s="1024">
        <f t="shared" si="25"/>
        <v>0</v>
      </c>
    </row>
    <row r="681" spans="1:11" customFormat="1" ht="14.25">
      <c r="A681" s="806"/>
      <c r="B681" s="829" t="s">
        <v>2902</v>
      </c>
      <c r="C681" s="803"/>
      <c r="D681" s="1178"/>
      <c r="E681" s="1178"/>
      <c r="F681" s="1178"/>
      <c r="G681" s="1206"/>
      <c r="H681" s="1195">
        <f t="shared" si="23"/>
        <v>0</v>
      </c>
      <c r="I681" s="1180"/>
      <c r="J681" s="1195">
        <f t="shared" si="24"/>
        <v>0</v>
      </c>
      <c r="K681" s="1024">
        <f t="shared" si="25"/>
        <v>0</v>
      </c>
    </row>
    <row r="682" spans="1:11" customFormat="1" ht="14.25">
      <c r="A682" s="806"/>
      <c r="B682" s="829" t="s">
        <v>2840</v>
      </c>
      <c r="C682" s="803"/>
      <c r="D682" s="1178"/>
      <c r="E682" s="1178"/>
      <c r="F682" s="1178"/>
      <c r="G682" s="1206"/>
      <c r="H682" s="1195">
        <f t="shared" si="23"/>
        <v>0</v>
      </c>
      <c r="I682" s="1180"/>
      <c r="J682" s="1195">
        <f t="shared" si="24"/>
        <v>0</v>
      </c>
      <c r="K682" s="1024">
        <f t="shared" si="25"/>
        <v>0</v>
      </c>
    </row>
    <row r="683" spans="1:11" customFormat="1" ht="14.25">
      <c r="A683" s="806"/>
      <c r="B683" s="829" t="s">
        <v>2903</v>
      </c>
      <c r="C683" s="803"/>
      <c r="D683" s="1178"/>
      <c r="E683" s="1178"/>
      <c r="F683" s="1178"/>
      <c r="G683" s="1206"/>
      <c r="H683" s="1195">
        <f t="shared" si="23"/>
        <v>0</v>
      </c>
      <c r="I683" s="1180"/>
      <c r="J683" s="1195">
        <f t="shared" si="24"/>
        <v>0</v>
      </c>
      <c r="K683" s="1024">
        <f t="shared" si="25"/>
        <v>0</v>
      </c>
    </row>
    <row r="684" spans="1:11" customFormat="1" ht="14.25">
      <c r="A684" s="806"/>
      <c r="B684" s="829" t="s">
        <v>2904</v>
      </c>
      <c r="C684" s="803"/>
      <c r="D684" s="1178"/>
      <c r="E684" s="1178"/>
      <c r="F684" s="1178"/>
      <c r="G684" s="1206"/>
      <c r="H684" s="1195">
        <f t="shared" si="23"/>
        <v>0</v>
      </c>
      <c r="I684" s="1180"/>
      <c r="J684" s="1195">
        <f t="shared" si="24"/>
        <v>0</v>
      </c>
      <c r="K684" s="1024">
        <f t="shared" si="25"/>
        <v>0</v>
      </c>
    </row>
    <row r="685" spans="1:11" customFormat="1" ht="14.25">
      <c r="A685" s="806"/>
      <c r="B685" s="829" t="s">
        <v>2905</v>
      </c>
      <c r="C685" s="803"/>
      <c r="D685" s="1178"/>
      <c r="E685" s="1178"/>
      <c r="F685" s="1178"/>
      <c r="G685" s="1206"/>
      <c r="H685" s="1195">
        <f t="shared" si="23"/>
        <v>0</v>
      </c>
      <c r="I685" s="1180"/>
      <c r="J685" s="1195">
        <f t="shared" si="24"/>
        <v>0</v>
      </c>
      <c r="K685" s="1024">
        <f t="shared" si="25"/>
        <v>0</v>
      </c>
    </row>
    <row r="686" spans="1:11" customFormat="1" ht="14.25">
      <c r="A686" s="806"/>
      <c r="B686" s="829" t="s">
        <v>2906</v>
      </c>
      <c r="C686" s="803"/>
      <c r="D686" s="1178"/>
      <c r="E686" s="1178"/>
      <c r="F686" s="1178"/>
      <c r="G686" s="1206"/>
      <c r="H686" s="1195">
        <f t="shared" si="23"/>
        <v>0</v>
      </c>
      <c r="I686" s="1180"/>
      <c r="J686" s="1195">
        <f t="shared" si="24"/>
        <v>0</v>
      </c>
      <c r="K686" s="1024">
        <f t="shared" si="25"/>
        <v>0</v>
      </c>
    </row>
    <row r="687" spans="1:11" customFormat="1" ht="14.25">
      <c r="A687" s="806"/>
      <c r="B687" s="829" t="s">
        <v>2845</v>
      </c>
      <c r="C687" s="803"/>
      <c r="D687" s="1178"/>
      <c r="E687" s="1178"/>
      <c r="F687" s="1178"/>
      <c r="G687" s="1206"/>
      <c r="H687" s="1195">
        <f t="shared" si="23"/>
        <v>0</v>
      </c>
      <c r="I687" s="1180"/>
      <c r="J687" s="1195">
        <f t="shared" si="24"/>
        <v>0</v>
      </c>
      <c r="K687" s="1024">
        <f t="shared" si="25"/>
        <v>0</v>
      </c>
    </row>
    <row r="688" spans="1:11" customFormat="1" ht="14.25">
      <c r="A688" s="806"/>
      <c r="B688" s="829" t="s">
        <v>2846</v>
      </c>
      <c r="C688" s="803"/>
      <c r="D688" s="1178"/>
      <c r="E688" s="1178"/>
      <c r="F688" s="1178"/>
      <c r="G688" s="1206"/>
      <c r="H688" s="1195">
        <f t="shared" si="23"/>
        <v>0</v>
      </c>
      <c r="I688" s="1180"/>
      <c r="J688" s="1195">
        <f t="shared" si="24"/>
        <v>0</v>
      </c>
      <c r="K688" s="1024">
        <f t="shared" si="25"/>
        <v>0</v>
      </c>
    </row>
    <row r="689" spans="1:11" customFormat="1" ht="14.25">
      <c r="A689" s="806"/>
      <c r="B689" s="829" t="s">
        <v>2907</v>
      </c>
      <c r="C689" s="803"/>
      <c r="D689" s="1178"/>
      <c r="E689" s="1178"/>
      <c r="F689" s="1178"/>
      <c r="G689" s="1206"/>
      <c r="H689" s="1195">
        <f t="shared" si="23"/>
        <v>0</v>
      </c>
      <c r="I689" s="1180"/>
      <c r="J689" s="1195">
        <f t="shared" si="24"/>
        <v>0</v>
      </c>
      <c r="K689" s="1024">
        <f t="shared" si="25"/>
        <v>0</v>
      </c>
    </row>
    <row r="690" spans="1:11" customFormat="1" ht="14.25">
      <c r="A690" s="806"/>
      <c r="B690" s="829" t="s">
        <v>2908</v>
      </c>
      <c r="C690" s="803"/>
      <c r="D690" s="1178"/>
      <c r="E690" s="1178"/>
      <c r="F690" s="1178"/>
      <c r="G690" s="1206"/>
      <c r="H690" s="1195">
        <f t="shared" si="23"/>
        <v>0</v>
      </c>
      <c r="I690" s="1180"/>
      <c r="J690" s="1195">
        <f t="shared" si="24"/>
        <v>0</v>
      </c>
      <c r="K690" s="1024">
        <f t="shared" si="25"/>
        <v>0</v>
      </c>
    </row>
    <row r="691" spans="1:11" customFormat="1" ht="14.25">
      <c r="A691" s="806"/>
      <c r="B691" s="829" t="s">
        <v>2849</v>
      </c>
      <c r="C691" s="803"/>
      <c r="D691" s="1178"/>
      <c r="E691" s="1178"/>
      <c r="F691" s="1178"/>
      <c r="G691" s="1206"/>
      <c r="H691" s="1195">
        <f t="shared" ref="H691:H754" si="26">E691*G691</f>
        <v>0</v>
      </c>
      <c r="I691" s="1180"/>
      <c r="J691" s="1195">
        <f t="shared" si="24"/>
        <v>0</v>
      </c>
      <c r="K691" s="1024">
        <f t="shared" si="25"/>
        <v>0</v>
      </c>
    </row>
    <row r="692" spans="1:11" customFormat="1" ht="14.25">
      <c r="A692" s="806"/>
      <c r="B692" s="829" t="s">
        <v>2850</v>
      </c>
      <c r="C692" s="803"/>
      <c r="D692" s="1178"/>
      <c r="E692" s="1178"/>
      <c r="F692" s="1178"/>
      <c r="G692" s="1206"/>
      <c r="H692" s="1195">
        <f t="shared" si="26"/>
        <v>0</v>
      </c>
      <c r="I692" s="1180"/>
      <c r="J692" s="1195">
        <f t="shared" ref="J692:J755" si="27">E692*I692</f>
        <v>0</v>
      </c>
      <c r="K692" s="1024">
        <f t="shared" si="25"/>
        <v>0</v>
      </c>
    </row>
    <row r="693" spans="1:11" customFormat="1" ht="14.25">
      <c r="A693" s="806"/>
      <c r="B693" s="829" t="s">
        <v>2849</v>
      </c>
      <c r="C693" s="803"/>
      <c r="D693" s="1178"/>
      <c r="E693" s="1178"/>
      <c r="F693" s="1178"/>
      <c r="G693" s="1206"/>
      <c r="H693" s="1195">
        <f t="shared" si="26"/>
        <v>0</v>
      </c>
      <c r="I693" s="1180"/>
      <c r="J693" s="1195">
        <f t="shared" si="27"/>
        <v>0</v>
      </c>
      <c r="K693" s="1024">
        <f t="shared" si="25"/>
        <v>0</v>
      </c>
    </row>
    <row r="694" spans="1:11" customFormat="1" ht="14.25">
      <c r="A694" s="806"/>
      <c r="B694" s="829" t="s">
        <v>2907</v>
      </c>
      <c r="C694" s="803"/>
      <c r="D694" s="1178"/>
      <c r="E694" s="1178"/>
      <c r="F694" s="1178"/>
      <c r="G694" s="1206"/>
      <c r="H694" s="1195">
        <f t="shared" si="26"/>
        <v>0</v>
      </c>
      <c r="I694" s="1180"/>
      <c r="J694" s="1195">
        <f t="shared" si="27"/>
        <v>0</v>
      </c>
      <c r="K694" s="1024">
        <f t="shared" si="25"/>
        <v>0</v>
      </c>
    </row>
    <row r="695" spans="1:11" customFormat="1" ht="14.25">
      <c r="A695" s="806"/>
      <c r="B695" s="829" t="s">
        <v>2908</v>
      </c>
      <c r="C695" s="803"/>
      <c r="D695" s="1178"/>
      <c r="E695" s="1178"/>
      <c r="F695" s="1178"/>
      <c r="G695" s="1206"/>
      <c r="H695" s="1195">
        <f t="shared" si="26"/>
        <v>0</v>
      </c>
      <c r="I695" s="1180"/>
      <c r="J695" s="1195">
        <f t="shared" si="27"/>
        <v>0</v>
      </c>
      <c r="K695" s="1024">
        <f t="shared" si="25"/>
        <v>0</v>
      </c>
    </row>
    <row r="696" spans="1:11" customFormat="1" ht="14.25">
      <c r="A696" s="806"/>
      <c r="B696" s="830" t="s">
        <v>2815</v>
      </c>
      <c r="C696" s="803"/>
      <c r="D696" s="1178"/>
      <c r="E696" s="1178"/>
      <c r="F696" s="1178"/>
      <c r="G696" s="1206"/>
      <c r="H696" s="1195">
        <f t="shared" si="26"/>
        <v>0</v>
      </c>
      <c r="I696" s="1180"/>
      <c r="J696" s="1195">
        <f t="shared" si="27"/>
        <v>0</v>
      </c>
      <c r="K696" s="1024">
        <f t="shared" si="25"/>
        <v>0</v>
      </c>
    </row>
    <row r="697" spans="1:11" customFormat="1" ht="14.25">
      <c r="A697" s="806"/>
      <c r="B697" s="829" t="s">
        <v>2851</v>
      </c>
      <c r="C697" s="803"/>
      <c r="D697" s="1178"/>
      <c r="E697" s="1178"/>
      <c r="F697" s="1178"/>
      <c r="G697" s="1206"/>
      <c r="H697" s="1195">
        <f t="shared" si="26"/>
        <v>0</v>
      </c>
      <c r="I697" s="1180"/>
      <c r="J697" s="1195">
        <f t="shared" si="27"/>
        <v>0</v>
      </c>
      <c r="K697" s="1024">
        <f t="shared" si="25"/>
        <v>0</v>
      </c>
    </row>
    <row r="698" spans="1:11" customFormat="1" ht="14.25">
      <c r="A698" s="806"/>
      <c r="B698" s="829" t="s">
        <v>2840</v>
      </c>
      <c r="C698" s="803"/>
      <c r="D698" s="1178"/>
      <c r="E698" s="1178"/>
      <c r="F698" s="1178"/>
      <c r="G698" s="1206"/>
      <c r="H698" s="1195">
        <f t="shared" si="26"/>
        <v>0</v>
      </c>
      <c r="I698" s="1180"/>
      <c r="J698" s="1195">
        <f t="shared" si="27"/>
        <v>0</v>
      </c>
      <c r="K698" s="1024">
        <f t="shared" si="25"/>
        <v>0</v>
      </c>
    </row>
    <row r="699" spans="1:11" customFormat="1" ht="14.25">
      <c r="A699" s="806"/>
      <c r="B699" s="829" t="s">
        <v>2909</v>
      </c>
      <c r="C699" s="803"/>
      <c r="D699" s="1178"/>
      <c r="E699" s="1178"/>
      <c r="F699" s="1178"/>
      <c r="G699" s="1206"/>
      <c r="H699" s="1195">
        <f t="shared" si="26"/>
        <v>0</v>
      </c>
      <c r="I699" s="1180"/>
      <c r="J699" s="1195">
        <f t="shared" si="27"/>
        <v>0</v>
      </c>
      <c r="K699" s="1024">
        <f t="shared" si="25"/>
        <v>0</v>
      </c>
    </row>
    <row r="700" spans="1:11" customFormat="1" ht="14.25">
      <c r="A700" s="806"/>
      <c r="B700" s="829" t="s">
        <v>2904</v>
      </c>
      <c r="C700" s="803"/>
      <c r="D700" s="1178"/>
      <c r="E700" s="1178"/>
      <c r="F700" s="1178"/>
      <c r="G700" s="1206"/>
      <c r="H700" s="1195">
        <f t="shared" si="26"/>
        <v>0</v>
      </c>
      <c r="I700" s="1180"/>
      <c r="J700" s="1195">
        <f t="shared" si="27"/>
        <v>0</v>
      </c>
      <c r="K700" s="1024">
        <f t="shared" si="25"/>
        <v>0</v>
      </c>
    </row>
    <row r="701" spans="1:11" customFormat="1" ht="14.25">
      <c r="A701" s="806"/>
      <c r="B701" s="829" t="s">
        <v>2905</v>
      </c>
      <c r="C701" s="803"/>
      <c r="D701" s="1178"/>
      <c r="E701" s="1178"/>
      <c r="F701" s="1178"/>
      <c r="G701" s="1206"/>
      <c r="H701" s="1195">
        <f t="shared" si="26"/>
        <v>0</v>
      </c>
      <c r="I701" s="1180"/>
      <c r="J701" s="1195">
        <f t="shared" si="27"/>
        <v>0</v>
      </c>
      <c r="K701" s="1024">
        <f t="shared" si="25"/>
        <v>0</v>
      </c>
    </row>
    <row r="702" spans="1:11" customFormat="1" ht="14.25">
      <c r="A702" s="806"/>
      <c r="B702" s="829" t="s">
        <v>2906</v>
      </c>
      <c r="C702" s="803"/>
      <c r="D702" s="1178"/>
      <c r="E702" s="1178"/>
      <c r="F702" s="1178"/>
      <c r="G702" s="1206"/>
      <c r="H702" s="1195">
        <f t="shared" si="26"/>
        <v>0</v>
      </c>
      <c r="I702" s="1180"/>
      <c r="J702" s="1195">
        <f t="shared" si="27"/>
        <v>0</v>
      </c>
      <c r="K702" s="1024">
        <f t="shared" si="25"/>
        <v>0</v>
      </c>
    </row>
    <row r="703" spans="1:11" customFormat="1" ht="14.25">
      <c r="A703" s="806"/>
      <c r="B703" s="829" t="s">
        <v>2845</v>
      </c>
      <c r="C703" s="803"/>
      <c r="D703" s="1178"/>
      <c r="E703" s="1178"/>
      <c r="F703" s="1178"/>
      <c r="G703" s="1206"/>
      <c r="H703" s="1195">
        <f t="shared" si="26"/>
        <v>0</v>
      </c>
      <c r="I703" s="1180"/>
      <c r="J703" s="1195">
        <f t="shared" si="27"/>
        <v>0</v>
      </c>
      <c r="K703" s="1024">
        <f t="shared" si="25"/>
        <v>0</v>
      </c>
    </row>
    <row r="704" spans="1:11" customFormat="1" ht="14.25">
      <c r="A704" s="806"/>
      <c r="B704" s="829" t="s">
        <v>2846</v>
      </c>
      <c r="C704" s="803"/>
      <c r="D704" s="1178"/>
      <c r="E704" s="1178"/>
      <c r="F704" s="1178"/>
      <c r="G704" s="1206"/>
      <c r="H704" s="1195">
        <f t="shared" si="26"/>
        <v>0</v>
      </c>
      <c r="I704" s="1180"/>
      <c r="J704" s="1195">
        <f t="shared" si="27"/>
        <v>0</v>
      </c>
      <c r="K704" s="1024">
        <f t="shared" si="25"/>
        <v>0</v>
      </c>
    </row>
    <row r="705" spans="1:11" customFormat="1" ht="14.25">
      <c r="A705" s="806"/>
      <c r="B705" s="829" t="s">
        <v>2814</v>
      </c>
      <c r="C705" s="803"/>
      <c r="D705" s="1178"/>
      <c r="E705" s="1178"/>
      <c r="F705" s="1178"/>
      <c r="G705" s="1206"/>
      <c r="H705" s="1195">
        <f t="shared" si="26"/>
        <v>0</v>
      </c>
      <c r="I705" s="1180"/>
      <c r="J705" s="1195">
        <f t="shared" si="27"/>
        <v>0</v>
      </c>
      <c r="K705" s="1024">
        <f t="shared" si="25"/>
        <v>0</v>
      </c>
    </row>
    <row r="706" spans="1:11" customFormat="1" ht="14.25">
      <c r="A706" s="806"/>
      <c r="B706" s="829" t="s">
        <v>2910</v>
      </c>
      <c r="C706" s="803"/>
      <c r="D706" s="1178"/>
      <c r="E706" s="1178"/>
      <c r="F706" s="1178"/>
      <c r="G706" s="1206"/>
      <c r="H706" s="1195">
        <f t="shared" si="26"/>
        <v>0</v>
      </c>
      <c r="I706" s="1180"/>
      <c r="J706" s="1195">
        <f t="shared" si="27"/>
        <v>0</v>
      </c>
      <c r="K706" s="1024">
        <f t="shared" si="25"/>
        <v>0</v>
      </c>
    </row>
    <row r="707" spans="1:11" customFormat="1" ht="14.25">
      <c r="A707" s="806"/>
      <c r="B707" s="829" t="s">
        <v>2812</v>
      </c>
      <c r="C707" s="803"/>
      <c r="D707" s="1178"/>
      <c r="E707" s="1178"/>
      <c r="F707" s="1178"/>
      <c r="G707" s="1206"/>
      <c r="H707" s="1195">
        <f t="shared" si="26"/>
        <v>0</v>
      </c>
      <c r="I707" s="1180"/>
      <c r="J707" s="1195">
        <f t="shared" si="27"/>
        <v>0</v>
      </c>
      <c r="K707" s="1024">
        <f t="shared" si="25"/>
        <v>0</v>
      </c>
    </row>
    <row r="708" spans="1:11" customFormat="1" ht="14.25">
      <c r="A708" s="806"/>
      <c r="B708" s="829" t="s">
        <v>2813</v>
      </c>
      <c r="C708" s="803"/>
      <c r="D708" s="1178"/>
      <c r="E708" s="1178"/>
      <c r="F708" s="1178"/>
      <c r="G708" s="1206"/>
      <c r="H708" s="1195">
        <f t="shared" si="26"/>
        <v>0</v>
      </c>
      <c r="I708" s="1180"/>
      <c r="J708" s="1195">
        <f t="shared" si="27"/>
        <v>0</v>
      </c>
      <c r="K708" s="1024">
        <f t="shared" si="25"/>
        <v>0</v>
      </c>
    </row>
    <row r="709" spans="1:11" customFormat="1" ht="14.25">
      <c r="A709" s="806"/>
      <c r="B709" s="829" t="s">
        <v>2849</v>
      </c>
      <c r="C709" s="803"/>
      <c r="D709" s="1178"/>
      <c r="E709" s="1178"/>
      <c r="F709" s="1178"/>
      <c r="G709" s="1206"/>
      <c r="H709" s="1195">
        <f t="shared" si="26"/>
        <v>0</v>
      </c>
      <c r="I709" s="1180"/>
      <c r="J709" s="1195">
        <f t="shared" si="27"/>
        <v>0</v>
      </c>
      <c r="K709" s="1024">
        <f t="shared" si="25"/>
        <v>0</v>
      </c>
    </row>
    <row r="710" spans="1:11" customFormat="1" ht="14.25">
      <c r="A710" s="806"/>
      <c r="B710" s="829" t="s">
        <v>2854</v>
      </c>
      <c r="C710" s="803"/>
      <c r="D710" s="1178"/>
      <c r="E710" s="1178"/>
      <c r="F710" s="1178"/>
      <c r="G710" s="1206"/>
      <c r="H710" s="1195">
        <f t="shared" si="26"/>
        <v>0</v>
      </c>
      <c r="I710" s="1180"/>
      <c r="J710" s="1195">
        <f t="shared" si="27"/>
        <v>0</v>
      </c>
      <c r="K710" s="1024">
        <f t="shared" si="25"/>
        <v>0</v>
      </c>
    </row>
    <row r="711" spans="1:11" customFormat="1" ht="25.5">
      <c r="A711" s="806"/>
      <c r="B711" s="399" t="s">
        <v>2855</v>
      </c>
      <c r="C711" s="803"/>
      <c r="D711" s="1178"/>
      <c r="E711" s="1178"/>
      <c r="F711" s="1178"/>
      <c r="G711" s="1206"/>
      <c r="H711" s="1195">
        <f t="shared" si="26"/>
        <v>0</v>
      </c>
      <c r="I711" s="1180"/>
      <c r="J711" s="1195">
        <f t="shared" si="27"/>
        <v>0</v>
      </c>
      <c r="K711" s="1024">
        <f t="shared" si="25"/>
        <v>0</v>
      </c>
    </row>
    <row r="712" spans="1:11" customFormat="1" ht="25.5">
      <c r="A712" s="806"/>
      <c r="B712" s="829" t="s">
        <v>2911</v>
      </c>
      <c r="C712" s="803"/>
      <c r="D712" s="1178"/>
      <c r="E712" s="1178"/>
      <c r="F712" s="1178"/>
      <c r="G712" s="1206"/>
      <c r="H712" s="1195">
        <f t="shared" si="26"/>
        <v>0</v>
      </c>
      <c r="I712" s="1180"/>
      <c r="J712" s="1195">
        <f t="shared" si="27"/>
        <v>0</v>
      </c>
      <c r="K712" s="1024">
        <f t="shared" si="25"/>
        <v>0</v>
      </c>
    </row>
    <row r="713" spans="1:11" customFormat="1" ht="25.5">
      <c r="A713" s="806"/>
      <c r="B713" s="829" t="s">
        <v>2912</v>
      </c>
      <c r="C713" s="803"/>
      <c r="D713" s="1178"/>
      <c r="E713" s="1178"/>
      <c r="F713" s="1178"/>
      <c r="G713" s="1206"/>
      <c r="H713" s="1195">
        <f t="shared" si="26"/>
        <v>0</v>
      </c>
      <c r="I713" s="1180"/>
      <c r="J713" s="1195">
        <f t="shared" si="27"/>
        <v>0</v>
      </c>
      <c r="K713" s="1024">
        <f t="shared" si="25"/>
        <v>0</v>
      </c>
    </row>
    <row r="714" spans="1:11" customFormat="1" ht="25.5">
      <c r="A714" s="806"/>
      <c r="B714" s="829" t="s">
        <v>2913</v>
      </c>
      <c r="C714" s="803"/>
      <c r="D714" s="1178"/>
      <c r="E714" s="1178"/>
      <c r="F714" s="1178"/>
      <c r="G714" s="1206"/>
      <c r="H714" s="1195">
        <f t="shared" si="26"/>
        <v>0</v>
      </c>
      <c r="I714" s="1180"/>
      <c r="J714" s="1195">
        <f t="shared" si="27"/>
        <v>0</v>
      </c>
      <c r="K714" s="1024">
        <f t="shared" si="25"/>
        <v>0</v>
      </c>
    </row>
    <row r="715" spans="1:11" customFormat="1" ht="25.5">
      <c r="A715" s="806"/>
      <c r="B715" s="829" t="s">
        <v>2914</v>
      </c>
      <c r="C715" s="803"/>
      <c r="D715" s="1178"/>
      <c r="E715" s="1178"/>
      <c r="F715" s="1178"/>
      <c r="G715" s="1206"/>
      <c r="H715" s="1195">
        <f t="shared" si="26"/>
        <v>0</v>
      </c>
      <c r="I715" s="1180"/>
      <c r="J715" s="1195">
        <f t="shared" si="27"/>
        <v>0</v>
      </c>
      <c r="K715" s="1024">
        <f t="shared" si="25"/>
        <v>0</v>
      </c>
    </row>
    <row r="716" spans="1:11" customFormat="1" ht="14.25">
      <c r="A716" s="806"/>
      <c r="B716" s="829" t="s">
        <v>2915</v>
      </c>
      <c r="C716" s="803"/>
      <c r="D716" s="1178"/>
      <c r="E716" s="1178"/>
      <c r="F716" s="1178"/>
      <c r="G716" s="1206"/>
      <c r="H716" s="1195">
        <f t="shared" si="26"/>
        <v>0</v>
      </c>
      <c r="I716" s="1180"/>
      <c r="J716" s="1195">
        <f t="shared" si="27"/>
        <v>0</v>
      </c>
      <c r="K716" s="1024">
        <f t="shared" si="25"/>
        <v>0</v>
      </c>
    </row>
    <row r="717" spans="1:11" customFormat="1" ht="14.25">
      <c r="A717" s="806"/>
      <c r="B717" s="829" t="s">
        <v>2861</v>
      </c>
      <c r="C717" s="803"/>
      <c r="D717" s="1178"/>
      <c r="E717" s="1178"/>
      <c r="F717" s="1178"/>
      <c r="G717" s="1206"/>
      <c r="H717" s="1195">
        <f t="shared" si="26"/>
        <v>0</v>
      </c>
      <c r="I717" s="1180"/>
      <c r="J717" s="1195">
        <f t="shared" si="27"/>
        <v>0</v>
      </c>
      <c r="K717" s="1024">
        <f t="shared" si="25"/>
        <v>0</v>
      </c>
    </row>
    <row r="718" spans="1:11" customFormat="1" ht="14.25">
      <c r="A718" s="806"/>
      <c r="B718" s="829" t="s">
        <v>3284</v>
      </c>
      <c r="C718" s="803"/>
      <c r="D718" s="1178"/>
      <c r="E718" s="1178"/>
      <c r="F718" s="1178"/>
      <c r="G718" s="1206"/>
      <c r="H718" s="1195">
        <f t="shared" si="26"/>
        <v>0</v>
      </c>
      <c r="I718" s="1180"/>
      <c r="J718" s="1195">
        <f t="shared" si="27"/>
        <v>0</v>
      </c>
      <c r="K718" s="1024">
        <f t="shared" si="25"/>
        <v>0</v>
      </c>
    </row>
    <row r="719" spans="1:11" customFormat="1" ht="38.25">
      <c r="A719" s="806"/>
      <c r="B719" s="829" t="s">
        <v>2863</v>
      </c>
      <c r="C719" s="803"/>
      <c r="D719" s="1178"/>
      <c r="E719" s="1178"/>
      <c r="F719" s="1178"/>
      <c r="G719" s="1206"/>
      <c r="H719" s="1195">
        <f t="shared" si="26"/>
        <v>0</v>
      </c>
      <c r="I719" s="1180"/>
      <c r="J719" s="1195">
        <f t="shared" si="27"/>
        <v>0</v>
      </c>
      <c r="K719" s="1024">
        <f t="shared" si="25"/>
        <v>0</v>
      </c>
    </row>
    <row r="720" spans="1:11" customFormat="1" ht="14.25">
      <c r="A720" s="806"/>
      <c r="B720" s="829" t="s">
        <v>2864</v>
      </c>
      <c r="C720" s="803"/>
      <c r="D720" s="1178"/>
      <c r="E720" s="1178"/>
      <c r="F720" s="1178"/>
      <c r="G720" s="1206"/>
      <c r="H720" s="1195">
        <f t="shared" si="26"/>
        <v>0</v>
      </c>
      <c r="I720" s="1180"/>
      <c r="J720" s="1195">
        <f t="shared" si="27"/>
        <v>0</v>
      </c>
      <c r="K720" s="1024">
        <f t="shared" si="25"/>
        <v>0</v>
      </c>
    </row>
    <row r="721" spans="1:11" customFormat="1" ht="14.25">
      <c r="A721" s="806"/>
      <c r="B721" s="829" t="s">
        <v>2865</v>
      </c>
      <c r="C721" s="803"/>
      <c r="D721" s="1178"/>
      <c r="E721" s="1178"/>
      <c r="F721" s="1178"/>
      <c r="G721" s="1206"/>
      <c r="H721" s="1195">
        <f t="shared" si="26"/>
        <v>0</v>
      </c>
      <c r="I721" s="1180"/>
      <c r="J721" s="1195">
        <f t="shared" si="27"/>
        <v>0</v>
      </c>
      <c r="K721" s="1024">
        <f t="shared" si="25"/>
        <v>0</v>
      </c>
    </row>
    <row r="722" spans="1:11" customFormat="1" ht="63.75">
      <c r="A722" s="806"/>
      <c r="B722" s="829" t="s">
        <v>2916</v>
      </c>
      <c r="C722" s="803"/>
      <c r="D722" s="1178"/>
      <c r="E722" s="1178"/>
      <c r="F722" s="1178"/>
      <c r="G722" s="1206"/>
      <c r="H722" s="1195">
        <f t="shared" si="26"/>
        <v>0</v>
      </c>
      <c r="I722" s="1180"/>
      <c r="J722" s="1195">
        <f t="shared" si="27"/>
        <v>0</v>
      </c>
      <c r="K722" s="1024">
        <f t="shared" si="25"/>
        <v>0</v>
      </c>
    </row>
    <row r="723" spans="1:11" customFormat="1" ht="14.25">
      <c r="A723" s="806"/>
      <c r="B723" s="829" t="s">
        <v>2867</v>
      </c>
      <c r="C723" s="803"/>
      <c r="D723" s="1178"/>
      <c r="E723" s="1178"/>
      <c r="F723" s="1178"/>
      <c r="G723" s="1206"/>
      <c r="H723" s="1195">
        <f t="shared" si="26"/>
        <v>0</v>
      </c>
      <c r="I723" s="1180"/>
      <c r="J723" s="1195">
        <f t="shared" si="27"/>
        <v>0</v>
      </c>
      <c r="K723" s="1024">
        <f t="shared" si="25"/>
        <v>0</v>
      </c>
    </row>
    <row r="724" spans="1:11" customFormat="1" ht="14.25">
      <c r="A724" s="806"/>
      <c r="B724" s="829" t="s">
        <v>2868</v>
      </c>
      <c r="C724" s="803"/>
      <c r="D724" s="1178"/>
      <c r="E724" s="1178"/>
      <c r="F724" s="1178"/>
      <c r="G724" s="1206"/>
      <c r="H724" s="1195">
        <f t="shared" si="26"/>
        <v>0</v>
      </c>
      <c r="I724" s="1180"/>
      <c r="J724" s="1195">
        <f t="shared" si="27"/>
        <v>0</v>
      </c>
      <c r="K724" s="1024">
        <f t="shared" si="25"/>
        <v>0</v>
      </c>
    </row>
    <row r="725" spans="1:11" customFormat="1" ht="14.25">
      <c r="A725" s="806"/>
      <c r="B725" s="829" t="s">
        <v>2869</v>
      </c>
      <c r="C725" s="803"/>
      <c r="D725" s="1178"/>
      <c r="E725" s="1178"/>
      <c r="F725" s="1178"/>
      <c r="G725" s="1206"/>
      <c r="H725" s="1195">
        <f t="shared" si="26"/>
        <v>0</v>
      </c>
      <c r="I725" s="1180"/>
      <c r="J725" s="1195">
        <f t="shared" si="27"/>
        <v>0</v>
      </c>
      <c r="K725" s="1024">
        <f t="shared" si="25"/>
        <v>0</v>
      </c>
    </row>
    <row r="726" spans="1:11" customFormat="1" ht="14.25">
      <c r="A726" s="806"/>
      <c r="B726" s="829" t="s">
        <v>2870</v>
      </c>
      <c r="C726" s="803"/>
      <c r="D726" s="1178"/>
      <c r="E726" s="1178"/>
      <c r="F726" s="1178"/>
      <c r="G726" s="1206"/>
      <c r="H726" s="1195">
        <f t="shared" si="26"/>
        <v>0</v>
      </c>
      <c r="I726" s="1180"/>
      <c r="J726" s="1195">
        <f t="shared" si="27"/>
        <v>0</v>
      </c>
      <c r="K726" s="1024">
        <f t="shared" si="25"/>
        <v>0</v>
      </c>
    </row>
    <row r="727" spans="1:11" customFormat="1" ht="14.25">
      <c r="A727" s="806"/>
      <c r="B727" s="829" t="s">
        <v>2871</v>
      </c>
      <c r="C727" s="803"/>
      <c r="D727" s="1178"/>
      <c r="E727" s="1178"/>
      <c r="F727" s="1178"/>
      <c r="G727" s="1206"/>
      <c r="H727" s="1195">
        <f t="shared" si="26"/>
        <v>0</v>
      </c>
      <c r="I727" s="1180"/>
      <c r="J727" s="1195">
        <f t="shared" si="27"/>
        <v>0</v>
      </c>
      <c r="K727" s="1024">
        <f t="shared" ref="K727:K790" si="28">D727-G727-I727</f>
        <v>0</v>
      </c>
    </row>
    <row r="728" spans="1:11" customFormat="1" ht="14.25">
      <c r="A728" s="806"/>
      <c r="B728" s="829" t="s">
        <v>2872</v>
      </c>
      <c r="C728" s="803"/>
      <c r="D728" s="1178"/>
      <c r="E728" s="1178"/>
      <c r="F728" s="1178"/>
      <c r="G728" s="1206"/>
      <c r="H728" s="1195">
        <f t="shared" si="26"/>
        <v>0</v>
      </c>
      <c r="I728" s="1180"/>
      <c r="J728" s="1195">
        <f t="shared" si="27"/>
        <v>0</v>
      </c>
      <c r="K728" s="1024">
        <f t="shared" si="28"/>
        <v>0</v>
      </c>
    </row>
    <row r="729" spans="1:11" customFormat="1" ht="14.25">
      <c r="A729" s="806"/>
      <c r="B729" s="829" t="s">
        <v>2873</v>
      </c>
      <c r="C729" s="803"/>
      <c r="D729" s="1178"/>
      <c r="E729" s="1178"/>
      <c r="F729" s="1178"/>
      <c r="G729" s="1206"/>
      <c r="H729" s="1195">
        <f t="shared" si="26"/>
        <v>0</v>
      </c>
      <c r="I729" s="1180"/>
      <c r="J729" s="1195">
        <f t="shared" si="27"/>
        <v>0</v>
      </c>
      <c r="K729" s="1024">
        <f t="shared" si="28"/>
        <v>0</v>
      </c>
    </row>
    <row r="730" spans="1:11" customFormat="1" ht="14.25">
      <c r="A730" s="806"/>
      <c r="B730" s="829" t="s">
        <v>2874</v>
      </c>
      <c r="C730" s="803"/>
      <c r="D730" s="1178"/>
      <c r="E730" s="1178"/>
      <c r="F730" s="1178"/>
      <c r="G730" s="1206"/>
      <c r="H730" s="1195">
        <f t="shared" si="26"/>
        <v>0</v>
      </c>
      <c r="I730" s="1180"/>
      <c r="J730" s="1195">
        <f t="shared" si="27"/>
        <v>0</v>
      </c>
      <c r="K730" s="1024">
        <f t="shared" si="28"/>
        <v>0</v>
      </c>
    </row>
    <row r="731" spans="1:11" customFormat="1" ht="14.25">
      <c r="A731" s="806"/>
      <c r="B731" s="829" t="s">
        <v>2875</v>
      </c>
      <c r="C731" s="803"/>
      <c r="D731" s="1178"/>
      <c r="E731" s="1178"/>
      <c r="F731" s="1178"/>
      <c r="G731" s="1206"/>
      <c r="H731" s="1195">
        <f t="shared" si="26"/>
        <v>0</v>
      </c>
      <c r="I731" s="1180"/>
      <c r="J731" s="1195">
        <f t="shared" si="27"/>
        <v>0</v>
      </c>
      <c r="K731" s="1024">
        <f t="shared" si="28"/>
        <v>0</v>
      </c>
    </row>
    <row r="732" spans="1:11" customFormat="1" ht="14.25">
      <c r="A732" s="806"/>
      <c r="B732" s="829" t="s">
        <v>2876</v>
      </c>
      <c r="C732" s="803"/>
      <c r="D732" s="1178"/>
      <c r="E732" s="1178"/>
      <c r="F732" s="1178"/>
      <c r="G732" s="1206"/>
      <c r="H732" s="1195">
        <f t="shared" si="26"/>
        <v>0</v>
      </c>
      <c r="I732" s="1180"/>
      <c r="J732" s="1195">
        <f t="shared" si="27"/>
        <v>0</v>
      </c>
      <c r="K732" s="1024">
        <f t="shared" si="28"/>
        <v>0</v>
      </c>
    </row>
    <row r="733" spans="1:11" customFormat="1" ht="14.25">
      <c r="A733" s="806"/>
      <c r="B733" s="829" t="s">
        <v>2877</v>
      </c>
      <c r="C733" s="803"/>
      <c r="D733" s="1178"/>
      <c r="E733" s="1178"/>
      <c r="F733" s="1178"/>
      <c r="G733" s="1206"/>
      <c r="H733" s="1195">
        <f t="shared" si="26"/>
        <v>0</v>
      </c>
      <c r="I733" s="1180"/>
      <c r="J733" s="1195">
        <f t="shared" si="27"/>
        <v>0</v>
      </c>
      <c r="K733" s="1024">
        <f t="shared" si="28"/>
        <v>0</v>
      </c>
    </row>
    <row r="734" spans="1:11" customFormat="1" ht="14.25">
      <c r="A734" s="806"/>
      <c r="B734" s="829" t="s">
        <v>2878</v>
      </c>
      <c r="C734" s="803"/>
      <c r="D734" s="1178"/>
      <c r="E734" s="1178"/>
      <c r="F734" s="1178"/>
      <c r="G734" s="1206"/>
      <c r="H734" s="1195">
        <f t="shared" si="26"/>
        <v>0</v>
      </c>
      <c r="I734" s="1180"/>
      <c r="J734" s="1195">
        <f t="shared" si="27"/>
        <v>0</v>
      </c>
      <c r="K734" s="1024">
        <f t="shared" si="28"/>
        <v>0</v>
      </c>
    </row>
    <row r="735" spans="1:11" customFormat="1" ht="14.25">
      <c r="A735" s="806"/>
      <c r="B735" s="829" t="s">
        <v>2879</v>
      </c>
      <c r="C735" s="803"/>
      <c r="D735" s="1178"/>
      <c r="E735" s="1178"/>
      <c r="F735" s="1178"/>
      <c r="G735" s="1206"/>
      <c r="H735" s="1195">
        <f t="shared" si="26"/>
        <v>0</v>
      </c>
      <c r="I735" s="1180"/>
      <c r="J735" s="1195">
        <f t="shared" si="27"/>
        <v>0</v>
      </c>
      <c r="K735" s="1024">
        <f t="shared" si="28"/>
        <v>0</v>
      </c>
    </row>
    <row r="736" spans="1:11" customFormat="1" ht="14.25">
      <c r="A736" s="806"/>
      <c r="B736" s="829" t="s">
        <v>2880</v>
      </c>
      <c r="C736" s="803"/>
      <c r="D736" s="1178"/>
      <c r="E736" s="1178"/>
      <c r="F736" s="1178"/>
      <c r="G736" s="1206"/>
      <c r="H736" s="1195">
        <f t="shared" si="26"/>
        <v>0</v>
      </c>
      <c r="I736" s="1180"/>
      <c r="J736" s="1195">
        <f t="shared" si="27"/>
        <v>0</v>
      </c>
      <c r="K736" s="1024">
        <f t="shared" si="28"/>
        <v>0</v>
      </c>
    </row>
    <row r="737" spans="1:11" customFormat="1" ht="14.25">
      <c r="A737" s="806"/>
      <c r="B737" s="829" t="s">
        <v>2881</v>
      </c>
      <c r="C737" s="803"/>
      <c r="D737" s="1178"/>
      <c r="E737" s="1178"/>
      <c r="F737" s="1178"/>
      <c r="G737" s="1206"/>
      <c r="H737" s="1195">
        <f t="shared" si="26"/>
        <v>0</v>
      </c>
      <c r="I737" s="1180"/>
      <c r="J737" s="1195">
        <f t="shared" si="27"/>
        <v>0</v>
      </c>
      <c r="K737" s="1024">
        <f t="shared" si="28"/>
        <v>0</v>
      </c>
    </row>
    <row r="738" spans="1:11" customFormat="1" ht="14.25">
      <c r="A738" s="806"/>
      <c r="B738" s="831"/>
      <c r="C738" s="809" t="s">
        <v>1389</v>
      </c>
      <c r="D738" s="1173">
        <v>1</v>
      </c>
      <c r="E738" s="1173"/>
      <c r="F738" s="1173">
        <f>D738*E738</f>
        <v>0</v>
      </c>
      <c r="G738" s="1206">
        <v>1</v>
      </c>
      <c r="H738" s="1195">
        <f t="shared" si="26"/>
        <v>0</v>
      </c>
      <c r="I738" s="1180"/>
      <c r="J738" s="1195">
        <f t="shared" si="27"/>
        <v>0</v>
      </c>
      <c r="K738" s="1024">
        <f t="shared" si="28"/>
        <v>0</v>
      </c>
    </row>
    <row r="739" spans="1:11" customFormat="1" ht="14.25">
      <c r="A739" s="806"/>
      <c r="B739" s="831"/>
      <c r="C739" s="803"/>
      <c r="D739" s="1178"/>
      <c r="E739" s="1178"/>
      <c r="F739" s="1178"/>
      <c r="G739" s="1206"/>
      <c r="H739" s="1195">
        <f t="shared" si="26"/>
        <v>0</v>
      </c>
      <c r="I739" s="1180"/>
      <c r="J739" s="1195">
        <f t="shared" si="27"/>
        <v>0</v>
      </c>
      <c r="K739" s="1024">
        <f t="shared" si="28"/>
        <v>0</v>
      </c>
    </row>
    <row r="740" spans="1:11" customFormat="1" ht="14.25">
      <c r="A740" s="806">
        <v>3</v>
      </c>
      <c r="B740" s="833" t="s">
        <v>2917</v>
      </c>
      <c r="C740" s="803"/>
      <c r="D740" s="1178"/>
      <c r="E740" s="1178"/>
      <c r="F740" s="1178"/>
      <c r="G740" s="1206"/>
      <c r="H740" s="1195">
        <f t="shared" si="26"/>
        <v>0</v>
      </c>
      <c r="I740" s="1180"/>
      <c r="J740" s="1195">
        <f t="shared" si="27"/>
        <v>0</v>
      </c>
      <c r="K740" s="1024">
        <f t="shared" si="28"/>
        <v>0</v>
      </c>
    </row>
    <row r="741" spans="1:11" customFormat="1" ht="25.5">
      <c r="A741" s="806"/>
      <c r="B741" s="829" t="s">
        <v>2918</v>
      </c>
      <c r="C741" s="803"/>
      <c r="D741" s="1178"/>
      <c r="E741" s="1178"/>
      <c r="F741" s="1178"/>
      <c r="G741" s="1206"/>
      <c r="H741" s="1195">
        <f t="shared" si="26"/>
        <v>0</v>
      </c>
      <c r="I741" s="1180"/>
      <c r="J741" s="1195">
        <f t="shared" si="27"/>
        <v>0</v>
      </c>
      <c r="K741" s="1024">
        <f t="shared" si="28"/>
        <v>0</v>
      </c>
    </row>
    <row r="742" spans="1:11" customFormat="1" ht="14.25">
      <c r="A742" s="806"/>
      <c r="B742" s="829" t="s">
        <v>2919</v>
      </c>
      <c r="C742" s="803"/>
      <c r="D742" s="1178"/>
      <c r="E742" s="1178"/>
      <c r="F742" s="1178"/>
      <c r="G742" s="1206"/>
      <c r="H742" s="1195">
        <f t="shared" si="26"/>
        <v>0</v>
      </c>
      <c r="I742" s="1180"/>
      <c r="J742" s="1195">
        <f t="shared" si="27"/>
        <v>0</v>
      </c>
      <c r="K742" s="1024">
        <f t="shared" si="28"/>
        <v>0</v>
      </c>
    </row>
    <row r="743" spans="1:11" customFormat="1" ht="14.25">
      <c r="A743" s="806"/>
      <c r="B743" s="829" t="s">
        <v>2920</v>
      </c>
      <c r="C743" s="803"/>
      <c r="D743" s="1178"/>
      <c r="E743" s="1178"/>
      <c r="F743" s="1178"/>
      <c r="G743" s="1206"/>
      <c r="H743" s="1195">
        <f t="shared" si="26"/>
        <v>0</v>
      </c>
      <c r="I743" s="1180"/>
      <c r="J743" s="1195">
        <f t="shared" si="27"/>
        <v>0</v>
      </c>
      <c r="K743" s="1024">
        <f t="shared" si="28"/>
        <v>0</v>
      </c>
    </row>
    <row r="744" spans="1:11" customFormat="1" ht="14.25">
      <c r="A744" s="806"/>
      <c r="B744" s="829" t="s">
        <v>3285</v>
      </c>
      <c r="C744" s="803"/>
      <c r="D744" s="1178"/>
      <c r="E744" s="1178"/>
      <c r="F744" s="1178"/>
      <c r="G744" s="1206"/>
      <c r="H744" s="1195">
        <f t="shared" si="26"/>
        <v>0</v>
      </c>
      <c r="I744" s="1180"/>
      <c r="J744" s="1195">
        <f t="shared" si="27"/>
        <v>0</v>
      </c>
      <c r="K744" s="1024">
        <f t="shared" si="28"/>
        <v>0</v>
      </c>
    </row>
    <row r="745" spans="1:11" customFormat="1" ht="14.25">
      <c r="A745" s="806"/>
      <c r="B745" s="831"/>
      <c r="C745" s="809" t="s">
        <v>2515</v>
      </c>
      <c r="D745" s="1173">
        <v>8</v>
      </c>
      <c r="E745" s="1173"/>
      <c r="F745" s="1173">
        <f>D745*E745</f>
        <v>0</v>
      </c>
      <c r="G745" s="1206">
        <v>8</v>
      </c>
      <c r="H745" s="1195">
        <f t="shared" si="26"/>
        <v>0</v>
      </c>
      <c r="I745" s="1180"/>
      <c r="J745" s="1195">
        <f t="shared" si="27"/>
        <v>0</v>
      </c>
      <c r="K745" s="1024">
        <f t="shared" si="28"/>
        <v>0</v>
      </c>
    </row>
    <row r="746" spans="1:11" customFormat="1" ht="14.25">
      <c r="A746" s="806"/>
      <c r="B746" s="831"/>
      <c r="C746" s="803"/>
      <c r="D746" s="1178"/>
      <c r="E746" s="1178"/>
      <c r="F746" s="1178"/>
      <c r="G746" s="1206"/>
      <c r="H746" s="1195">
        <f t="shared" si="26"/>
        <v>0</v>
      </c>
      <c r="I746" s="1180"/>
      <c r="J746" s="1195">
        <f t="shared" si="27"/>
        <v>0</v>
      </c>
      <c r="K746" s="1024">
        <f t="shared" si="28"/>
        <v>0</v>
      </c>
    </row>
    <row r="747" spans="1:11" customFormat="1" ht="140.25">
      <c r="A747" s="806">
        <v>4</v>
      </c>
      <c r="B747" s="834" t="s">
        <v>3454</v>
      </c>
      <c r="C747" s="803"/>
      <c r="D747" s="1178"/>
      <c r="E747" s="1178"/>
      <c r="F747" s="1178"/>
      <c r="G747" s="1206"/>
      <c r="H747" s="1195">
        <f t="shared" si="26"/>
        <v>0</v>
      </c>
      <c r="I747" s="1180"/>
      <c r="J747" s="1195">
        <f t="shared" si="27"/>
        <v>0</v>
      </c>
      <c r="K747" s="1024">
        <f t="shared" si="28"/>
        <v>0</v>
      </c>
    </row>
    <row r="748" spans="1:11" customFormat="1" ht="14.25">
      <c r="A748" s="806"/>
      <c r="B748" s="829" t="s">
        <v>2922</v>
      </c>
      <c r="C748" s="803"/>
      <c r="D748" s="1178"/>
      <c r="E748" s="1178"/>
      <c r="F748" s="1178"/>
      <c r="G748" s="1206"/>
      <c r="H748" s="1195">
        <f t="shared" si="26"/>
        <v>0</v>
      </c>
      <c r="I748" s="1180"/>
      <c r="J748" s="1195">
        <f t="shared" si="27"/>
        <v>0</v>
      </c>
      <c r="K748" s="1024">
        <f t="shared" si="28"/>
        <v>0</v>
      </c>
    </row>
    <row r="749" spans="1:11" customFormat="1" ht="14.25">
      <c r="A749" s="806"/>
      <c r="B749" s="829" t="s">
        <v>2923</v>
      </c>
      <c r="C749" s="803"/>
      <c r="D749" s="1178"/>
      <c r="E749" s="1178"/>
      <c r="F749" s="1178"/>
      <c r="G749" s="1206"/>
      <c r="H749" s="1195">
        <f t="shared" si="26"/>
        <v>0</v>
      </c>
      <c r="I749" s="1180"/>
      <c r="J749" s="1195">
        <f t="shared" si="27"/>
        <v>0</v>
      </c>
      <c r="K749" s="1024">
        <f t="shared" si="28"/>
        <v>0</v>
      </c>
    </row>
    <row r="750" spans="1:11" customFormat="1" ht="14.25">
      <c r="A750" s="806"/>
      <c r="B750" s="829" t="s">
        <v>2924</v>
      </c>
      <c r="C750" s="803"/>
      <c r="D750" s="1178"/>
      <c r="E750" s="1178"/>
      <c r="F750" s="1178"/>
      <c r="G750" s="1206"/>
      <c r="H750" s="1195">
        <f t="shared" si="26"/>
        <v>0</v>
      </c>
      <c r="I750" s="1180"/>
      <c r="J750" s="1195">
        <f t="shared" si="27"/>
        <v>0</v>
      </c>
      <c r="K750" s="1024">
        <f t="shared" si="28"/>
        <v>0</v>
      </c>
    </row>
    <row r="751" spans="1:11" customFormat="1" ht="14.25">
      <c r="A751" s="806"/>
      <c r="B751" s="829" t="s">
        <v>2925</v>
      </c>
      <c r="C751" s="803"/>
      <c r="D751" s="1178"/>
      <c r="E751" s="1178"/>
      <c r="F751" s="1178"/>
      <c r="G751" s="1206"/>
      <c r="H751" s="1195">
        <f t="shared" si="26"/>
        <v>0</v>
      </c>
      <c r="I751" s="1180"/>
      <c r="J751" s="1195">
        <f t="shared" si="27"/>
        <v>0</v>
      </c>
      <c r="K751" s="1024">
        <f t="shared" si="28"/>
        <v>0</v>
      </c>
    </row>
    <row r="752" spans="1:11" customFormat="1" ht="14.25">
      <c r="A752" s="806"/>
      <c r="B752" s="829" t="s">
        <v>2926</v>
      </c>
      <c r="C752" s="803"/>
      <c r="D752" s="1178"/>
      <c r="E752" s="1178"/>
      <c r="F752" s="1178"/>
      <c r="G752" s="1206"/>
      <c r="H752" s="1195">
        <f t="shared" si="26"/>
        <v>0</v>
      </c>
      <c r="I752" s="1180"/>
      <c r="J752" s="1195">
        <f t="shared" si="27"/>
        <v>0</v>
      </c>
      <c r="K752" s="1024">
        <f t="shared" si="28"/>
        <v>0</v>
      </c>
    </row>
    <row r="753" spans="1:11" customFormat="1" ht="14.25">
      <c r="A753" s="806"/>
      <c r="B753" s="829" t="s">
        <v>2927</v>
      </c>
      <c r="C753" s="803"/>
      <c r="D753" s="1178"/>
      <c r="E753" s="1178"/>
      <c r="F753" s="1178"/>
      <c r="G753" s="1206"/>
      <c r="H753" s="1195">
        <f t="shared" si="26"/>
        <v>0</v>
      </c>
      <c r="I753" s="1180"/>
      <c r="J753" s="1195">
        <f t="shared" si="27"/>
        <v>0</v>
      </c>
      <c r="K753" s="1024">
        <f t="shared" si="28"/>
        <v>0</v>
      </c>
    </row>
    <row r="754" spans="1:11" customFormat="1" ht="25.5">
      <c r="A754" s="806"/>
      <c r="B754" s="829" t="s">
        <v>2796</v>
      </c>
      <c r="C754" s="803"/>
      <c r="D754" s="1178"/>
      <c r="E754" s="1178"/>
      <c r="F754" s="1178"/>
      <c r="G754" s="1206"/>
      <c r="H754" s="1195">
        <f t="shared" si="26"/>
        <v>0</v>
      </c>
      <c r="I754" s="1180"/>
      <c r="J754" s="1195">
        <f t="shared" si="27"/>
        <v>0</v>
      </c>
      <c r="K754" s="1024">
        <f t="shared" si="28"/>
        <v>0</v>
      </c>
    </row>
    <row r="755" spans="1:11" customFormat="1" ht="14.25">
      <c r="A755" s="806"/>
      <c r="B755" s="829" t="s">
        <v>2928</v>
      </c>
      <c r="C755" s="803"/>
      <c r="D755" s="1178"/>
      <c r="E755" s="1178"/>
      <c r="F755" s="1178"/>
      <c r="G755" s="1206"/>
      <c r="H755" s="1195">
        <f t="shared" ref="H755:H818" si="29">E755*G755</f>
        <v>0</v>
      </c>
      <c r="I755" s="1180"/>
      <c r="J755" s="1195">
        <f t="shared" si="27"/>
        <v>0</v>
      </c>
      <c r="K755" s="1024">
        <f t="shared" si="28"/>
        <v>0</v>
      </c>
    </row>
    <row r="756" spans="1:11" customFormat="1" ht="14.25">
      <c r="A756" s="806"/>
      <c r="B756" s="829" t="s">
        <v>2929</v>
      </c>
      <c r="C756" s="803"/>
      <c r="D756" s="1178"/>
      <c r="E756" s="1178"/>
      <c r="F756" s="1178"/>
      <c r="G756" s="1206"/>
      <c r="H756" s="1195">
        <f t="shared" si="29"/>
        <v>0</v>
      </c>
      <c r="I756" s="1180"/>
      <c r="J756" s="1195">
        <f t="shared" ref="J756:J819" si="30">E756*I756</f>
        <v>0</v>
      </c>
      <c r="K756" s="1024">
        <f t="shared" si="28"/>
        <v>0</v>
      </c>
    </row>
    <row r="757" spans="1:11" customFormat="1" ht="14.25">
      <c r="A757" s="806"/>
      <c r="B757" s="829" t="s">
        <v>2930</v>
      </c>
      <c r="C757" s="803"/>
      <c r="D757" s="1178"/>
      <c r="E757" s="1178"/>
      <c r="F757" s="1178"/>
      <c r="G757" s="1206"/>
      <c r="H757" s="1195">
        <f t="shared" si="29"/>
        <v>0</v>
      </c>
      <c r="I757" s="1180"/>
      <c r="J757" s="1195">
        <f t="shared" si="30"/>
        <v>0</v>
      </c>
      <c r="K757" s="1024">
        <f t="shared" si="28"/>
        <v>0</v>
      </c>
    </row>
    <row r="758" spans="1:11" customFormat="1" ht="14.25">
      <c r="A758" s="806"/>
      <c r="B758" s="829" t="s">
        <v>2884</v>
      </c>
      <c r="C758" s="803"/>
      <c r="D758" s="1178"/>
      <c r="E758" s="1178"/>
      <c r="F758" s="1178"/>
      <c r="G758" s="1206"/>
      <c r="H758" s="1195">
        <f t="shared" si="29"/>
        <v>0</v>
      </c>
      <c r="I758" s="1180"/>
      <c r="J758" s="1195">
        <f t="shared" si="30"/>
        <v>0</v>
      </c>
      <c r="K758" s="1024">
        <f t="shared" si="28"/>
        <v>0</v>
      </c>
    </row>
    <row r="759" spans="1:11" customFormat="1" ht="14.25">
      <c r="A759" s="806"/>
      <c r="B759" s="829" t="s">
        <v>2931</v>
      </c>
      <c r="C759" s="803"/>
      <c r="D759" s="1178"/>
      <c r="E759" s="1178"/>
      <c r="F759" s="1178"/>
      <c r="G759" s="1206"/>
      <c r="H759" s="1195">
        <f t="shared" si="29"/>
        <v>0</v>
      </c>
      <c r="I759" s="1180"/>
      <c r="J759" s="1195">
        <f t="shared" si="30"/>
        <v>0</v>
      </c>
      <c r="K759" s="1024">
        <f t="shared" si="28"/>
        <v>0</v>
      </c>
    </row>
    <row r="760" spans="1:11" customFormat="1" ht="14.25">
      <c r="A760" s="806"/>
      <c r="B760" s="829" t="s">
        <v>2930</v>
      </c>
      <c r="C760" s="803"/>
      <c r="D760" s="1178"/>
      <c r="E760" s="1178"/>
      <c r="F760" s="1178"/>
      <c r="G760" s="1206"/>
      <c r="H760" s="1195">
        <f t="shared" si="29"/>
        <v>0</v>
      </c>
      <c r="I760" s="1180"/>
      <c r="J760" s="1195">
        <f t="shared" si="30"/>
        <v>0</v>
      </c>
      <c r="K760" s="1024">
        <f t="shared" si="28"/>
        <v>0</v>
      </c>
    </row>
    <row r="761" spans="1:11" customFormat="1" ht="14.25">
      <c r="A761" s="806"/>
      <c r="B761" s="829" t="s">
        <v>2932</v>
      </c>
      <c r="C761" s="803"/>
      <c r="D761" s="1178"/>
      <c r="E761" s="1178"/>
      <c r="F761" s="1178"/>
      <c r="G761" s="1206"/>
      <c r="H761" s="1195">
        <f t="shared" si="29"/>
        <v>0</v>
      </c>
      <c r="I761" s="1180"/>
      <c r="J761" s="1195">
        <f t="shared" si="30"/>
        <v>0</v>
      </c>
      <c r="K761" s="1024">
        <f t="shared" si="28"/>
        <v>0</v>
      </c>
    </row>
    <row r="762" spans="1:11" customFormat="1" ht="14.25">
      <c r="A762" s="806"/>
      <c r="B762" s="829" t="s">
        <v>2933</v>
      </c>
      <c r="C762" s="803"/>
      <c r="D762" s="1178"/>
      <c r="E762" s="1178"/>
      <c r="F762" s="1178"/>
      <c r="G762" s="1206"/>
      <c r="H762" s="1195">
        <f t="shared" si="29"/>
        <v>0</v>
      </c>
      <c r="I762" s="1180"/>
      <c r="J762" s="1195">
        <f t="shared" si="30"/>
        <v>0</v>
      </c>
      <c r="K762" s="1024">
        <f t="shared" si="28"/>
        <v>0</v>
      </c>
    </row>
    <row r="763" spans="1:11" customFormat="1" ht="14.25">
      <c r="A763" s="806"/>
      <c r="B763" s="829" t="s">
        <v>2934</v>
      </c>
      <c r="C763" s="803"/>
      <c r="D763" s="1178"/>
      <c r="E763" s="1178"/>
      <c r="F763" s="1178"/>
      <c r="G763" s="1206"/>
      <c r="H763" s="1195">
        <f t="shared" si="29"/>
        <v>0</v>
      </c>
      <c r="I763" s="1180"/>
      <c r="J763" s="1195">
        <f t="shared" si="30"/>
        <v>0</v>
      </c>
      <c r="K763" s="1024">
        <f t="shared" si="28"/>
        <v>0</v>
      </c>
    </row>
    <row r="764" spans="1:11" customFormat="1" ht="14.25">
      <c r="A764" s="806"/>
      <c r="B764" s="829" t="s">
        <v>2797</v>
      </c>
      <c r="C764" s="803"/>
      <c r="D764" s="1178"/>
      <c r="E764" s="1178"/>
      <c r="F764" s="1178"/>
      <c r="G764" s="1206"/>
      <c r="H764" s="1195">
        <f t="shared" si="29"/>
        <v>0</v>
      </c>
      <c r="I764" s="1180"/>
      <c r="J764" s="1195">
        <f t="shared" si="30"/>
        <v>0</v>
      </c>
      <c r="K764" s="1024">
        <f t="shared" si="28"/>
        <v>0</v>
      </c>
    </row>
    <row r="765" spans="1:11" customFormat="1" ht="14.25">
      <c r="A765" s="806"/>
      <c r="B765" s="829" t="s">
        <v>2935</v>
      </c>
      <c r="C765" s="803"/>
      <c r="D765" s="1178"/>
      <c r="E765" s="1178"/>
      <c r="F765" s="1178"/>
      <c r="G765" s="1206"/>
      <c r="H765" s="1195">
        <f t="shared" si="29"/>
        <v>0</v>
      </c>
      <c r="I765" s="1180"/>
      <c r="J765" s="1195">
        <f t="shared" si="30"/>
        <v>0</v>
      </c>
      <c r="K765" s="1024">
        <f t="shared" si="28"/>
        <v>0</v>
      </c>
    </row>
    <row r="766" spans="1:11" customFormat="1" ht="14.25">
      <c r="A766" s="806"/>
      <c r="B766" s="167" t="s">
        <v>2936</v>
      </c>
      <c r="C766" s="803"/>
      <c r="D766" s="1178"/>
      <c r="E766" s="1178"/>
      <c r="F766" s="1178"/>
      <c r="G766" s="1206"/>
      <c r="H766" s="1195">
        <f t="shared" si="29"/>
        <v>0</v>
      </c>
      <c r="I766" s="1180"/>
      <c r="J766" s="1195">
        <f t="shared" si="30"/>
        <v>0</v>
      </c>
      <c r="K766" s="1024">
        <f t="shared" si="28"/>
        <v>0</v>
      </c>
    </row>
    <row r="767" spans="1:11" customFormat="1" ht="14.25">
      <c r="A767" s="806"/>
      <c r="B767" s="167" t="s">
        <v>2808</v>
      </c>
      <c r="C767" s="803"/>
      <c r="D767" s="1178"/>
      <c r="E767" s="1178"/>
      <c r="F767" s="1178"/>
      <c r="G767" s="1206"/>
      <c r="H767" s="1195">
        <f t="shared" si="29"/>
        <v>0</v>
      </c>
      <c r="I767" s="1180"/>
      <c r="J767" s="1195">
        <f t="shared" si="30"/>
        <v>0</v>
      </c>
      <c r="K767" s="1024">
        <f t="shared" si="28"/>
        <v>0</v>
      </c>
    </row>
    <row r="768" spans="1:11" customFormat="1" ht="14.25">
      <c r="A768" s="806"/>
      <c r="B768" s="167" t="s">
        <v>2809</v>
      </c>
      <c r="C768" s="803"/>
      <c r="D768" s="1178"/>
      <c r="E768" s="1178"/>
      <c r="F768" s="1178"/>
      <c r="G768" s="1206"/>
      <c r="H768" s="1195">
        <f t="shared" si="29"/>
        <v>0</v>
      </c>
      <c r="I768" s="1180"/>
      <c r="J768" s="1195">
        <f t="shared" si="30"/>
        <v>0</v>
      </c>
      <c r="K768" s="1024">
        <f t="shared" si="28"/>
        <v>0</v>
      </c>
    </row>
    <row r="769" spans="1:11" customFormat="1" ht="14.25">
      <c r="A769" s="806"/>
      <c r="B769" s="829" t="s">
        <v>2937</v>
      </c>
      <c r="C769" s="803"/>
      <c r="D769" s="1178"/>
      <c r="E769" s="1178"/>
      <c r="F769" s="1178"/>
      <c r="G769" s="1206"/>
      <c r="H769" s="1195">
        <f t="shared" si="29"/>
        <v>0</v>
      </c>
      <c r="I769" s="1180"/>
      <c r="J769" s="1195">
        <f t="shared" si="30"/>
        <v>0</v>
      </c>
      <c r="K769" s="1024">
        <f t="shared" si="28"/>
        <v>0</v>
      </c>
    </row>
    <row r="770" spans="1:11" customFormat="1" ht="14.25">
      <c r="A770" s="806"/>
      <c r="B770" s="829" t="s">
        <v>2938</v>
      </c>
      <c r="C770" s="803"/>
      <c r="D770" s="1178"/>
      <c r="E770" s="1178"/>
      <c r="F770" s="1178"/>
      <c r="G770" s="1206"/>
      <c r="H770" s="1195">
        <f t="shared" si="29"/>
        <v>0</v>
      </c>
      <c r="I770" s="1180"/>
      <c r="J770" s="1195">
        <f t="shared" si="30"/>
        <v>0</v>
      </c>
      <c r="K770" s="1024">
        <f t="shared" si="28"/>
        <v>0</v>
      </c>
    </row>
    <row r="771" spans="1:11" customFormat="1" ht="14.25">
      <c r="A771" s="806"/>
      <c r="B771" s="829" t="s">
        <v>2939</v>
      </c>
      <c r="C771" s="803"/>
      <c r="D771" s="1178"/>
      <c r="E771" s="1178"/>
      <c r="F771" s="1178"/>
      <c r="G771" s="1206"/>
      <c r="H771" s="1195">
        <f t="shared" si="29"/>
        <v>0</v>
      </c>
      <c r="I771" s="1180"/>
      <c r="J771" s="1195">
        <f t="shared" si="30"/>
        <v>0</v>
      </c>
      <c r="K771" s="1024">
        <f t="shared" si="28"/>
        <v>0</v>
      </c>
    </row>
    <row r="772" spans="1:11" customFormat="1" ht="14.25">
      <c r="A772" s="806"/>
      <c r="B772" s="829" t="s">
        <v>2940</v>
      </c>
      <c r="C772" s="803"/>
      <c r="D772" s="1178"/>
      <c r="E772" s="1178"/>
      <c r="F772" s="1178"/>
      <c r="G772" s="1206"/>
      <c r="H772" s="1195">
        <f t="shared" si="29"/>
        <v>0</v>
      </c>
      <c r="I772" s="1180"/>
      <c r="J772" s="1195">
        <f t="shared" si="30"/>
        <v>0</v>
      </c>
      <c r="K772" s="1024">
        <f t="shared" si="28"/>
        <v>0</v>
      </c>
    </row>
    <row r="773" spans="1:11" customFormat="1" ht="14.25">
      <c r="A773" s="806"/>
      <c r="B773" s="829" t="s">
        <v>2941</v>
      </c>
      <c r="C773" s="803"/>
      <c r="D773" s="1178"/>
      <c r="E773" s="1178"/>
      <c r="F773" s="1178"/>
      <c r="G773" s="1206"/>
      <c r="H773" s="1195">
        <f t="shared" si="29"/>
        <v>0</v>
      </c>
      <c r="I773" s="1180"/>
      <c r="J773" s="1195">
        <f t="shared" si="30"/>
        <v>0</v>
      </c>
      <c r="K773" s="1024">
        <f t="shared" si="28"/>
        <v>0</v>
      </c>
    </row>
    <row r="774" spans="1:11" customFormat="1" ht="14.25">
      <c r="A774" s="806"/>
      <c r="B774" s="829" t="s">
        <v>2942</v>
      </c>
      <c r="C774" s="803"/>
      <c r="D774" s="1178"/>
      <c r="E774" s="1178"/>
      <c r="F774" s="1178"/>
      <c r="G774" s="1206"/>
      <c r="H774" s="1195">
        <f t="shared" si="29"/>
        <v>0</v>
      </c>
      <c r="I774" s="1180"/>
      <c r="J774" s="1195">
        <f t="shared" si="30"/>
        <v>0</v>
      </c>
      <c r="K774" s="1024">
        <f t="shared" si="28"/>
        <v>0</v>
      </c>
    </row>
    <row r="775" spans="1:11" customFormat="1" ht="14.25">
      <c r="A775" s="806"/>
      <c r="B775" s="829" t="s">
        <v>2943</v>
      </c>
      <c r="C775" s="803"/>
      <c r="D775" s="1178"/>
      <c r="E775" s="1178"/>
      <c r="F775" s="1178"/>
      <c r="G775" s="1206"/>
      <c r="H775" s="1195">
        <f t="shared" si="29"/>
        <v>0</v>
      </c>
      <c r="I775" s="1180"/>
      <c r="J775" s="1195">
        <f t="shared" si="30"/>
        <v>0</v>
      </c>
      <c r="K775" s="1024">
        <f t="shared" si="28"/>
        <v>0</v>
      </c>
    </row>
    <row r="776" spans="1:11" customFormat="1" ht="14.25">
      <c r="A776" s="806"/>
      <c r="B776" s="829" t="s">
        <v>2944</v>
      </c>
      <c r="C776" s="803"/>
      <c r="D776" s="1178"/>
      <c r="E776" s="1178"/>
      <c r="F776" s="1178"/>
      <c r="G776" s="1206"/>
      <c r="H776" s="1195">
        <f t="shared" si="29"/>
        <v>0</v>
      </c>
      <c r="I776" s="1180"/>
      <c r="J776" s="1195">
        <f t="shared" si="30"/>
        <v>0</v>
      </c>
      <c r="K776" s="1024">
        <f t="shared" si="28"/>
        <v>0</v>
      </c>
    </row>
    <row r="777" spans="1:11" customFormat="1" ht="14.25">
      <c r="A777" s="806"/>
      <c r="B777" s="829" t="s">
        <v>2945</v>
      </c>
      <c r="C777" s="803"/>
      <c r="D777" s="1178"/>
      <c r="E777" s="1178"/>
      <c r="F777" s="1178"/>
      <c r="G777" s="1206"/>
      <c r="H777" s="1195">
        <f t="shared" si="29"/>
        <v>0</v>
      </c>
      <c r="I777" s="1180"/>
      <c r="J777" s="1195">
        <f t="shared" si="30"/>
        <v>0</v>
      </c>
      <c r="K777" s="1024">
        <f t="shared" si="28"/>
        <v>0</v>
      </c>
    </row>
    <row r="778" spans="1:11" customFormat="1" ht="14.25">
      <c r="A778" s="806"/>
      <c r="B778" s="829" t="s">
        <v>2946</v>
      </c>
      <c r="C778" s="803"/>
      <c r="D778" s="1178"/>
      <c r="E778" s="1178"/>
      <c r="F778" s="1178"/>
      <c r="G778" s="1206"/>
      <c r="H778" s="1195">
        <f t="shared" si="29"/>
        <v>0</v>
      </c>
      <c r="I778" s="1180"/>
      <c r="J778" s="1195">
        <f t="shared" si="30"/>
        <v>0</v>
      </c>
      <c r="K778" s="1024">
        <f t="shared" si="28"/>
        <v>0</v>
      </c>
    </row>
    <row r="779" spans="1:11" customFormat="1" ht="14.25">
      <c r="A779" s="806"/>
      <c r="B779" s="830" t="s">
        <v>2947</v>
      </c>
      <c r="C779" s="803"/>
      <c r="D779" s="1178"/>
      <c r="E779" s="1178"/>
      <c r="F779" s="1178"/>
      <c r="G779" s="1206"/>
      <c r="H779" s="1195">
        <f t="shared" si="29"/>
        <v>0</v>
      </c>
      <c r="I779" s="1180"/>
      <c r="J779" s="1195">
        <f t="shared" si="30"/>
        <v>0</v>
      </c>
      <c r="K779" s="1024">
        <f t="shared" si="28"/>
        <v>0</v>
      </c>
    </row>
    <row r="780" spans="1:11" customFormat="1" ht="14.25">
      <c r="A780" s="806"/>
      <c r="B780" s="829" t="s">
        <v>2948</v>
      </c>
      <c r="C780" s="803"/>
      <c r="D780" s="1178"/>
      <c r="E780" s="1178"/>
      <c r="F780" s="1178"/>
      <c r="G780" s="1206"/>
      <c r="H780" s="1195">
        <f t="shared" si="29"/>
        <v>0</v>
      </c>
      <c r="I780" s="1180"/>
      <c r="J780" s="1195">
        <f t="shared" si="30"/>
        <v>0</v>
      </c>
      <c r="K780" s="1024">
        <f t="shared" si="28"/>
        <v>0</v>
      </c>
    </row>
    <row r="781" spans="1:11" customFormat="1" ht="14.25">
      <c r="A781" s="806"/>
      <c r="B781" s="835" t="s">
        <v>2949</v>
      </c>
      <c r="C781" s="803"/>
      <c r="D781" s="1178"/>
      <c r="E781" s="1178"/>
      <c r="F781" s="1178"/>
      <c r="G781" s="1206"/>
      <c r="H781" s="1195">
        <f t="shared" si="29"/>
        <v>0</v>
      </c>
      <c r="I781" s="1180"/>
      <c r="J781" s="1195">
        <f t="shared" si="30"/>
        <v>0</v>
      </c>
      <c r="K781" s="1024">
        <f t="shared" si="28"/>
        <v>0</v>
      </c>
    </row>
    <row r="782" spans="1:11" customFormat="1" ht="14.25">
      <c r="A782" s="806"/>
      <c r="B782" s="836" t="s">
        <v>2950</v>
      </c>
      <c r="C782" s="803"/>
      <c r="D782" s="1178"/>
      <c r="E782" s="1178"/>
      <c r="F782" s="1178"/>
      <c r="G782" s="1206"/>
      <c r="H782" s="1195">
        <f t="shared" si="29"/>
        <v>0</v>
      </c>
      <c r="I782" s="1180"/>
      <c r="J782" s="1195">
        <f t="shared" si="30"/>
        <v>0</v>
      </c>
      <c r="K782" s="1024">
        <f t="shared" si="28"/>
        <v>0</v>
      </c>
    </row>
    <row r="783" spans="1:11" customFormat="1" ht="14.25">
      <c r="A783" s="806"/>
      <c r="B783" s="836" t="s">
        <v>2951</v>
      </c>
      <c r="C783" s="803"/>
      <c r="D783" s="1178"/>
      <c r="E783" s="1178"/>
      <c r="F783" s="1178"/>
      <c r="G783" s="1206"/>
      <c r="H783" s="1195">
        <f t="shared" si="29"/>
        <v>0</v>
      </c>
      <c r="I783" s="1180"/>
      <c r="J783" s="1195">
        <f t="shared" si="30"/>
        <v>0</v>
      </c>
      <c r="K783" s="1024">
        <f t="shared" si="28"/>
        <v>0</v>
      </c>
    </row>
    <row r="784" spans="1:11" customFormat="1" ht="14.25">
      <c r="A784" s="806"/>
      <c r="B784" s="829" t="s">
        <v>2952</v>
      </c>
      <c r="C784" s="803"/>
      <c r="D784" s="1178"/>
      <c r="E784" s="1178"/>
      <c r="F784" s="1178"/>
      <c r="G784" s="1206"/>
      <c r="H784" s="1195">
        <f t="shared" si="29"/>
        <v>0</v>
      </c>
      <c r="I784" s="1180"/>
      <c r="J784" s="1195">
        <f t="shared" si="30"/>
        <v>0</v>
      </c>
      <c r="K784" s="1024">
        <f t="shared" si="28"/>
        <v>0</v>
      </c>
    </row>
    <row r="785" spans="1:11" customFormat="1" ht="14.25">
      <c r="A785" s="806"/>
      <c r="B785" s="829" t="s">
        <v>2953</v>
      </c>
      <c r="C785" s="803"/>
      <c r="D785" s="1178"/>
      <c r="E785" s="1178"/>
      <c r="F785" s="1178"/>
      <c r="G785" s="1206"/>
      <c r="H785" s="1195">
        <f t="shared" si="29"/>
        <v>0</v>
      </c>
      <c r="I785" s="1180"/>
      <c r="J785" s="1195">
        <f t="shared" si="30"/>
        <v>0</v>
      </c>
      <c r="K785" s="1024">
        <f t="shared" si="28"/>
        <v>0</v>
      </c>
    </row>
    <row r="786" spans="1:11" customFormat="1" ht="14.25">
      <c r="A786" s="806"/>
      <c r="B786" s="829" t="s">
        <v>2954</v>
      </c>
      <c r="C786" s="803"/>
      <c r="D786" s="1178"/>
      <c r="E786" s="1178"/>
      <c r="F786" s="1178"/>
      <c r="G786" s="1206"/>
      <c r="H786" s="1195">
        <f t="shared" si="29"/>
        <v>0</v>
      </c>
      <c r="I786" s="1180"/>
      <c r="J786" s="1195">
        <f t="shared" si="30"/>
        <v>0</v>
      </c>
      <c r="K786" s="1024">
        <f t="shared" si="28"/>
        <v>0</v>
      </c>
    </row>
    <row r="787" spans="1:11" customFormat="1" ht="25.5">
      <c r="A787" s="806"/>
      <c r="B787" s="829" t="s">
        <v>2955</v>
      </c>
      <c r="C787" s="803"/>
      <c r="D787" s="1178"/>
      <c r="E787" s="1178"/>
      <c r="F787" s="1178"/>
      <c r="G787" s="1206"/>
      <c r="H787" s="1195">
        <f t="shared" si="29"/>
        <v>0</v>
      </c>
      <c r="I787" s="1180"/>
      <c r="J787" s="1195">
        <f t="shared" si="30"/>
        <v>0</v>
      </c>
      <c r="K787" s="1024">
        <f t="shared" si="28"/>
        <v>0</v>
      </c>
    </row>
    <row r="788" spans="1:11" customFormat="1" ht="14.25">
      <c r="A788" s="806"/>
      <c r="B788" s="829" t="s">
        <v>2956</v>
      </c>
      <c r="C788" s="803"/>
      <c r="D788" s="1178"/>
      <c r="E788" s="1178"/>
      <c r="F788" s="1178"/>
      <c r="G788" s="1206"/>
      <c r="H788" s="1195">
        <f t="shared" si="29"/>
        <v>0</v>
      </c>
      <c r="I788" s="1180"/>
      <c r="J788" s="1195">
        <f t="shared" si="30"/>
        <v>0</v>
      </c>
      <c r="K788" s="1024">
        <f t="shared" si="28"/>
        <v>0</v>
      </c>
    </row>
    <row r="789" spans="1:11" customFormat="1" ht="14.25">
      <c r="A789" s="806"/>
      <c r="B789" s="836" t="s">
        <v>2957</v>
      </c>
      <c r="C789" s="803"/>
      <c r="D789" s="1178"/>
      <c r="E789" s="1178"/>
      <c r="F789" s="1178"/>
      <c r="G789" s="1206"/>
      <c r="H789" s="1195">
        <f t="shared" si="29"/>
        <v>0</v>
      </c>
      <c r="I789" s="1180"/>
      <c r="J789" s="1195">
        <f t="shared" si="30"/>
        <v>0</v>
      </c>
      <c r="K789" s="1024">
        <f t="shared" si="28"/>
        <v>0</v>
      </c>
    </row>
    <row r="790" spans="1:11" customFormat="1" ht="14.25">
      <c r="A790" s="806"/>
      <c r="B790" s="836" t="s">
        <v>2958</v>
      </c>
      <c r="C790" s="803"/>
      <c r="D790" s="1178"/>
      <c r="E790" s="1178"/>
      <c r="F790" s="1178"/>
      <c r="G790" s="1206"/>
      <c r="H790" s="1195">
        <f t="shared" si="29"/>
        <v>0</v>
      </c>
      <c r="I790" s="1180"/>
      <c r="J790" s="1195">
        <f t="shared" si="30"/>
        <v>0</v>
      </c>
      <c r="K790" s="1024">
        <f t="shared" si="28"/>
        <v>0</v>
      </c>
    </row>
    <row r="791" spans="1:11" customFormat="1" ht="14.25">
      <c r="A791" s="806"/>
      <c r="B791" s="829" t="s">
        <v>2959</v>
      </c>
      <c r="C791" s="803"/>
      <c r="D791" s="1178"/>
      <c r="E791" s="1178"/>
      <c r="F791" s="1178"/>
      <c r="G791" s="1206"/>
      <c r="H791" s="1195">
        <f t="shared" si="29"/>
        <v>0</v>
      </c>
      <c r="I791" s="1180"/>
      <c r="J791" s="1195">
        <f t="shared" si="30"/>
        <v>0</v>
      </c>
      <c r="K791" s="1024">
        <f t="shared" ref="K791:K854" si="31">D791-G791-I791</f>
        <v>0</v>
      </c>
    </row>
    <row r="792" spans="1:11" customFormat="1" ht="14.25">
      <c r="A792" s="806"/>
      <c r="B792" s="829" t="s">
        <v>2960</v>
      </c>
      <c r="C792" s="803"/>
      <c r="D792" s="1178"/>
      <c r="E792" s="1178"/>
      <c r="F792" s="1178"/>
      <c r="G792" s="1206"/>
      <c r="H792" s="1195">
        <f t="shared" si="29"/>
        <v>0</v>
      </c>
      <c r="I792" s="1180"/>
      <c r="J792" s="1195">
        <f t="shared" si="30"/>
        <v>0</v>
      </c>
      <c r="K792" s="1024">
        <f t="shared" si="31"/>
        <v>0</v>
      </c>
    </row>
    <row r="793" spans="1:11" customFormat="1" ht="14.25">
      <c r="A793" s="806"/>
      <c r="B793" s="829" t="s">
        <v>2961</v>
      </c>
      <c r="C793" s="803"/>
      <c r="D793" s="1178"/>
      <c r="E793" s="1178"/>
      <c r="F793" s="1178"/>
      <c r="G793" s="1206"/>
      <c r="H793" s="1195">
        <f t="shared" si="29"/>
        <v>0</v>
      </c>
      <c r="I793" s="1180"/>
      <c r="J793" s="1195">
        <f t="shared" si="30"/>
        <v>0</v>
      </c>
      <c r="K793" s="1024">
        <f t="shared" si="31"/>
        <v>0</v>
      </c>
    </row>
    <row r="794" spans="1:11" customFormat="1" ht="11.25" customHeight="1">
      <c r="A794" s="806"/>
      <c r="B794" s="399" t="s">
        <v>2962</v>
      </c>
      <c r="C794" s="803"/>
      <c r="D794" s="1178"/>
      <c r="E794" s="1178"/>
      <c r="F794" s="1178"/>
      <c r="G794" s="1206"/>
      <c r="H794" s="1195">
        <f t="shared" si="29"/>
        <v>0</v>
      </c>
      <c r="I794" s="1180"/>
      <c r="J794" s="1195">
        <f t="shared" si="30"/>
        <v>0</v>
      </c>
      <c r="K794" s="1024">
        <f t="shared" si="31"/>
        <v>0</v>
      </c>
    </row>
    <row r="795" spans="1:11" customFormat="1" ht="14.25">
      <c r="A795" s="806"/>
      <c r="B795" s="829" t="s">
        <v>2963</v>
      </c>
      <c r="C795" s="803"/>
      <c r="D795" s="1178"/>
      <c r="E795" s="1178"/>
      <c r="F795" s="1178"/>
      <c r="G795" s="1206"/>
      <c r="H795" s="1195">
        <f t="shared" si="29"/>
        <v>0</v>
      </c>
      <c r="I795" s="1180"/>
      <c r="J795" s="1195">
        <f t="shared" si="30"/>
        <v>0</v>
      </c>
      <c r="K795" s="1024">
        <f t="shared" si="31"/>
        <v>0</v>
      </c>
    </row>
    <row r="796" spans="1:11" customFormat="1" ht="14.25">
      <c r="A796" s="806"/>
      <c r="B796" s="829" t="s">
        <v>2840</v>
      </c>
      <c r="C796" s="803"/>
      <c r="D796" s="1178"/>
      <c r="E796" s="1178"/>
      <c r="F796" s="1178"/>
      <c r="G796" s="1206"/>
      <c r="H796" s="1195">
        <f t="shared" si="29"/>
        <v>0</v>
      </c>
      <c r="I796" s="1180"/>
      <c r="J796" s="1195">
        <f t="shared" si="30"/>
        <v>0</v>
      </c>
      <c r="K796" s="1024">
        <f t="shared" si="31"/>
        <v>0</v>
      </c>
    </row>
    <row r="797" spans="1:11" customFormat="1" ht="14.25">
      <c r="A797" s="806"/>
      <c r="B797" s="829" t="s">
        <v>2964</v>
      </c>
      <c r="C797" s="803"/>
      <c r="D797" s="1178"/>
      <c r="E797" s="1178"/>
      <c r="F797" s="1178"/>
      <c r="G797" s="1206"/>
      <c r="H797" s="1195">
        <f t="shared" si="29"/>
        <v>0</v>
      </c>
      <c r="I797" s="1180"/>
      <c r="J797" s="1195">
        <f t="shared" si="30"/>
        <v>0</v>
      </c>
      <c r="K797" s="1024">
        <f t="shared" si="31"/>
        <v>0</v>
      </c>
    </row>
    <row r="798" spans="1:11" customFormat="1" ht="12.75" customHeight="1">
      <c r="A798" s="806"/>
      <c r="B798" s="829" t="s">
        <v>2965</v>
      </c>
      <c r="C798" s="803"/>
      <c r="D798" s="1178"/>
      <c r="E798" s="1178"/>
      <c r="F798" s="1178"/>
      <c r="G798" s="1206"/>
      <c r="H798" s="1195">
        <f t="shared" si="29"/>
        <v>0</v>
      </c>
      <c r="I798" s="1180"/>
      <c r="J798" s="1195">
        <f t="shared" si="30"/>
        <v>0</v>
      </c>
      <c r="K798" s="1024">
        <f t="shared" si="31"/>
        <v>0</v>
      </c>
    </row>
    <row r="799" spans="1:11" customFormat="1" ht="14.25">
      <c r="A799" s="806"/>
      <c r="B799" s="829" t="s">
        <v>2966</v>
      </c>
      <c r="C799" s="803"/>
      <c r="D799" s="1178"/>
      <c r="E799" s="1178"/>
      <c r="F799" s="1178"/>
      <c r="G799" s="1206"/>
      <c r="H799" s="1195">
        <f t="shared" si="29"/>
        <v>0</v>
      </c>
      <c r="I799" s="1180"/>
      <c r="J799" s="1195">
        <f t="shared" si="30"/>
        <v>0</v>
      </c>
      <c r="K799" s="1024">
        <f t="shared" si="31"/>
        <v>0</v>
      </c>
    </row>
    <row r="800" spans="1:11" customFormat="1" ht="14.25">
      <c r="A800" s="806"/>
      <c r="B800" s="829" t="s">
        <v>2967</v>
      </c>
      <c r="C800" s="803"/>
      <c r="D800" s="1178"/>
      <c r="E800" s="1178"/>
      <c r="F800" s="1178"/>
      <c r="G800" s="1206"/>
      <c r="H800" s="1195">
        <f t="shared" si="29"/>
        <v>0</v>
      </c>
      <c r="I800" s="1180"/>
      <c r="J800" s="1195">
        <f t="shared" si="30"/>
        <v>0</v>
      </c>
      <c r="K800" s="1024">
        <f t="shared" si="31"/>
        <v>0</v>
      </c>
    </row>
    <row r="801" spans="1:11" customFormat="1" ht="14.25">
      <c r="A801" s="806"/>
      <c r="B801" s="829" t="s">
        <v>2968</v>
      </c>
      <c r="C801" s="803"/>
      <c r="D801" s="1178"/>
      <c r="E801" s="1178"/>
      <c r="F801" s="1178"/>
      <c r="G801" s="1206"/>
      <c r="H801" s="1195">
        <f t="shared" si="29"/>
        <v>0</v>
      </c>
      <c r="I801" s="1180"/>
      <c r="J801" s="1195">
        <f t="shared" si="30"/>
        <v>0</v>
      </c>
      <c r="K801" s="1024">
        <f t="shared" si="31"/>
        <v>0</v>
      </c>
    </row>
    <row r="802" spans="1:11" customFormat="1" ht="14.25">
      <c r="A802" s="806"/>
      <c r="B802" s="829" t="s">
        <v>2969</v>
      </c>
      <c r="C802" s="803"/>
      <c r="D802" s="1178"/>
      <c r="E802" s="1178"/>
      <c r="F802" s="1178"/>
      <c r="G802" s="1206"/>
      <c r="H802" s="1195">
        <f t="shared" si="29"/>
        <v>0</v>
      </c>
      <c r="I802" s="1180"/>
      <c r="J802" s="1195">
        <f t="shared" si="30"/>
        <v>0</v>
      </c>
      <c r="K802" s="1024">
        <f t="shared" si="31"/>
        <v>0</v>
      </c>
    </row>
    <row r="803" spans="1:11" customFormat="1" ht="14.25">
      <c r="A803" s="806"/>
      <c r="B803" s="829" t="s">
        <v>2970</v>
      </c>
      <c r="C803" s="803"/>
      <c r="D803" s="1178"/>
      <c r="E803" s="1178"/>
      <c r="F803" s="1178"/>
      <c r="G803" s="1206"/>
      <c r="H803" s="1195">
        <f t="shared" si="29"/>
        <v>0</v>
      </c>
      <c r="I803" s="1180"/>
      <c r="J803" s="1195">
        <f t="shared" si="30"/>
        <v>0</v>
      </c>
      <c r="K803" s="1024">
        <f t="shared" si="31"/>
        <v>0</v>
      </c>
    </row>
    <row r="804" spans="1:11" customFormat="1" ht="14.25">
      <c r="A804" s="806"/>
      <c r="B804" s="829" t="s">
        <v>2971</v>
      </c>
      <c r="C804" s="803"/>
      <c r="D804" s="1178"/>
      <c r="E804" s="1178"/>
      <c r="F804" s="1178"/>
      <c r="G804" s="1206"/>
      <c r="H804" s="1195">
        <f t="shared" si="29"/>
        <v>0</v>
      </c>
      <c r="I804" s="1180"/>
      <c r="J804" s="1195">
        <f t="shared" si="30"/>
        <v>0</v>
      </c>
      <c r="K804" s="1024">
        <f t="shared" si="31"/>
        <v>0</v>
      </c>
    </row>
    <row r="805" spans="1:11" customFormat="1" ht="14.25">
      <c r="A805" s="806"/>
      <c r="B805" s="829" t="s">
        <v>2972</v>
      </c>
      <c r="C805" s="803"/>
      <c r="D805" s="1178"/>
      <c r="E805" s="1178"/>
      <c r="F805" s="1178"/>
      <c r="G805" s="1206"/>
      <c r="H805" s="1195">
        <f t="shared" si="29"/>
        <v>0</v>
      </c>
      <c r="I805" s="1180"/>
      <c r="J805" s="1195">
        <f t="shared" si="30"/>
        <v>0</v>
      </c>
      <c r="K805" s="1024">
        <f t="shared" si="31"/>
        <v>0</v>
      </c>
    </row>
    <row r="806" spans="1:11" customFormat="1" ht="14.25">
      <c r="A806" s="806"/>
      <c r="B806" s="829" t="s">
        <v>2973</v>
      </c>
      <c r="C806" s="803"/>
      <c r="D806" s="1178"/>
      <c r="E806" s="1178"/>
      <c r="F806" s="1178"/>
      <c r="G806" s="1206"/>
      <c r="H806" s="1195">
        <f t="shared" si="29"/>
        <v>0</v>
      </c>
      <c r="I806" s="1180"/>
      <c r="J806" s="1195">
        <f t="shared" si="30"/>
        <v>0</v>
      </c>
      <c r="K806" s="1024">
        <f t="shared" si="31"/>
        <v>0</v>
      </c>
    </row>
    <row r="807" spans="1:11" customFormat="1" ht="14.25">
      <c r="A807" s="806"/>
      <c r="B807" s="829" t="s">
        <v>2938</v>
      </c>
      <c r="C807" s="803"/>
      <c r="D807" s="1178"/>
      <c r="E807" s="1178"/>
      <c r="F807" s="1178"/>
      <c r="G807" s="1206"/>
      <c r="H807" s="1195">
        <f t="shared" si="29"/>
        <v>0</v>
      </c>
      <c r="I807" s="1180"/>
      <c r="J807" s="1195">
        <f t="shared" si="30"/>
        <v>0</v>
      </c>
      <c r="K807" s="1024">
        <f t="shared" si="31"/>
        <v>0</v>
      </c>
    </row>
    <row r="808" spans="1:11" customFormat="1" ht="14.25">
      <c r="A808" s="806"/>
      <c r="B808" s="829" t="s">
        <v>2939</v>
      </c>
      <c r="C808" s="803"/>
      <c r="D808" s="1178"/>
      <c r="E808" s="1178"/>
      <c r="F808" s="1178"/>
      <c r="G808" s="1206"/>
      <c r="H808" s="1195">
        <f t="shared" si="29"/>
        <v>0</v>
      </c>
      <c r="I808" s="1180"/>
      <c r="J808" s="1195">
        <f t="shared" si="30"/>
        <v>0</v>
      </c>
      <c r="K808" s="1024">
        <f t="shared" si="31"/>
        <v>0</v>
      </c>
    </row>
    <row r="809" spans="1:11" customFormat="1" ht="14.25">
      <c r="A809" s="806"/>
      <c r="B809" s="829" t="s">
        <v>2974</v>
      </c>
      <c r="C809" s="803"/>
      <c r="D809" s="1178"/>
      <c r="E809" s="1178"/>
      <c r="F809" s="1178"/>
      <c r="G809" s="1206"/>
      <c r="H809" s="1195">
        <f t="shared" si="29"/>
        <v>0</v>
      </c>
      <c r="I809" s="1180"/>
      <c r="J809" s="1195">
        <f t="shared" si="30"/>
        <v>0</v>
      </c>
      <c r="K809" s="1024">
        <f t="shared" si="31"/>
        <v>0</v>
      </c>
    </row>
    <row r="810" spans="1:11" customFormat="1" ht="14.25">
      <c r="A810" s="806"/>
      <c r="B810" s="829" t="s">
        <v>2975</v>
      </c>
      <c r="C810" s="803"/>
      <c r="D810" s="1178"/>
      <c r="E810" s="1178"/>
      <c r="F810" s="1178"/>
      <c r="G810" s="1206"/>
      <c r="H810" s="1195">
        <f t="shared" si="29"/>
        <v>0</v>
      </c>
      <c r="I810" s="1180"/>
      <c r="J810" s="1195">
        <f t="shared" si="30"/>
        <v>0</v>
      </c>
      <c r="K810" s="1024">
        <f t="shared" si="31"/>
        <v>0</v>
      </c>
    </row>
    <row r="811" spans="1:11" customFormat="1" ht="14.25">
      <c r="A811" s="806"/>
      <c r="B811" s="829" t="s">
        <v>2976</v>
      </c>
      <c r="C811" s="803"/>
      <c r="D811" s="1178"/>
      <c r="E811" s="1178"/>
      <c r="F811" s="1178"/>
      <c r="G811" s="1206"/>
      <c r="H811" s="1195">
        <f t="shared" si="29"/>
        <v>0</v>
      </c>
      <c r="I811" s="1180"/>
      <c r="J811" s="1195">
        <f t="shared" si="30"/>
        <v>0</v>
      </c>
      <c r="K811" s="1024">
        <f t="shared" si="31"/>
        <v>0</v>
      </c>
    </row>
    <row r="812" spans="1:11" customFormat="1" ht="14.25">
      <c r="A812" s="806"/>
      <c r="B812" s="829" t="s">
        <v>2977</v>
      </c>
      <c r="C812" s="803"/>
      <c r="D812" s="1178"/>
      <c r="E812" s="1178"/>
      <c r="F812" s="1178"/>
      <c r="G812" s="1206"/>
      <c r="H812" s="1195">
        <f t="shared" si="29"/>
        <v>0</v>
      </c>
      <c r="I812" s="1180"/>
      <c r="J812" s="1195">
        <f t="shared" si="30"/>
        <v>0</v>
      </c>
      <c r="K812" s="1024">
        <f t="shared" si="31"/>
        <v>0</v>
      </c>
    </row>
    <row r="813" spans="1:11" customFormat="1" ht="14.25">
      <c r="A813" s="806"/>
      <c r="B813" s="829" t="s">
        <v>2978</v>
      </c>
      <c r="C813" s="803"/>
      <c r="D813" s="1178"/>
      <c r="E813" s="1178"/>
      <c r="F813" s="1178"/>
      <c r="G813" s="1206"/>
      <c r="H813" s="1195">
        <f t="shared" si="29"/>
        <v>0</v>
      </c>
      <c r="I813" s="1180"/>
      <c r="J813" s="1195">
        <f t="shared" si="30"/>
        <v>0</v>
      </c>
      <c r="K813" s="1024">
        <f t="shared" si="31"/>
        <v>0</v>
      </c>
    </row>
    <row r="814" spans="1:11" customFormat="1" ht="14.25">
      <c r="A814" s="806"/>
      <c r="B814" s="829" t="s">
        <v>2979</v>
      </c>
      <c r="C814" s="803"/>
      <c r="D814" s="1178"/>
      <c r="E814" s="1178"/>
      <c r="F814" s="1178"/>
      <c r="G814" s="1206"/>
      <c r="H814" s="1195">
        <f t="shared" si="29"/>
        <v>0</v>
      </c>
      <c r="I814" s="1180"/>
      <c r="J814" s="1195">
        <f t="shared" si="30"/>
        <v>0</v>
      </c>
      <c r="K814" s="1024">
        <f t="shared" si="31"/>
        <v>0</v>
      </c>
    </row>
    <row r="815" spans="1:11" customFormat="1" ht="14.25">
      <c r="A815" s="806"/>
      <c r="B815" s="829" t="s">
        <v>2980</v>
      </c>
      <c r="C815" s="803"/>
      <c r="D815" s="1178"/>
      <c r="E815" s="1178"/>
      <c r="F815" s="1178"/>
      <c r="G815" s="1206"/>
      <c r="H815" s="1195">
        <f t="shared" si="29"/>
        <v>0</v>
      </c>
      <c r="I815" s="1180"/>
      <c r="J815" s="1195">
        <f t="shared" si="30"/>
        <v>0</v>
      </c>
      <c r="K815" s="1024">
        <f t="shared" si="31"/>
        <v>0</v>
      </c>
    </row>
    <row r="816" spans="1:11" customFormat="1" ht="14.25">
      <c r="A816" s="806"/>
      <c r="B816" s="829" t="s">
        <v>2981</v>
      </c>
      <c r="C816" s="803"/>
      <c r="D816" s="1178"/>
      <c r="E816" s="1178"/>
      <c r="F816" s="1178"/>
      <c r="G816" s="1206"/>
      <c r="H816" s="1195">
        <f t="shared" si="29"/>
        <v>0</v>
      </c>
      <c r="I816" s="1180"/>
      <c r="J816" s="1195">
        <f t="shared" si="30"/>
        <v>0</v>
      </c>
      <c r="K816" s="1024">
        <f t="shared" si="31"/>
        <v>0</v>
      </c>
    </row>
    <row r="817" spans="1:11" customFormat="1" ht="14.25">
      <c r="A817" s="806"/>
      <c r="B817" s="829" t="s">
        <v>2982</v>
      </c>
      <c r="C817" s="803"/>
      <c r="D817" s="1178"/>
      <c r="E817" s="1178"/>
      <c r="F817" s="1178"/>
      <c r="G817" s="1206"/>
      <c r="H817" s="1195">
        <f t="shared" si="29"/>
        <v>0</v>
      </c>
      <c r="I817" s="1180"/>
      <c r="J817" s="1195">
        <f t="shared" si="30"/>
        <v>0</v>
      </c>
      <c r="K817" s="1024">
        <f t="shared" si="31"/>
        <v>0</v>
      </c>
    </row>
    <row r="818" spans="1:11" customFormat="1" ht="14.25">
      <c r="A818" s="806"/>
      <c r="B818" s="829" t="s">
        <v>2983</v>
      </c>
      <c r="C818" s="803"/>
      <c r="D818" s="1178"/>
      <c r="E818" s="1178"/>
      <c r="F818" s="1178"/>
      <c r="G818" s="1206"/>
      <c r="H818" s="1195">
        <f t="shared" si="29"/>
        <v>0</v>
      </c>
      <c r="I818" s="1180"/>
      <c r="J818" s="1195">
        <f t="shared" si="30"/>
        <v>0</v>
      </c>
      <c r="K818" s="1024">
        <f t="shared" si="31"/>
        <v>0</v>
      </c>
    </row>
    <row r="819" spans="1:11" customFormat="1" ht="14.25">
      <c r="A819" s="806"/>
      <c r="B819" s="829" t="s">
        <v>2984</v>
      </c>
      <c r="C819" s="803"/>
      <c r="D819" s="1178"/>
      <c r="E819" s="1178"/>
      <c r="F819" s="1178"/>
      <c r="G819" s="1206"/>
      <c r="H819" s="1195">
        <f t="shared" ref="H819:H882" si="32">E819*G819</f>
        <v>0</v>
      </c>
      <c r="I819" s="1180"/>
      <c r="J819" s="1195">
        <f t="shared" si="30"/>
        <v>0</v>
      </c>
      <c r="K819" s="1024">
        <f t="shared" si="31"/>
        <v>0</v>
      </c>
    </row>
    <row r="820" spans="1:11" customFormat="1" ht="14.25">
      <c r="A820" s="806"/>
      <c r="B820" s="829" t="s">
        <v>2985</v>
      </c>
      <c r="C820" s="803"/>
      <c r="D820" s="1178"/>
      <c r="E820" s="1178"/>
      <c r="F820" s="1178"/>
      <c r="G820" s="1206"/>
      <c r="H820" s="1195">
        <f t="shared" si="32"/>
        <v>0</v>
      </c>
      <c r="I820" s="1180"/>
      <c r="J820" s="1195">
        <f t="shared" ref="J820:J883" si="33">E820*I820</f>
        <v>0</v>
      </c>
      <c r="K820" s="1024">
        <f t="shared" si="31"/>
        <v>0</v>
      </c>
    </row>
    <row r="821" spans="1:11" customFormat="1" ht="14.25">
      <c r="A821" s="806"/>
      <c r="B821" s="829" t="s">
        <v>2986</v>
      </c>
      <c r="C821" s="803"/>
      <c r="D821" s="1178"/>
      <c r="E821" s="1178"/>
      <c r="F821" s="1178"/>
      <c r="G821" s="1206"/>
      <c r="H821" s="1195">
        <f t="shared" si="32"/>
        <v>0</v>
      </c>
      <c r="I821" s="1180"/>
      <c r="J821" s="1195">
        <f t="shared" si="33"/>
        <v>0</v>
      </c>
      <c r="K821" s="1024">
        <f t="shared" si="31"/>
        <v>0</v>
      </c>
    </row>
    <row r="822" spans="1:11" customFormat="1" ht="14.25">
      <c r="A822" s="806"/>
      <c r="B822" s="829" t="s">
        <v>2987</v>
      </c>
      <c r="C822" s="803"/>
      <c r="D822" s="1178"/>
      <c r="E822" s="1178"/>
      <c r="F822" s="1178"/>
      <c r="G822" s="1206"/>
      <c r="H822" s="1195">
        <f t="shared" si="32"/>
        <v>0</v>
      </c>
      <c r="I822" s="1180"/>
      <c r="J822" s="1195">
        <f t="shared" si="33"/>
        <v>0</v>
      </c>
      <c r="K822" s="1024">
        <f t="shared" si="31"/>
        <v>0</v>
      </c>
    </row>
    <row r="823" spans="1:11" customFormat="1" ht="14.25">
      <c r="A823" s="806"/>
      <c r="B823" s="829" t="s">
        <v>2988</v>
      </c>
      <c r="C823" s="803"/>
      <c r="D823" s="1178"/>
      <c r="E823" s="1178"/>
      <c r="F823" s="1178"/>
      <c r="G823" s="1206"/>
      <c r="H823" s="1195">
        <f t="shared" si="32"/>
        <v>0</v>
      </c>
      <c r="I823" s="1180"/>
      <c r="J823" s="1195">
        <f t="shared" si="33"/>
        <v>0</v>
      </c>
      <c r="K823" s="1024">
        <f t="shared" si="31"/>
        <v>0</v>
      </c>
    </row>
    <row r="824" spans="1:11" customFormat="1" ht="14.25">
      <c r="A824" s="806"/>
      <c r="B824" s="829" t="s">
        <v>2989</v>
      </c>
      <c r="C824" s="803"/>
      <c r="D824" s="1178"/>
      <c r="E824" s="1178"/>
      <c r="F824" s="1178"/>
      <c r="G824" s="1206"/>
      <c r="H824" s="1195">
        <f t="shared" si="32"/>
        <v>0</v>
      </c>
      <c r="I824" s="1180"/>
      <c r="J824" s="1195">
        <f t="shared" si="33"/>
        <v>0</v>
      </c>
      <c r="K824" s="1024">
        <f t="shared" si="31"/>
        <v>0</v>
      </c>
    </row>
    <row r="825" spans="1:11" customFormat="1" ht="14.25">
      <c r="A825" s="806"/>
      <c r="B825" s="829" t="s">
        <v>2990</v>
      </c>
      <c r="C825" s="803"/>
      <c r="D825" s="1178"/>
      <c r="E825" s="1178"/>
      <c r="F825" s="1178"/>
      <c r="G825" s="1206"/>
      <c r="H825" s="1195">
        <f t="shared" si="32"/>
        <v>0</v>
      </c>
      <c r="I825" s="1180"/>
      <c r="J825" s="1195">
        <f t="shared" si="33"/>
        <v>0</v>
      </c>
      <c r="K825" s="1024">
        <f t="shared" si="31"/>
        <v>0</v>
      </c>
    </row>
    <row r="826" spans="1:11" customFormat="1" ht="14.25">
      <c r="A826" s="806"/>
      <c r="B826" s="829" t="s">
        <v>2991</v>
      </c>
      <c r="C826" s="803"/>
      <c r="D826" s="1178"/>
      <c r="E826" s="1178"/>
      <c r="F826" s="1178"/>
      <c r="G826" s="1206"/>
      <c r="H826" s="1195">
        <f t="shared" si="32"/>
        <v>0</v>
      </c>
      <c r="I826" s="1180"/>
      <c r="J826" s="1195">
        <f t="shared" si="33"/>
        <v>0</v>
      </c>
      <c r="K826" s="1024">
        <f t="shared" si="31"/>
        <v>0</v>
      </c>
    </row>
    <row r="827" spans="1:11" customFormat="1" ht="14.25">
      <c r="A827" s="806"/>
      <c r="B827" s="829" t="s">
        <v>2992</v>
      </c>
      <c r="C827" s="803"/>
      <c r="D827" s="1178"/>
      <c r="E827" s="1178"/>
      <c r="F827" s="1178"/>
      <c r="G827" s="1206"/>
      <c r="H827" s="1195">
        <f t="shared" si="32"/>
        <v>0</v>
      </c>
      <c r="I827" s="1180"/>
      <c r="J827" s="1195">
        <f t="shared" si="33"/>
        <v>0</v>
      </c>
      <c r="K827" s="1024">
        <f t="shared" si="31"/>
        <v>0</v>
      </c>
    </row>
    <row r="828" spans="1:11" customFormat="1" ht="14.25">
      <c r="A828" s="806"/>
      <c r="B828" s="829" t="s">
        <v>2850</v>
      </c>
      <c r="C828" s="803"/>
      <c r="D828" s="1178"/>
      <c r="E828" s="1178"/>
      <c r="F828" s="1178"/>
      <c r="G828" s="1206"/>
      <c r="H828" s="1195">
        <f t="shared" si="32"/>
        <v>0</v>
      </c>
      <c r="I828" s="1180"/>
      <c r="J828" s="1195">
        <f t="shared" si="33"/>
        <v>0</v>
      </c>
      <c r="K828" s="1024">
        <f t="shared" si="31"/>
        <v>0</v>
      </c>
    </row>
    <row r="829" spans="1:11" customFormat="1" ht="14.25">
      <c r="A829" s="806"/>
      <c r="B829" s="829" t="s">
        <v>2938</v>
      </c>
      <c r="C829" s="803"/>
      <c r="D829" s="1178"/>
      <c r="E829" s="1178"/>
      <c r="F829" s="1178"/>
      <c r="G829" s="1206"/>
      <c r="H829" s="1195">
        <f t="shared" si="32"/>
        <v>0</v>
      </c>
      <c r="I829" s="1180"/>
      <c r="J829" s="1195">
        <f t="shared" si="33"/>
        <v>0</v>
      </c>
      <c r="K829" s="1024">
        <f t="shared" si="31"/>
        <v>0</v>
      </c>
    </row>
    <row r="830" spans="1:11" customFormat="1" ht="14.25">
      <c r="A830" s="806"/>
      <c r="B830" s="829" t="s">
        <v>2939</v>
      </c>
      <c r="C830" s="803"/>
      <c r="D830" s="1178"/>
      <c r="E830" s="1178"/>
      <c r="F830" s="1178"/>
      <c r="G830" s="1206"/>
      <c r="H830" s="1195">
        <f t="shared" si="32"/>
        <v>0</v>
      </c>
      <c r="I830" s="1180"/>
      <c r="J830" s="1195">
        <f t="shared" si="33"/>
        <v>0</v>
      </c>
      <c r="K830" s="1024">
        <f t="shared" si="31"/>
        <v>0</v>
      </c>
    </row>
    <row r="831" spans="1:11" customFormat="1" ht="14.25">
      <c r="A831" s="806"/>
      <c r="B831" s="830" t="s">
        <v>2947</v>
      </c>
      <c r="C831" s="803"/>
      <c r="D831" s="1178"/>
      <c r="E831" s="1178"/>
      <c r="F831" s="1178"/>
      <c r="G831" s="1206"/>
      <c r="H831" s="1195">
        <f t="shared" si="32"/>
        <v>0</v>
      </c>
      <c r="I831" s="1180"/>
      <c r="J831" s="1195">
        <f t="shared" si="33"/>
        <v>0</v>
      </c>
      <c r="K831" s="1024">
        <f t="shared" si="31"/>
        <v>0</v>
      </c>
    </row>
    <row r="832" spans="1:11" customFormat="1" ht="14.25">
      <c r="A832" s="806"/>
      <c r="B832" s="829" t="s">
        <v>2993</v>
      </c>
      <c r="C832" s="803"/>
      <c r="D832" s="1178"/>
      <c r="E832" s="1178"/>
      <c r="F832" s="1178"/>
      <c r="G832" s="1206"/>
      <c r="H832" s="1195">
        <f t="shared" si="32"/>
        <v>0</v>
      </c>
      <c r="I832" s="1180"/>
      <c r="J832" s="1195">
        <f t="shared" si="33"/>
        <v>0</v>
      </c>
      <c r="K832" s="1024">
        <f t="shared" si="31"/>
        <v>0</v>
      </c>
    </row>
    <row r="833" spans="1:11" customFormat="1" ht="14.25">
      <c r="A833" s="806"/>
      <c r="B833" s="835" t="s">
        <v>2949</v>
      </c>
      <c r="C833" s="803"/>
      <c r="D833" s="1178"/>
      <c r="E833" s="1178"/>
      <c r="F833" s="1178"/>
      <c r="G833" s="1206"/>
      <c r="H833" s="1195">
        <f t="shared" si="32"/>
        <v>0</v>
      </c>
      <c r="I833" s="1180"/>
      <c r="J833" s="1195">
        <f t="shared" si="33"/>
        <v>0</v>
      </c>
      <c r="K833" s="1024">
        <f t="shared" si="31"/>
        <v>0</v>
      </c>
    </row>
    <row r="834" spans="1:11" customFormat="1" ht="14.25">
      <c r="A834" s="806"/>
      <c r="B834" s="836" t="s">
        <v>2950</v>
      </c>
      <c r="C834" s="803"/>
      <c r="D834" s="1178"/>
      <c r="E834" s="1178"/>
      <c r="F834" s="1178"/>
      <c r="G834" s="1206"/>
      <c r="H834" s="1195">
        <f t="shared" si="32"/>
        <v>0</v>
      </c>
      <c r="I834" s="1180"/>
      <c r="J834" s="1195">
        <f t="shared" si="33"/>
        <v>0</v>
      </c>
      <c r="K834" s="1024">
        <f t="shared" si="31"/>
        <v>0</v>
      </c>
    </row>
    <row r="835" spans="1:11" customFormat="1" ht="14.25">
      <c r="A835" s="806"/>
      <c r="B835" s="829" t="s">
        <v>2994</v>
      </c>
      <c r="C835" s="803"/>
      <c r="D835" s="1178"/>
      <c r="E835" s="1178"/>
      <c r="F835" s="1178"/>
      <c r="G835" s="1206"/>
      <c r="H835" s="1195">
        <f t="shared" si="32"/>
        <v>0</v>
      </c>
      <c r="I835" s="1180"/>
      <c r="J835" s="1195">
        <f t="shared" si="33"/>
        <v>0</v>
      </c>
      <c r="K835" s="1024">
        <f t="shared" si="31"/>
        <v>0</v>
      </c>
    </row>
    <row r="836" spans="1:11" customFormat="1" ht="14.25">
      <c r="A836" s="806"/>
      <c r="B836" s="829" t="s">
        <v>2995</v>
      </c>
      <c r="C836" s="803"/>
      <c r="D836" s="1178"/>
      <c r="E836" s="1178"/>
      <c r="F836" s="1178"/>
      <c r="G836" s="1206"/>
      <c r="H836" s="1195">
        <f t="shared" si="32"/>
        <v>0</v>
      </c>
      <c r="I836" s="1180"/>
      <c r="J836" s="1195">
        <f t="shared" si="33"/>
        <v>0</v>
      </c>
      <c r="K836" s="1024">
        <f t="shared" si="31"/>
        <v>0</v>
      </c>
    </row>
    <row r="837" spans="1:11" customFormat="1" ht="14.25">
      <c r="A837" s="806"/>
      <c r="B837" s="836" t="s">
        <v>2957</v>
      </c>
      <c r="C837" s="803"/>
      <c r="D837" s="1178"/>
      <c r="E837" s="1178"/>
      <c r="F837" s="1178"/>
      <c r="G837" s="1206"/>
      <c r="H837" s="1195">
        <f t="shared" si="32"/>
        <v>0</v>
      </c>
      <c r="I837" s="1180"/>
      <c r="J837" s="1195">
        <f t="shared" si="33"/>
        <v>0</v>
      </c>
      <c r="K837" s="1024">
        <f t="shared" si="31"/>
        <v>0</v>
      </c>
    </row>
    <row r="838" spans="1:11" customFormat="1" ht="14.25">
      <c r="A838" s="806"/>
      <c r="B838" s="829" t="s">
        <v>2996</v>
      </c>
      <c r="C838" s="803"/>
      <c r="D838" s="1178"/>
      <c r="E838" s="1178"/>
      <c r="F838" s="1178"/>
      <c r="G838" s="1206"/>
      <c r="H838" s="1195">
        <f t="shared" si="32"/>
        <v>0</v>
      </c>
      <c r="I838" s="1180"/>
      <c r="J838" s="1195">
        <f t="shared" si="33"/>
        <v>0</v>
      </c>
      <c r="K838" s="1024">
        <f t="shared" si="31"/>
        <v>0</v>
      </c>
    </row>
    <row r="839" spans="1:11" customFormat="1" ht="14.25">
      <c r="A839" s="806"/>
      <c r="B839" s="829" t="s">
        <v>2995</v>
      </c>
      <c r="C839" s="803"/>
      <c r="D839" s="1178"/>
      <c r="E839" s="1178"/>
      <c r="F839" s="1178"/>
      <c r="G839" s="1206"/>
      <c r="H839" s="1195">
        <f t="shared" si="32"/>
        <v>0</v>
      </c>
      <c r="I839" s="1180"/>
      <c r="J839" s="1195">
        <f t="shared" si="33"/>
        <v>0</v>
      </c>
      <c r="K839" s="1024">
        <f t="shared" si="31"/>
        <v>0</v>
      </c>
    </row>
    <row r="840" spans="1:11" customFormat="1" ht="14.25">
      <c r="A840" s="806"/>
      <c r="B840" s="829" t="s">
        <v>2840</v>
      </c>
      <c r="C840" s="803"/>
      <c r="D840" s="1178"/>
      <c r="E840" s="1178"/>
      <c r="F840" s="1178"/>
      <c r="G840" s="1206"/>
      <c r="H840" s="1195">
        <f t="shared" si="32"/>
        <v>0</v>
      </c>
      <c r="I840" s="1180"/>
      <c r="J840" s="1195">
        <f t="shared" si="33"/>
        <v>0</v>
      </c>
      <c r="K840" s="1024">
        <f t="shared" si="31"/>
        <v>0</v>
      </c>
    </row>
    <row r="841" spans="1:11" customFormat="1" ht="14.25">
      <c r="A841" s="806"/>
      <c r="B841" s="829" t="s">
        <v>2964</v>
      </c>
      <c r="C841" s="803"/>
      <c r="D841" s="1178"/>
      <c r="E841" s="1178"/>
      <c r="F841" s="1178"/>
      <c r="G841" s="1206"/>
      <c r="H841" s="1195">
        <f t="shared" si="32"/>
        <v>0</v>
      </c>
      <c r="I841" s="1180"/>
      <c r="J841" s="1195">
        <f t="shared" si="33"/>
        <v>0</v>
      </c>
      <c r="K841" s="1024">
        <f t="shared" si="31"/>
        <v>0</v>
      </c>
    </row>
    <row r="842" spans="1:11" customFormat="1" ht="14.25">
      <c r="A842" s="806"/>
      <c r="B842" s="829" t="s">
        <v>2965</v>
      </c>
      <c r="C842" s="803"/>
      <c r="D842" s="1178"/>
      <c r="E842" s="1178"/>
      <c r="F842" s="1178"/>
      <c r="G842" s="1206"/>
      <c r="H842" s="1195">
        <f t="shared" si="32"/>
        <v>0</v>
      </c>
      <c r="I842" s="1180"/>
      <c r="J842" s="1195">
        <f t="shared" si="33"/>
        <v>0</v>
      </c>
      <c r="K842" s="1024">
        <f t="shared" si="31"/>
        <v>0</v>
      </c>
    </row>
    <row r="843" spans="1:11" customFormat="1" ht="14.25">
      <c r="A843" s="806"/>
      <c r="B843" s="829" t="s">
        <v>2966</v>
      </c>
      <c r="C843" s="803"/>
      <c r="D843" s="1178"/>
      <c r="E843" s="1178"/>
      <c r="F843" s="1178"/>
      <c r="G843" s="1206"/>
      <c r="H843" s="1195">
        <f t="shared" si="32"/>
        <v>0</v>
      </c>
      <c r="I843" s="1180"/>
      <c r="J843" s="1195">
        <f t="shared" si="33"/>
        <v>0</v>
      </c>
      <c r="K843" s="1024">
        <f t="shared" si="31"/>
        <v>0</v>
      </c>
    </row>
    <row r="844" spans="1:11" customFormat="1" ht="14.25">
      <c r="A844" s="806"/>
      <c r="B844" s="829" t="s">
        <v>2967</v>
      </c>
      <c r="C844" s="803"/>
      <c r="D844" s="1178"/>
      <c r="E844" s="1178"/>
      <c r="F844" s="1178"/>
      <c r="G844" s="1206"/>
      <c r="H844" s="1195">
        <f t="shared" si="32"/>
        <v>0</v>
      </c>
      <c r="I844" s="1180"/>
      <c r="J844" s="1195">
        <f t="shared" si="33"/>
        <v>0</v>
      </c>
      <c r="K844" s="1024">
        <f t="shared" si="31"/>
        <v>0</v>
      </c>
    </row>
    <row r="845" spans="1:11" customFormat="1" ht="14.25">
      <c r="A845" s="806"/>
      <c r="B845" s="829" t="s">
        <v>2968</v>
      </c>
      <c r="C845" s="803"/>
      <c r="D845" s="1178"/>
      <c r="E845" s="1178"/>
      <c r="F845" s="1178"/>
      <c r="G845" s="1206"/>
      <c r="H845" s="1195">
        <f t="shared" si="32"/>
        <v>0</v>
      </c>
      <c r="I845" s="1180"/>
      <c r="J845" s="1195">
        <f t="shared" si="33"/>
        <v>0</v>
      </c>
      <c r="K845" s="1024">
        <f t="shared" si="31"/>
        <v>0</v>
      </c>
    </row>
    <row r="846" spans="1:11" customFormat="1" ht="14.25">
      <c r="A846" s="806"/>
      <c r="B846" s="829" t="s">
        <v>2969</v>
      </c>
      <c r="C846" s="803"/>
      <c r="D846" s="1178"/>
      <c r="E846" s="1178"/>
      <c r="F846" s="1178"/>
      <c r="G846" s="1206"/>
      <c r="H846" s="1195">
        <f t="shared" si="32"/>
        <v>0</v>
      </c>
      <c r="I846" s="1180"/>
      <c r="J846" s="1195">
        <f t="shared" si="33"/>
        <v>0</v>
      </c>
      <c r="K846" s="1024">
        <f t="shared" si="31"/>
        <v>0</v>
      </c>
    </row>
    <row r="847" spans="1:11" customFormat="1" ht="14.25">
      <c r="A847" s="806"/>
      <c r="B847" s="829" t="s">
        <v>2938</v>
      </c>
      <c r="C847" s="803"/>
      <c r="D847" s="1178"/>
      <c r="E847" s="1178"/>
      <c r="F847" s="1178"/>
      <c r="G847" s="1206"/>
      <c r="H847" s="1195">
        <f t="shared" si="32"/>
        <v>0</v>
      </c>
      <c r="I847" s="1180"/>
      <c r="J847" s="1195">
        <f t="shared" si="33"/>
        <v>0</v>
      </c>
      <c r="K847" s="1024">
        <f t="shared" si="31"/>
        <v>0</v>
      </c>
    </row>
    <row r="848" spans="1:11" customFormat="1" ht="14.25">
      <c r="A848" s="806"/>
      <c r="B848" s="829" t="s">
        <v>2939</v>
      </c>
      <c r="C848" s="803"/>
      <c r="D848" s="1178"/>
      <c r="E848" s="1178"/>
      <c r="F848" s="1178"/>
      <c r="G848" s="1206"/>
      <c r="H848" s="1195">
        <f t="shared" si="32"/>
        <v>0</v>
      </c>
      <c r="I848" s="1180"/>
      <c r="J848" s="1195">
        <f t="shared" si="33"/>
        <v>0</v>
      </c>
      <c r="K848" s="1024">
        <f t="shared" si="31"/>
        <v>0</v>
      </c>
    </row>
    <row r="849" spans="1:11" customFormat="1" ht="14.25">
      <c r="A849" s="806"/>
      <c r="B849" s="829" t="s">
        <v>2940</v>
      </c>
      <c r="C849" s="803"/>
      <c r="D849" s="1178"/>
      <c r="E849" s="1178"/>
      <c r="F849" s="1178"/>
      <c r="G849" s="1206"/>
      <c r="H849" s="1195">
        <f t="shared" si="32"/>
        <v>0</v>
      </c>
      <c r="I849" s="1180"/>
      <c r="J849" s="1195">
        <f t="shared" si="33"/>
        <v>0</v>
      </c>
      <c r="K849" s="1024">
        <f t="shared" si="31"/>
        <v>0</v>
      </c>
    </row>
    <row r="850" spans="1:11" customFormat="1" ht="14.25">
      <c r="A850" s="806"/>
      <c r="B850" s="829" t="s">
        <v>2997</v>
      </c>
      <c r="C850" s="803"/>
      <c r="D850" s="1178"/>
      <c r="E850" s="1178"/>
      <c r="F850" s="1178"/>
      <c r="G850" s="1206"/>
      <c r="H850" s="1195">
        <f t="shared" si="32"/>
        <v>0</v>
      </c>
      <c r="I850" s="1180"/>
      <c r="J850" s="1195">
        <f t="shared" si="33"/>
        <v>0</v>
      </c>
      <c r="K850" s="1024">
        <f t="shared" si="31"/>
        <v>0</v>
      </c>
    </row>
    <row r="851" spans="1:11" customFormat="1" ht="14.25">
      <c r="A851" s="806"/>
      <c r="B851" s="829" t="s">
        <v>2998</v>
      </c>
      <c r="C851" s="803"/>
      <c r="D851" s="1178"/>
      <c r="E851" s="1178"/>
      <c r="F851" s="1178"/>
      <c r="G851" s="1206"/>
      <c r="H851" s="1195">
        <f t="shared" si="32"/>
        <v>0</v>
      </c>
      <c r="I851" s="1180"/>
      <c r="J851" s="1195">
        <f t="shared" si="33"/>
        <v>0</v>
      </c>
      <c r="K851" s="1024">
        <f t="shared" si="31"/>
        <v>0</v>
      </c>
    </row>
    <row r="852" spans="1:11" customFormat="1" ht="14.25">
      <c r="A852" s="806"/>
      <c r="B852" s="829" t="s">
        <v>2999</v>
      </c>
      <c r="C852" s="803"/>
      <c r="D852" s="1178"/>
      <c r="E852" s="1178"/>
      <c r="F852" s="1178"/>
      <c r="G852" s="1206"/>
      <c r="H852" s="1195">
        <f t="shared" si="32"/>
        <v>0</v>
      </c>
      <c r="I852" s="1180"/>
      <c r="J852" s="1195">
        <f t="shared" si="33"/>
        <v>0</v>
      </c>
      <c r="K852" s="1024">
        <f t="shared" si="31"/>
        <v>0</v>
      </c>
    </row>
    <row r="853" spans="1:11" customFormat="1" ht="14.25">
      <c r="A853" s="806"/>
      <c r="B853" s="829" t="s">
        <v>2854</v>
      </c>
      <c r="C853" s="803"/>
      <c r="D853" s="1178"/>
      <c r="E853" s="1178"/>
      <c r="F853" s="1178"/>
      <c r="G853" s="1206"/>
      <c r="H853" s="1195">
        <f t="shared" si="32"/>
        <v>0</v>
      </c>
      <c r="I853" s="1180"/>
      <c r="J853" s="1195">
        <f t="shared" si="33"/>
        <v>0</v>
      </c>
      <c r="K853" s="1024">
        <f t="shared" si="31"/>
        <v>0</v>
      </c>
    </row>
    <row r="854" spans="1:11" customFormat="1" ht="25.5">
      <c r="A854" s="806"/>
      <c r="B854" s="829" t="s">
        <v>3000</v>
      </c>
      <c r="C854" s="803"/>
      <c r="D854" s="1178"/>
      <c r="E854" s="1178"/>
      <c r="F854" s="1178"/>
      <c r="G854" s="1206"/>
      <c r="H854" s="1195">
        <f t="shared" si="32"/>
        <v>0</v>
      </c>
      <c r="I854" s="1180"/>
      <c r="J854" s="1195">
        <f t="shared" si="33"/>
        <v>0</v>
      </c>
      <c r="K854" s="1024">
        <f t="shared" si="31"/>
        <v>0</v>
      </c>
    </row>
    <row r="855" spans="1:11" customFormat="1" ht="25.5">
      <c r="A855" s="806"/>
      <c r="B855" s="829" t="s">
        <v>3001</v>
      </c>
      <c r="C855" s="803"/>
      <c r="D855" s="1178"/>
      <c r="E855" s="1178"/>
      <c r="F855" s="1178"/>
      <c r="G855" s="1206"/>
      <c r="H855" s="1195">
        <f t="shared" si="32"/>
        <v>0</v>
      </c>
      <c r="I855" s="1180"/>
      <c r="J855" s="1195">
        <f t="shared" si="33"/>
        <v>0</v>
      </c>
      <c r="K855" s="1024">
        <f t="shared" ref="K855:K918" si="34">D855-G855-I855</f>
        <v>0</v>
      </c>
    </row>
    <row r="856" spans="1:11" customFormat="1" ht="25.5">
      <c r="A856" s="806"/>
      <c r="B856" s="829" t="s">
        <v>3002</v>
      </c>
      <c r="C856" s="803"/>
      <c r="D856" s="1178"/>
      <c r="E856" s="1178"/>
      <c r="F856" s="1178"/>
      <c r="G856" s="1206"/>
      <c r="H856" s="1195">
        <f t="shared" si="32"/>
        <v>0</v>
      </c>
      <c r="I856" s="1180"/>
      <c r="J856" s="1195">
        <f t="shared" si="33"/>
        <v>0</v>
      </c>
      <c r="K856" s="1024">
        <f t="shared" si="34"/>
        <v>0</v>
      </c>
    </row>
    <row r="857" spans="1:11" customFormat="1" ht="25.5">
      <c r="A857" s="806"/>
      <c r="B857" s="829" t="s">
        <v>3003</v>
      </c>
      <c r="C857" s="803"/>
      <c r="D857" s="1178"/>
      <c r="E857" s="1178"/>
      <c r="F857" s="1178"/>
      <c r="G857" s="1206"/>
      <c r="H857" s="1195">
        <f t="shared" si="32"/>
        <v>0</v>
      </c>
      <c r="I857" s="1180"/>
      <c r="J857" s="1195">
        <f t="shared" si="33"/>
        <v>0</v>
      </c>
      <c r="K857" s="1024">
        <f t="shared" si="34"/>
        <v>0</v>
      </c>
    </row>
    <row r="858" spans="1:11" customFormat="1" ht="25.5">
      <c r="A858" s="806"/>
      <c r="B858" s="829" t="s">
        <v>3004</v>
      </c>
      <c r="C858" s="803"/>
      <c r="D858" s="1178"/>
      <c r="E858" s="1178"/>
      <c r="F858" s="1178"/>
      <c r="G858" s="1206"/>
      <c r="H858" s="1195">
        <f t="shared" si="32"/>
        <v>0</v>
      </c>
      <c r="I858" s="1180"/>
      <c r="J858" s="1195">
        <f t="shared" si="33"/>
        <v>0</v>
      </c>
      <c r="K858" s="1024">
        <f t="shared" si="34"/>
        <v>0</v>
      </c>
    </row>
    <row r="859" spans="1:11" customFormat="1" ht="25.5">
      <c r="A859" s="806"/>
      <c r="B859" s="829" t="s">
        <v>3005</v>
      </c>
      <c r="C859" s="803"/>
      <c r="D859" s="1178"/>
      <c r="E859" s="1178"/>
      <c r="F859" s="1178"/>
      <c r="G859" s="1206"/>
      <c r="H859" s="1195">
        <f t="shared" si="32"/>
        <v>0</v>
      </c>
      <c r="I859" s="1180"/>
      <c r="J859" s="1195">
        <f t="shared" si="33"/>
        <v>0</v>
      </c>
      <c r="K859" s="1024">
        <f t="shared" si="34"/>
        <v>0</v>
      </c>
    </row>
    <row r="860" spans="1:11" customFormat="1" ht="13.5" customHeight="1">
      <c r="A860" s="806"/>
      <c r="B860" s="829" t="s">
        <v>3006</v>
      </c>
      <c r="C860" s="803"/>
      <c r="D860" s="1178"/>
      <c r="E860" s="1178"/>
      <c r="F860" s="1178"/>
      <c r="G860" s="1206"/>
      <c r="H860" s="1195">
        <f t="shared" si="32"/>
        <v>0</v>
      </c>
      <c r="I860" s="1180"/>
      <c r="J860" s="1195">
        <f t="shared" si="33"/>
        <v>0</v>
      </c>
      <c r="K860" s="1024">
        <f t="shared" si="34"/>
        <v>0</v>
      </c>
    </row>
    <row r="861" spans="1:11" customFormat="1" ht="63.75">
      <c r="A861" s="806"/>
      <c r="B861" s="829" t="s">
        <v>3007</v>
      </c>
      <c r="C861" s="803"/>
      <c r="D861" s="1178"/>
      <c r="E861" s="1178"/>
      <c r="F861" s="1178"/>
      <c r="G861" s="1206"/>
      <c r="H861" s="1195">
        <f t="shared" si="32"/>
        <v>0</v>
      </c>
      <c r="I861" s="1180"/>
      <c r="J861" s="1195">
        <f t="shared" si="33"/>
        <v>0</v>
      </c>
      <c r="K861" s="1024">
        <f t="shared" si="34"/>
        <v>0</v>
      </c>
    </row>
    <row r="862" spans="1:11" customFormat="1" ht="14.25">
      <c r="A862" s="806"/>
      <c r="B862" s="829" t="s">
        <v>2867</v>
      </c>
      <c r="C862" s="803"/>
      <c r="D862" s="1178"/>
      <c r="E862" s="1178"/>
      <c r="F862" s="1178"/>
      <c r="G862" s="1206"/>
      <c r="H862" s="1195">
        <f t="shared" si="32"/>
        <v>0</v>
      </c>
      <c r="I862" s="1180"/>
      <c r="J862" s="1195">
        <f t="shared" si="33"/>
        <v>0</v>
      </c>
      <c r="K862" s="1024">
        <f t="shared" si="34"/>
        <v>0</v>
      </c>
    </row>
    <row r="863" spans="1:11" customFormat="1" ht="14.25">
      <c r="A863" s="806"/>
      <c r="B863" s="829" t="s">
        <v>2868</v>
      </c>
      <c r="C863" s="803"/>
      <c r="D863" s="1178"/>
      <c r="E863" s="1178"/>
      <c r="F863" s="1178"/>
      <c r="G863" s="1206"/>
      <c r="H863" s="1195">
        <f t="shared" si="32"/>
        <v>0</v>
      </c>
      <c r="I863" s="1180"/>
      <c r="J863" s="1195">
        <f t="shared" si="33"/>
        <v>0</v>
      </c>
      <c r="K863" s="1024">
        <f t="shared" si="34"/>
        <v>0</v>
      </c>
    </row>
    <row r="864" spans="1:11" customFormat="1" ht="14.25">
      <c r="A864" s="806"/>
      <c r="B864" s="829" t="s">
        <v>3008</v>
      </c>
      <c r="C864" s="803"/>
      <c r="D864" s="1178"/>
      <c r="E864" s="1178"/>
      <c r="F864" s="1178"/>
      <c r="G864" s="1206"/>
      <c r="H864" s="1195">
        <f t="shared" si="32"/>
        <v>0</v>
      </c>
      <c r="I864" s="1180"/>
      <c r="J864" s="1195">
        <f t="shared" si="33"/>
        <v>0</v>
      </c>
      <c r="K864" s="1024">
        <f t="shared" si="34"/>
        <v>0</v>
      </c>
    </row>
    <row r="865" spans="1:11" customFormat="1" ht="14.25">
      <c r="A865" s="806"/>
      <c r="B865" s="829" t="s">
        <v>2870</v>
      </c>
      <c r="C865" s="803"/>
      <c r="D865" s="1178"/>
      <c r="E865" s="1178"/>
      <c r="F865" s="1178"/>
      <c r="G865" s="1206"/>
      <c r="H865" s="1195">
        <f t="shared" si="32"/>
        <v>0</v>
      </c>
      <c r="I865" s="1180"/>
      <c r="J865" s="1195">
        <f t="shared" si="33"/>
        <v>0</v>
      </c>
      <c r="K865" s="1024">
        <f t="shared" si="34"/>
        <v>0</v>
      </c>
    </row>
    <row r="866" spans="1:11" customFormat="1" ht="14.25">
      <c r="A866" s="806"/>
      <c r="B866" s="829" t="s">
        <v>2871</v>
      </c>
      <c r="C866" s="803"/>
      <c r="D866" s="1178"/>
      <c r="E866" s="1178"/>
      <c r="F866" s="1178"/>
      <c r="G866" s="1206"/>
      <c r="H866" s="1195">
        <f t="shared" si="32"/>
        <v>0</v>
      </c>
      <c r="I866" s="1180"/>
      <c r="J866" s="1195">
        <f t="shared" si="33"/>
        <v>0</v>
      </c>
      <c r="K866" s="1024">
        <f t="shared" si="34"/>
        <v>0</v>
      </c>
    </row>
    <row r="867" spans="1:11" customFormat="1" ht="14.25">
      <c r="A867" s="806"/>
      <c r="B867" s="829" t="s">
        <v>2872</v>
      </c>
      <c r="C867" s="803"/>
      <c r="D867" s="1178"/>
      <c r="E867" s="1178"/>
      <c r="F867" s="1178"/>
      <c r="G867" s="1206"/>
      <c r="H867" s="1195">
        <f t="shared" si="32"/>
        <v>0</v>
      </c>
      <c r="I867" s="1180"/>
      <c r="J867" s="1195">
        <f t="shared" si="33"/>
        <v>0</v>
      </c>
      <c r="K867" s="1024">
        <f t="shared" si="34"/>
        <v>0</v>
      </c>
    </row>
    <row r="868" spans="1:11" customFormat="1" ht="14.25">
      <c r="A868" s="806"/>
      <c r="B868" s="829" t="s">
        <v>2873</v>
      </c>
      <c r="C868" s="803"/>
      <c r="D868" s="1178"/>
      <c r="E868" s="1178"/>
      <c r="F868" s="1178"/>
      <c r="G868" s="1206"/>
      <c r="H868" s="1195">
        <f t="shared" si="32"/>
        <v>0</v>
      </c>
      <c r="I868" s="1180"/>
      <c r="J868" s="1195">
        <f t="shared" si="33"/>
        <v>0</v>
      </c>
      <c r="K868" s="1024">
        <f t="shared" si="34"/>
        <v>0</v>
      </c>
    </row>
    <row r="869" spans="1:11" customFormat="1" ht="14.25">
      <c r="A869" s="806"/>
      <c r="B869" s="829" t="s">
        <v>3009</v>
      </c>
      <c r="C869" s="803"/>
      <c r="D869" s="1178"/>
      <c r="E869" s="1178"/>
      <c r="F869" s="1178"/>
      <c r="G869" s="1206"/>
      <c r="H869" s="1195">
        <f t="shared" si="32"/>
        <v>0</v>
      </c>
      <c r="I869" s="1180"/>
      <c r="J869" s="1195">
        <f t="shared" si="33"/>
        <v>0</v>
      </c>
      <c r="K869" s="1024">
        <f t="shared" si="34"/>
        <v>0</v>
      </c>
    </row>
    <row r="870" spans="1:11" customFormat="1" ht="14.25">
      <c r="A870" s="806"/>
      <c r="B870" s="829"/>
      <c r="C870" s="809" t="s">
        <v>1389</v>
      </c>
      <c r="D870" s="1173">
        <v>1</v>
      </c>
      <c r="E870" s="1173"/>
      <c r="F870" s="1173">
        <f>D870*E870</f>
        <v>0</v>
      </c>
      <c r="G870" s="1206">
        <v>1</v>
      </c>
      <c r="H870" s="1195">
        <f t="shared" si="32"/>
        <v>0</v>
      </c>
      <c r="I870" s="1180"/>
      <c r="J870" s="1195">
        <f t="shared" si="33"/>
        <v>0</v>
      </c>
      <c r="K870" s="1024">
        <f t="shared" si="34"/>
        <v>0</v>
      </c>
    </row>
    <row r="871" spans="1:11" customFormat="1" ht="14.25">
      <c r="A871" s="806"/>
      <c r="B871" s="829"/>
      <c r="C871" s="803"/>
      <c r="D871" s="1178"/>
      <c r="E871" s="1178"/>
      <c r="F871" s="1178"/>
      <c r="G871" s="1206"/>
      <c r="H871" s="1195">
        <f t="shared" si="32"/>
        <v>0</v>
      </c>
      <c r="I871" s="1180"/>
      <c r="J871" s="1195">
        <f t="shared" si="33"/>
        <v>0</v>
      </c>
      <c r="K871" s="1024">
        <f t="shared" si="34"/>
        <v>0</v>
      </c>
    </row>
    <row r="872" spans="1:11" customFormat="1" ht="25.5">
      <c r="A872" s="806">
        <v>5</v>
      </c>
      <c r="B872" s="833" t="s">
        <v>3010</v>
      </c>
      <c r="C872" s="803"/>
      <c r="D872" s="1178"/>
      <c r="E872" s="1178"/>
      <c r="F872" s="1178"/>
      <c r="G872" s="1206"/>
      <c r="H872" s="1195">
        <f t="shared" si="32"/>
        <v>0</v>
      </c>
      <c r="I872" s="1180"/>
      <c r="J872" s="1195">
        <f t="shared" si="33"/>
        <v>0</v>
      </c>
      <c r="K872" s="1024">
        <f t="shared" si="34"/>
        <v>0</v>
      </c>
    </row>
    <row r="873" spans="1:11" customFormat="1" ht="14.25">
      <c r="A873" s="806"/>
      <c r="B873" t="s">
        <v>3011</v>
      </c>
      <c r="C873" s="803"/>
      <c r="D873" s="1178"/>
      <c r="E873" s="1178"/>
      <c r="F873" s="1178"/>
      <c r="G873" s="1206"/>
      <c r="H873" s="1195">
        <f t="shared" si="32"/>
        <v>0</v>
      </c>
      <c r="I873" s="1180"/>
      <c r="J873" s="1195">
        <f t="shared" si="33"/>
        <v>0</v>
      </c>
      <c r="K873" s="1024">
        <f t="shared" si="34"/>
        <v>0</v>
      </c>
    </row>
    <row r="874" spans="1:11" customFormat="1" ht="14.25">
      <c r="A874" s="806"/>
      <c r="B874" t="s">
        <v>3012</v>
      </c>
      <c r="C874" s="803"/>
      <c r="D874" s="1178"/>
      <c r="E874" s="1178"/>
      <c r="F874" s="1178"/>
      <c r="G874" s="1206"/>
      <c r="H874" s="1195">
        <f t="shared" si="32"/>
        <v>0</v>
      </c>
      <c r="I874" s="1180"/>
      <c r="J874" s="1195">
        <f t="shared" si="33"/>
        <v>0</v>
      </c>
      <c r="K874" s="1024">
        <f t="shared" si="34"/>
        <v>0</v>
      </c>
    </row>
    <row r="875" spans="1:11" customFormat="1" ht="14.25">
      <c r="A875" s="806"/>
      <c r="B875" t="s">
        <v>3013</v>
      </c>
      <c r="C875" s="803"/>
      <c r="D875" s="1178"/>
      <c r="E875" s="1178"/>
      <c r="F875" s="1178"/>
      <c r="G875" s="1206"/>
      <c r="H875" s="1195">
        <f t="shared" si="32"/>
        <v>0</v>
      </c>
      <c r="I875" s="1180"/>
      <c r="J875" s="1195">
        <f t="shared" si="33"/>
        <v>0</v>
      </c>
      <c r="K875" s="1024">
        <f t="shared" si="34"/>
        <v>0</v>
      </c>
    </row>
    <row r="876" spans="1:11" customFormat="1" ht="25.5">
      <c r="A876" s="806"/>
      <c r="B876" s="837" t="s">
        <v>3014</v>
      </c>
      <c r="C876" s="803"/>
      <c r="D876" s="1178"/>
      <c r="E876" s="1178"/>
      <c r="F876" s="1178"/>
      <c r="G876" s="1206"/>
      <c r="H876" s="1195">
        <f t="shared" si="32"/>
        <v>0</v>
      </c>
      <c r="I876" s="1180"/>
      <c r="J876" s="1195">
        <f t="shared" si="33"/>
        <v>0</v>
      </c>
      <c r="K876" s="1024">
        <f t="shared" si="34"/>
        <v>0</v>
      </c>
    </row>
    <row r="877" spans="1:11" customFormat="1" ht="14.25">
      <c r="A877" s="806"/>
      <c r="B877" t="s">
        <v>3015</v>
      </c>
      <c r="C877" s="803"/>
      <c r="D877" s="1178"/>
      <c r="E877" s="1178"/>
      <c r="F877" s="1178"/>
      <c r="G877" s="1206"/>
      <c r="H877" s="1195">
        <f t="shared" si="32"/>
        <v>0</v>
      </c>
      <c r="I877" s="1180"/>
      <c r="J877" s="1195">
        <f t="shared" si="33"/>
        <v>0</v>
      </c>
      <c r="K877" s="1024">
        <f t="shared" si="34"/>
        <v>0</v>
      </c>
    </row>
    <row r="878" spans="1:11" customFormat="1" ht="14.25">
      <c r="A878" s="806"/>
      <c r="B878" t="s">
        <v>3016</v>
      </c>
      <c r="C878" s="803"/>
      <c r="D878" s="1178"/>
      <c r="E878" s="1178"/>
      <c r="F878" s="1178"/>
      <c r="G878" s="1206"/>
      <c r="H878" s="1195">
        <f t="shared" si="32"/>
        <v>0</v>
      </c>
      <c r="I878" s="1180"/>
      <c r="J878" s="1195">
        <f t="shared" si="33"/>
        <v>0</v>
      </c>
      <c r="K878" s="1024">
        <f t="shared" si="34"/>
        <v>0</v>
      </c>
    </row>
    <row r="879" spans="1:11" customFormat="1" ht="25.5">
      <c r="A879" s="806"/>
      <c r="B879" s="837" t="s">
        <v>3017</v>
      </c>
      <c r="C879" s="803"/>
      <c r="D879" s="1178"/>
      <c r="E879" s="1178"/>
      <c r="F879" s="1178"/>
      <c r="G879" s="1206"/>
      <c r="H879" s="1195">
        <f t="shared" si="32"/>
        <v>0</v>
      </c>
      <c r="I879" s="1180"/>
      <c r="J879" s="1195">
        <f t="shared" si="33"/>
        <v>0</v>
      </c>
      <c r="K879" s="1024">
        <f t="shared" si="34"/>
        <v>0</v>
      </c>
    </row>
    <row r="880" spans="1:11" customFormat="1" ht="14.25">
      <c r="A880" s="806"/>
      <c r="B880" t="s">
        <v>3018</v>
      </c>
      <c r="C880" s="803"/>
      <c r="D880" s="1178"/>
      <c r="E880" s="1178"/>
      <c r="F880" s="1178"/>
      <c r="G880" s="1206"/>
      <c r="H880" s="1195">
        <f t="shared" si="32"/>
        <v>0</v>
      </c>
      <c r="I880" s="1180"/>
      <c r="J880" s="1195">
        <f t="shared" si="33"/>
        <v>0</v>
      </c>
      <c r="K880" s="1024">
        <f t="shared" si="34"/>
        <v>0</v>
      </c>
    </row>
    <row r="881" spans="1:11" customFormat="1" ht="14.25">
      <c r="A881" s="806"/>
      <c r="B881" t="s">
        <v>3019</v>
      </c>
      <c r="C881" s="803"/>
      <c r="D881" s="1178"/>
      <c r="E881" s="1178"/>
      <c r="F881" s="1178"/>
      <c r="G881" s="1206"/>
      <c r="H881" s="1195">
        <f t="shared" si="32"/>
        <v>0</v>
      </c>
      <c r="I881" s="1180"/>
      <c r="J881" s="1195">
        <f t="shared" si="33"/>
        <v>0</v>
      </c>
      <c r="K881" s="1024">
        <f t="shared" si="34"/>
        <v>0</v>
      </c>
    </row>
    <row r="882" spans="1:11" customFormat="1" ht="25.5">
      <c r="A882" s="806"/>
      <c r="B882" s="837" t="s">
        <v>3020</v>
      </c>
      <c r="C882" s="803"/>
      <c r="D882" s="1178"/>
      <c r="E882" s="1178"/>
      <c r="F882" s="1178"/>
      <c r="G882" s="1206"/>
      <c r="H882" s="1195">
        <f t="shared" si="32"/>
        <v>0</v>
      </c>
      <c r="I882" s="1180"/>
      <c r="J882" s="1195">
        <f t="shared" si="33"/>
        <v>0</v>
      </c>
      <c r="K882" s="1024">
        <f t="shared" si="34"/>
        <v>0</v>
      </c>
    </row>
    <row r="883" spans="1:11" customFormat="1" ht="14.25">
      <c r="A883" s="806"/>
      <c r="B883" t="s">
        <v>3021</v>
      </c>
      <c r="C883" s="803"/>
      <c r="D883" s="1178"/>
      <c r="E883" s="1178"/>
      <c r="F883" s="1178"/>
      <c r="G883" s="1206"/>
      <c r="H883" s="1195">
        <f t="shared" ref="H883:H946" si="35">E883*G883</f>
        <v>0</v>
      </c>
      <c r="I883" s="1180"/>
      <c r="J883" s="1195">
        <f t="shared" si="33"/>
        <v>0</v>
      </c>
      <c r="K883" s="1024">
        <f t="shared" si="34"/>
        <v>0</v>
      </c>
    </row>
    <row r="884" spans="1:11" customFormat="1" ht="14.25">
      <c r="A884" s="806"/>
      <c r="B884" t="s">
        <v>3022</v>
      </c>
      <c r="C884" s="803"/>
      <c r="D884" s="1178"/>
      <c r="E884" s="1178"/>
      <c r="F884" s="1178"/>
      <c r="G884" s="1206"/>
      <c r="H884" s="1195">
        <f t="shared" si="35"/>
        <v>0</v>
      </c>
      <c r="I884" s="1180"/>
      <c r="J884" s="1195">
        <f t="shared" ref="J884:J947" si="36">E884*I884</f>
        <v>0</v>
      </c>
      <c r="K884" s="1024">
        <f t="shared" si="34"/>
        <v>0</v>
      </c>
    </row>
    <row r="885" spans="1:11" customFormat="1" ht="14.25">
      <c r="A885" s="806"/>
      <c r="B885" s="167" t="s">
        <v>3023</v>
      </c>
      <c r="C885" s="803"/>
      <c r="D885" s="1178"/>
      <c r="E885" s="1178"/>
      <c r="F885" s="1178"/>
      <c r="G885" s="1206"/>
      <c r="H885" s="1195">
        <f t="shared" si="35"/>
        <v>0</v>
      </c>
      <c r="I885" s="1180"/>
      <c r="J885" s="1195">
        <f t="shared" si="36"/>
        <v>0</v>
      </c>
      <c r="K885" s="1024">
        <f t="shared" si="34"/>
        <v>0</v>
      </c>
    </row>
    <row r="886" spans="1:11" customFormat="1" ht="25.5">
      <c r="A886" s="806"/>
      <c r="B886" s="837" t="s">
        <v>3024</v>
      </c>
      <c r="C886" s="803"/>
      <c r="D886" s="1178"/>
      <c r="E886" s="1178"/>
      <c r="F886" s="1178"/>
      <c r="G886" s="1206"/>
      <c r="H886" s="1195">
        <f t="shared" si="35"/>
        <v>0</v>
      </c>
      <c r="I886" s="1180"/>
      <c r="J886" s="1195">
        <f t="shared" si="36"/>
        <v>0</v>
      </c>
      <c r="K886" s="1024">
        <f t="shared" si="34"/>
        <v>0</v>
      </c>
    </row>
    <row r="887" spans="1:11" customFormat="1" ht="14.25">
      <c r="A887" s="806"/>
      <c r="B887" t="s">
        <v>3025</v>
      </c>
      <c r="C887" s="803"/>
      <c r="D887" s="1178"/>
      <c r="E887" s="1178"/>
      <c r="F887" s="1178"/>
      <c r="G887" s="1206"/>
      <c r="H887" s="1195">
        <f t="shared" si="35"/>
        <v>0</v>
      </c>
      <c r="I887" s="1180"/>
      <c r="J887" s="1195">
        <f t="shared" si="36"/>
        <v>0</v>
      </c>
      <c r="K887" s="1024">
        <f t="shared" si="34"/>
        <v>0</v>
      </c>
    </row>
    <row r="888" spans="1:11" customFormat="1" ht="14.25">
      <c r="A888" s="806"/>
      <c r="B888" s="167" t="s">
        <v>3026</v>
      </c>
      <c r="C888" s="803"/>
      <c r="D888" s="1178"/>
      <c r="E888" s="1178"/>
      <c r="F888" s="1178"/>
      <c r="G888" s="1206"/>
      <c r="H888" s="1195">
        <f t="shared" si="35"/>
        <v>0</v>
      </c>
      <c r="I888" s="1180"/>
      <c r="J888" s="1195">
        <f t="shared" si="36"/>
        <v>0</v>
      </c>
      <c r="K888" s="1024">
        <f t="shared" si="34"/>
        <v>0</v>
      </c>
    </row>
    <row r="889" spans="1:11" customFormat="1" ht="232.5" customHeight="1">
      <c r="A889" s="806"/>
      <c r="B889" s="399" t="s">
        <v>3027</v>
      </c>
      <c r="C889" s="803"/>
      <c r="D889" s="1178"/>
      <c r="E889" s="1178"/>
      <c r="F889" s="1178"/>
      <c r="G889" s="1206"/>
      <c r="H889" s="1195">
        <f t="shared" si="35"/>
        <v>0</v>
      </c>
      <c r="I889" s="1180"/>
      <c r="J889" s="1195">
        <f t="shared" si="36"/>
        <v>0</v>
      </c>
      <c r="K889" s="1024">
        <f t="shared" si="34"/>
        <v>0</v>
      </c>
    </row>
    <row r="890" spans="1:11" customFormat="1" ht="14.25">
      <c r="A890" s="806"/>
      <c r="B890" s="167" t="s">
        <v>3028</v>
      </c>
      <c r="C890" s="803"/>
      <c r="D890" s="1178"/>
      <c r="E890" s="1178"/>
      <c r="F890" s="1178"/>
      <c r="G890" s="1206"/>
      <c r="H890" s="1195">
        <f t="shared" si="35"/>
        <v>0</v>
      </c>
      <c r="I890" s="1180"/>
      <c r="J890" s="1195">
        <f t="shared" si="36"/>
        <v>0</v>
      </c>
      <c r="K890" s="1024">
        <f t="shared" si="34"/>
        <v>0</v>
      </c>
    </row>
    <row r="891" spans="1:11" customFormat="1" ht="188.25" customHeight="1">
      <c r="A891" s="806"/>
      <c r="B891" s="399" t="s">
        <v>3029</v>
      </c>
      <c r="C891" s="803"/>
      <c r="D891" s="1178"/>
      <c r="E891" s="1178"/>
      <c r="F891" s="1178"/>
      <c r="G891" s="1206"/>
      <c r="H891" s="1195">
        <f t="shared" si="35"/>
        <v>0</v>
      </c>
      <c r="I891" s="1180"/>
      <c r="J891" s="1195">
        <f t="shared" si="36"/>
        <v>0</v>
      </c>
      <c r="K891" s="1024">
        <f t="shared" si="34"/>
        <v>0</v>
      </c>
    </row>
    <row r="892" spans="1:11" customFormat="1" ht="14.25">
      <c r="A892" s="806"/>
      <c r="B892" s="829"/>
      <c r="C892" s="809" t="s">
        <v>1389</v>
      </c>
      <c r="D892" s="1173">
        <v>1</v>
      </c>
      <c r="E892" s="1173"/>
      <c r="F892" s="1173">
        <f>D892*E892</f>
        <v>0</v>
      </c>
      <c r="G892" s="1206">
        <v>1</v>
      </c>
      <c r="H892" s="1195">
        <f t="shared" si="35"/>
        <v>0</v>
      </c>
      <c r="I892" s="1180"/>
      <c r="J892" s="1195">
        <f t="shared" si="36"/>
        <v>0</v>
      </c>
      <c r="K892" s="1024">
        <f t="shared" si="34"/>
        <v>0</v>
      </c>
    </row>
    <row r="893" spans="1:11" customFormat="1" ht="14.25" customHeight="1">
      <c r="A893" s="806"/>
      <c r="B893" s="829"/>
      <c r="C893" s="803"/>
      <c r="D893" s="1178"/>
      <c r="E893" s="1178"/>
      <c r="F893" s="1178"/>
      <c r="G893" s="1206"/>
      <c r="H893" s="1195">
        <f t="shared" si="35"/>
        <v>0</v>
      </c>
      <c r="I893" s="1180"/>
      <c r="J893" s="1195">
        <f t="shared" si="36"/>
        <v>0</v>
      </c>
      <c r="K893" s="1024">
        <f t="shared" si="34"/>
        <v>0</v>
      </c>
    </row>
    <row r="894" spans="1:11" customFormat="1" ht="14.25">
      <c r="A894" s="806">
        <v>6</v>
      </c>
      <c r="B894" s="833" t="s">
        <v>3030</v>
      </c>
      <c r="C894" s="803"/>
      <c r="D894" s="1178"/>
      <c r="E894" s="1178"/>
      <c r="F894" s="1178"/>
      <c r="G894" s="1206"/>
      <c r="H894" s="1195">
        <f t="shared" si="35"/>
        <v>0</v>
      </c>
      <c r="I894" s="1180"/>
      <c r="J894" s="1195">
        <f t="shared" si="36"/>
        <v>0</v>
      </c>
      <c r="K894" s="1024">
        <f t="shared" si="34"/>
        <v>0</v>
      </c>
    </row>
    <row r="895" spans="1:11" customFormat="1" ht="25.5">
      <c r="A895" s="806"/>
      <c r="B895" s="829" t="s">
        <v>3031</v>
      </c>
      <c r="C895" s="803"/>
      <c r="D895" s="1178"/>
      <c r="E895" s="1178"/>
      <c r="F895" s="1178"/>
      <c r="G895" s="1206"/>
      <c r="H895" s="1195">
        <f t="shared" si="35"/>
        <v>0</v>
      </c>
      <c r="I895" s="1180"/>
      <c r="J895" s="1195">
        <f t="shared" si="36"/>
        <v>0</v>
      </c>
      <c r="K895" s="1024">
        <f t="shared" si="34"/>
        <v>0</v>
      </c>
    </row>
    <row r="896" spans="1:11" customFormat="1" ht="14.25">
      <c r="A896" s="806"/>
      <c r="B896" s="829" t="s">
        <v>3032</v>
      </c>
      <c r="C896" s="803"/>
      <c r="D896" s="1178"/>
      <c r="E896" s="1178"/>
      <c r="F896" s="1178"/>
      <c r="G896" s="1206"/>
      <c r="H896" s="1195">
        <f t="shared" si="35"/>
        <v>0</v>
      </c>
      <c r="I896" s="1180"/>
      <c r="J896" s="1195">
        <f t="shared" si="36"/>
        <v>0</v>
      </c>
      <c r="K896" s="1024">
        <f t="shared" si="34"/>
        <v>0</v>
      </c>
    </row>
    <row r="897" spans="1:11" customFormat="1" ht="14.25">
      <c r="A897" s="806"/>
      <c r="B897" s="829" t="s">
        <v>3033</v>
      </c>
      <c r="C897" s="803"/>
      <c r="D897" s="1178"/>
      <c r="E897" s="1178"/>
      <c r="F897" s="1178"/>
      <c r="G897" s="1206"/>
      <c r="H897" s="1195">
        <f t="shared" si="35"/>
        <v>0</v>
      </c>
      <c r="I897" s="1180"/>
      <c r="J897" s="1195">
        <f t="shared" si="36"/>
        <v>0</v>
      </c>
      <c r="K897" s="1024">
        <f t="shared" si="34"/>
        <v>0</v>
      </c>
    </row>
    <row r="898" spans="1:11" customFormat="1" ht="14.25">
      <c r="A898" s="806"/>
      <c r="B898" s="167" t="s">
        <v>3286</v>
      </c>
      <c r="C898" s="803"/>
      <c r="D898" s="1178"/>
      <c r="E898" s="1178"/>
      <c r="F898" s="1178"/>
      <c r="G898" s="1206"/>
      <c r="H898" s="1195">
        <f t="shared" si="35"/>
        <v>0</v>
      </c>
      <c r="I898" s="1180"/>
      <c r="J898" s="1195">
        <f t="shared" si="36"/>
        <v>0</v>
      </c>
      <c r="K898" s="1024">
        <f t="shared" si="34"/>
        <v>0</v>
      </c>
    </row>
    <row r="899" spans="1:11" customFormat="1" ht="14.25">
      <c r="A899" s="806"/>
      <c r="B899" s="829"/>
      <c r="C899" s="809" t="s">
        <v>2515</v>
      </c>
      <c r="D899" s="1173">
        <v>4</v>
      </c>
      <c r="E899" s="1173"/>
      <c r="F899" s="1173">
        <f>D899*E899</f>
        <v>0</v>
      </c>
      <c r="G899" s="1206"/>
      <c r="H899" s="1195">
        <f t="shared" si="35"/>
        <v>0</v>
      </c>
      <c r="I899" s="1180"/>
      <c r="J899" s="1195">
        <f t="shared" si="36"/>
        <v>0</v>
      </c>
      <c r="K899" s="1024">
        <f t="shared" si="34"/>
        <v>4</v>
      </c>
    </row>
    <row r="900" spans="1:11" customFormat="1" ht="14.25">
      <c r="A900" s="806"/>
      <c r="B900" s="829"/>
      <c r="C900" s="803"/>
      <c r="D900" s="1178"/>
      <c r="E900" s="1178"/>
      <c r="F900" s="1178"/>
      <c r="G900" s="1206"/>
      <c r="H900" s="1195">
        <f t="shared" si="35"/>
        <v>0</v>
      </c>
      <c r="I900" s="1180"/>
      <c r="J900" s="1195">
        <f t="shared" si="36"/>
        <v>0</v>
      </c>
      <c r="K900" s="1024">
        <f t="shared" si="34"/>
        <v>0</v>
      </c>
    </row>
    <row r="901" spans="1:11" customFormat="1" ht="85.5">
      <c r="A901" s="806">
        <v>7</v>
      </c>
      <c r="B901" s="685" t="s">
        <v>3034</v>
      </c>
      <c r="C901" s="803"/>
      <c r="D901" s="1178"/>
      <c r="E901" s="1178"/>
      <c r="F901" s="1178"/>
      <c r="G901" s="1206"/>
      <c r="H901" s="1195">
        <f t="shared" si="35"/>
        <v>0</v>
      </c>
      <c r="I901" s="1180"/>
      <c r="J901" s="1195">
        <f t="shared" si="36"/>
        <v>0</v>
      </c>
      <c r="K901" s="1024">
        <f t="shared" si="34"/>
        <v>0</v>
      </c>
    </row>
    <row r="902" spans="1:11" customFormat="1" ht="15" hidden="1">
      <c r="A902" s="806"/>
      <c r="B902" s="402" t="s">
        <v>3035</v>
      </c>
      <c r="C902" s="803"/>
      <c r="D902" s="1178"/>
      <c r="E902" s="1178"/>
      <c r="F902" s="1178"/>
      <c r="G902" s="1206"/>
      <c r="H902" s="1195">
        <f t="shared" si="35"/>
        <v>0</v>
      </c>
      <c r="I902" s="1180"/>
      <c r="J902" s="1195">
        <f t="shared" si="36"/>
        <v>0</v>
      </c>
      <c r="K902" s="1024">
        <f t="shared" si="34"/>
        <v>0</v>
      </c>
    </row>
    <row r="903" spans="1:11" customFormat="1" ht="14.25">
      <c r="A903" s="806"/>
      <c r="B903" s="402" t="s">
        <v>3036</v>
      </c>
      <c r="C903" s="803"/>
      <c r="D903" s="1178"/>
      <c r="E903" s="1178"/>
      <c r="F903" s="1178"/>
      <c r="G903" s="1206"/>
      <c r="H903" s="1195">
        <f t="shared" si="35"/>
        <v>0</v>
      </c>
      <c r="I903" s="1180"/>
      <c r="J903" s="1195">
        <f t="shared" si="36"/>
        <v>0</v>
      </c>
      <c r="K903" s="1024">
        <f t="shared" si="34"/>
        <v>0</v>
      </c>
    </row>
    <row r="904" spans="1:11" customFormat="1" ht="14.25">
      <c r="A904" s="806"/>
      <c r="B904" s="402" t="s">
        <v>3037</v>
      </c>
      <c r="C904" s="803"/>
      <c r="D904" s="1178"/>
      <c r="E904" s="1178"/>
      <c r="F904" s="1178"/>
      <c r="G904" s="1206"/>
      <c r="H904" s="1195">
        <f t="shared" si="35"/>
        <v>0</v>
      </c>
      <c r="I904" s="1180"/>
      <c r="J904" s="1195">
        <f t="shared" si="36"/>
        <v>0</v>
      </c>
      <c r="K904" s="1024">
        <f t="shared" si="34"/>
        <v>0</v>
      </c>
    </row>
    <row r="905" spans="1:11" customFormat="1" ht="14.25">
      <c r="A905" s="806"/>
      <c r="B905" s="402" t="s">
        <v>3038</v>
      </c>
      <c r="C905" s="803"/>
      <c r="D905" s="1178"/>
      <c r="E905" s="1178"/>
      <c r="F905" s="1178"/>
      <c r="G905" s="1206"/>
      <c r="H905" s="1195">
        <f t="shared" si="35"/>
        <v>0</v>
      </c>
      <c r="I905" s="1180"/>
      <c r="J905" s="1195">
        <f t="shared" si="36"/>
        <v>0</v>
      </c>
      <c r="K905" s="1024">
        <f t="shared" si="34"/>
        <v>0</v>
      </c>
    </row>
    <row r="906" spans="1:11" customFormat="1" ht="14.25">
      <c r="A906" s="806"/>
      <c r="B906" s="402" t="s">
        <v>3039</v>
      </c>
      <c r="C906" s="803"/>
      <c r="D906" s="1178"/>
      <c r="E906" s="1178"/>
      <c r="F906" s="1178"/>
      <c r="G906" s="1206"/>
      <c r="H906" s="1195">
        <f t="shared" si="35"/>
        <v>0</v>
      </c>
      <c r="I906" s="1180"/>
      <c r="J906" s="1195">
        <f t="shared" si="36"/>
        <v>0</v>
      </c>
      <c r="K906" s="1024">
        <f t="shared" si="34"/>
        <v>0</v>
      </c>
    </row>
    <row r="907" spans="1:11" customFormat="1" ht="14.25">
      <c r="A907" s="806"/>
      <c r="B907" s="832" t="s">
        <v>3040</v>
      </c>
      <c r="C907" s="809" t="s">
        <v>2515</v>
      </c>
      <c r="D907" s="1200">
        <v>56</v>
      </c>
      <c r="E907" s="1173"/>
      <c r="F907" s="1173">
        <f>D907*E907</f>
        <v>0</v>
      </c>
      <c r="G907" s="1206">
        <v>42</v>
      </c>
      <c r="H907" s="1195">
        <f t="shared" si="35"/>
        <v>0</v>
      </c>
      <c r="I907" s="1180">
        <v>14</v>
      </c>
      <c r="J907" s="1195">
        <f t="shared" si="36"/>
        <v>0</v>
      </c>
      <c r="K907" s="1024">
        <f t="shared" si="34"/>
        <v>0</v>
      </c>
    </row>
    <row r="908" spans="1:11" customFormat="1" ht="14.25">
      <c r="A908" s="806"/>
      <c r="B908" s="829"/>
      <c r="C908" s="809"/>
      <c r="D908" s="1201"/>
      <c r="E908" s="1173"/>
      <c r="F908" s="1173">
        <f>D908*E908</f>
        <v>0</v>
      </c>
      <c r="G908" s="1206"/>
      <c r="H908" s="1195">
        <f t="shared" si="35"/>
        <v>0</v>
      </c>
      <c r="I908" s="1180"/>
      <c r="J908" s="1195">
        <f t="shared" si="36"/>
        <v>0</v>
      </c>
      <c r="K908" s="1024">
        <f t="shared" si="34"/>
        <v>0</v>
      </c>
    </row>
    <row r="909" spans="1:11" customFormat="1" ht="14.25">
      <c r="A909" s="806"/>
      <c r="B909" s="402" t="s">
        <v>3036</v>
      </c>
      <c r="C909" s="811"/>
      <c r="D909" s="1193"/>
      <c r="E909" s="1193"/>
      <c r="F909" s="1193"/>
      <c r="G909" s="1206"/>
      <c r="H909" s="1195">
        <f t="shared" si="35"/>
        <v>0</v>
      </c>
      <c r="I909" s="1180"/>
      <c r="J909" s="1195">
        <f t="shared" si="36"/>
        <v>0</v>
      </c>
      <c r="K909" s="1024">
        <f t="shared" si="34"/>
        <v>0</v>
      </c>
    </row>
    <row r="910" spans="1:11" customFormat="1" ht="14.25">
      <c r="A910" s="806"/>
      <c r="B910" s="402" t="s">
        <v>3041</v>
      </c>
      <c r="C910" s="811"/>
      <c r="D910" s="1193"/>
      <c r="E910" s="1193"/>
      <c r="F910" s="1193"/>
      <c r="G910" s="1206"/>
      <c r="H910" s="1195">
        <f t="shared" si="35"/>
        <v>0</v>
      </c>
      <c r="I910" s="1180"/>
      <c r="J910" s="1195">
        <f t="shared" si="36"/>
        <v>0</v>
      </c>
      <c r="K910" s="1024">
        <f t="shared" si="34"/>
        <v>0</v>
      </c>
    </row>
    <row r="911" spans="1:11" customFormat="1" ht="14.25">
      <c r="A911" s="806"/>
      <c r="B911" s="402" t="s">
        <v>3042</v>
      </c>
      <c r="C911" s="811"/>
      <c r="D911" s="1193"/>
      <c r="E911" s="1193"/>
      <c r="F911" s="1193"/>
      <c r="G911" s="1206"/>
      <c r="H911" s="1195">
        <f t="shared" si="35"/>
        <v>0</v>
      </c>
      <c r="I911" s="1180"/>
      <c r="J911" s="1195">
        <f t="shared" si="36"/>
        <v>0</v>
      </c>
      <c r="K911" s="1024">
        <f t="shared" si="34"/>
        <v>0</v>
      </c>
    </row>
    <row r="912" spans="1:11" customFormat="1" ht="14.25">
      <c r="A912" s="806"/>
      <c r="B912" s="402" t="s">
        <v>3039</v>
      </c>
      <c r="C912" s="811"/>
      <c r="D912" s="1193"/>
      <c r="E912" s="1193"/>
      <c r="F912" s="1193"/>
      <c r="G912" s="1206"/>
      <c r="H912" s="1195">
        <f t="shared" si="35"/>
        <v>0</v>
      </c>
      <c r="I912" s="1180"/>
      <c r="J912" s="1195">
        <f t="shared" si="36"/>
        <v>0</v>
      </c>
      <c r="K912" s="1024">
        <f t="shared" si="34"/>
        <v>0</v>
      </c>
    </row>
    <row r="913" spans="1:11" customFormat="1" ht="14.25">
      <c r="A913" s="806"/>
      <c r="B913" s="832" t="s">
        <v>3287</v>
      </c>
      <c r="C913" s="809" t="s">
        <v>2515</v>
      </c>
      <c r="D913" s="1200">
        <v>2</v>
      </c>
      <c r="E913" s="1193"/>
      <c r="F913" s="1193">
        <f>D913*E913</f>
        <v>0</v>
      </c>
      <c r="G913" s="1206"/>
      <c r="H913" s="1195">
        <f t="shared" si="35"/>
        <v>0</v>
      </c>
      <c r="I913" s="1180">
        <v>2</v>
      </c>
      <c r="J913" s="1195">
        <f t="shared" si="36"/>
        <v>0</v>
      </c>
      <c r="K913" s="1024">
        <f t="shared" si="34"/>
        <v>0</v>
      </c>
    </row>
    <row r="914" spans="1:11" customFormat="1" ht="14.25">
      <c r="A914" s="806"/>
      <c r="B914" s="822"/>
      <c r="C914" s="811"/>
      <c r="D914" s="1193"/>
      <c r="E914" s="1193"/>
      <c r="F914" s="1193"/>
      <c r="G914" s="1206"/>
      <c r="H914" s="1195">
        <f t="shared" si="35"/>
        <v>0</v>
      </c>
      <c r="I914" s="1180"/>
      <c r="J914" s="1195">
        <f t="shared" si="36"/>
        <v>0</v>
      </c>
      <c r="K914" s="1024">
        <f t="shared" si="34"/>
        <v>0</v>
      </c>
    </row>
    <row r="915" spans="1:11" customFormat="1" ht="14.25">
      <c r="A915" s="806"/>
      <c r="B915" s="402" t="s">
        <v>3036</v>
      </c>
      <c r="C915" s="811"/>
      <c r="D915" s="1193"/>
      <c r="E915" s="1193"/>
      <c r="F915" s="1193"/>
      <c r="G915" s="1206"/>
      <c r="H915" s="1195">
        <f t="shared" si="35"/>
        <v>0</v>
      </c>
      <c r="I915" s="1180"/>
      <c r="J915" s="1195">
        <f t="shared" si="36"/>
        <v>0</v>
      </c>
      <c r="K915" s="1024">
        <f t="shared" si="34"/>
        <v>0</v>
      </c>
    </row>
    <row r="916" spans="1:11" customFormat="1" ht="14.25">
      <c r="A916" s="806"/>
      <c r="B916" s="402" t="s">
        <v>3043</v>
      </c>
      <c r="C916" s="811"/>
      <c r="D916" s="1193"/>
      <c r="E916" s="1193"/>
      <c r="F916" s="1193"/>
      <c r="G916" s="1206"/>
      <c r="H916" s="1195">
        <f t="shared" si="35"/>
        <v>0</v>
      </c>
      <c r="I916" s="1180"/>
      <c r="J916" s="1195">
        <f t="shared" si="36"/>
        <v>0</v>
      </c>
      <c r="K916" s="1024">
        <f t="shared" si="34"/>
        <v>0</v>
      </c>
    </row>
    <row r="917" spans="1:11" customFormat="1" ht="14.25">
      <c r="A917" s="806"/>
      <c r="B917" s="402" t="s">
        <v>3038</v>
      </c>
      <c r="C917" s="811"/>
      <c r="D917" s="1193"/>
      <c r="E917" s="1193"/>
      <c r="F917" s="1193"/>
      <c r="G917" s="1206"/>
      <c r="H917" s="1195">
        <f t="shared" si="35"/>
        <v>0</v>
      </c>
      <c r="I917" s="1180"/>
      <c r="J917" s="1195">
        <f t="shared" si="36"/>
        <v>0</v>
      </c>
      <c r="K917" s="1024">
        <f t="shared" si="34"/>
        <v>0</v>
      </c>
    </row>
    <row r="918" spans="1:11" customFormat="1" ht="14.25">
      <c r="A918" s="806"/>
      <c r="B918" s="402" t="s">
        <v>3039</v>
      </c>
      <c r="C918" s="811"/>
      <c r="D918" s="1193"/>
      <c r="E918" s="1193"/>
      <c r="F918" s="1193"/>
      <c r="G918" s="1206"/>
      <c r="H918" s="1195">
        <f t="shared" si="35"/>
        <v>0</v>
      </c>
      <c r="I918" s="1180"/>
      <c r="J918" s="1195">
        <f t="shared" si="36"/>
        <v>0</v>
      </c>
      <c r="K918" s="1024">
        <f t="shared" si="34"/>
        <v>0</v>
      </c>
    </row>
    <row r="919" spans="1:11" customFormat="1" ht="14.25">
      <c r="A919" s="806"/>
      <c r="B919" s="832" t="s">
        <v>3288</v>
      </c>
      <c r="C919" s="809" t="s">
        <v>2515</v>
      </c>
      <c r="D919" s="1200">
        <v>4</v>
      </c>
      <c r="E919" s="1193"/>
      <c r="F919" s="1193">
        <f>D919*E919</f>
        <v>0</v>
      </c>
      <c r="G919" s="1206">
        <v>4</v>
      </c>
      <c r="H919" s="1195">
        <f t="shared" si="35"/>
        <v>0</v>
      </c>
      <c r="I919" s="1180"/>
      <c r="J919" s="1195">
        <f t="shared" si="36"/>
        <v>0</v>
      </c>
      <c r="K919" s="1024">
        <f t="shared" ref="K919:K982" si="37">D919-G919-I919</f>
        <v>0</v>
      </c>
    </row>
    <row r="920" spans="1:11" customFormat="1" ht="14.25">
      <c r="A920" s="806"/>
      <c r="B920" s="822"/>
      <c r="C920" s="811"/>
      <c r="D920" s="1193"/>
      <c r="E920" s="1193"/>
      <c r="F920" s="1193"/>
      <c r="G920" s="1206"/>
      <c r="H920" s="1195">
        <f t="shared" si="35"/>
        <v>0</v>
      </c>
      <c r="I920" s="1180"/>
      <c r="J920" s="1195">
        <f t="shared" si="36"/>
        <v>0</v>
      </c>
      <c r="K920" s="1024">
        <f t="shared" si="37"/>
        <v>0</v>
      </c>
    </row>
    <row r="921" spans="1:11" customFormat="1" ht="14.25">
      <c r="A921" s="806"/>
      <c r="B921" s="402" t="s">
        <v>3318</v>
      </c>
      <c r="C921" s="811"/>
      <c r="D921" s="1193"/>
      <c r="E921" s="1193"/>
      <c r="F921" s="1193"/>
      <c r="G921" s="1206"/>
      <c r="H921" s="1195">
        <f t="shared" si="35"/>
        <v>0</v>
      </c>
      <c r="I921" s="1180"/>
      <c r="J921" s="1195">
        <f t="shared" si="36"/>
        <v>0</v>
      </c>
      <c r="K921" s="1024">
        <f t="shared" si="37"/>
        <v>0</v>
      </c>
    </row>
    <row r="922" spans="1:11" customFormat="1" ht="14.25">
      <c r="A922" s="806"/>
      <c r="B922" s="402" t="s">
        <v>3041</v>
      </c>
      <c r="C922" s="811"/>
      <c r="D922" s="1193"/>
      <c r="E922" s="1193"/>
      <c r="F922" s="1193"/>
      <c r="G922" s="1206"/>
      <c r="H922" s="1195">
        <f t="shared" si="35"/>
        <v>0</v>
      </c>
      <c r="I922" s="1180"/>
      <c r="J922" s="1195">
        <f t="shared" si="36"/>
        <v>0</v>
      </c>
      <c r="K922" s="1024">
        <f t="shared" si="37"/>
        <v>0</v>
      </c>
    </row>
    <row r="923" spans="1:11" customFormat="1" ht="14.25">
      <c r="A923" s="806"/>
      <c r="B923" s="402" t="s">
        <v>3044</v>
      </c>
      <c r="C923" s="811"/>
      <c r="D923" s="1193"/>
      <c r="E923" s="1193"/>
      <c r="F923" s="1193"/>
      <c r="G923" s="1206"/>
      <c r="H923" s="1195">
        <f t="shared" si="35"/>
        <v>0</v>
      </c>
      <c r="I923" s="1180"/>
      <c r="J923" s="1195">
        <f t="shared" si="36"/>
        <v>0</v>
      </c>
      <c r="K923" s="1024">
        <f t="shared" si="37"/>
        <v>0</v>
      </c>
    </row>
    <row r="924" spans="1:11" customFormat="1" ht="14.25">
      <c r="A924" s="806"/>
      <c r="B924" s="402" t="s">
        <v>3039</v>
      </c>
      <c r="C924" s="811"/>
      <c r="D924" s="1193"/>
      <c r="E924" s="1193"/>
      <c r="F924" s="1193"/>
      <c r="G924" s="1206"/>
      <c r="H924" s="1195">
        <f t="shared" si="35"/>
        <v>0</v>
      </c>
      <c r="I924" s="1180"/>
      <c r="J924" s="1195">
        <f t="shared" si="36"/>
        <v>0</v>
      </c>
      <c r="K924" s="1024">
        <f t="shared" si="37"/>
        <v>0</v>
      </c>
    </row>
    <row r="925" spans="1:11" customFormat="1" ht="14.25">
      <c r="A925" s="806"/>
      <c r="B925" s="832" t="s">
        <v>3289</v>
      </c>
      <c r="C925" s="809" t="s">
        <v>2515</v>
      </c>
      <c r="D925" s="1200">
        <v>10</v>
      </c>
      <c r="E925" s="1193"/>
      <c r="F925" s="1193">
        <f>D925*E925</f>
        <v>0</v>
      </c>
      <c r="G925" s="1180">
        <v>6</v>
      </c>
      <c r="H925" s="1195">
        <f t="shared" si="35"/>
        <v>0</v>
      </c>
      <c r="I925" s="1180">
        <v>4</v>
      </c>
      <c r="J925" s="1195">
        <f t="shared" si="36"/>
        <v>0</v>
      </c>
      <c r="K925" s="1024">
        <f t="shared" si="37"/>
        <v>0</v>
      </c>
    </row>
    <row r="926" spans="1:11" customFormat="1" ht="14.25">
      <c r="A926" s="806"/>
      <c r="B926" s="822"/>
      <c r="C926" s="811"/>
      <c r="D926" s="1193"/>
      <c r="E926" s="1193"/>
      <c r="F926" s="1193"/>
      <c r="G926" s="1206"/>
      <c r="H926" s="1195">
        <f t="shared" si="35"/>
        <v>0</v>
      </c>
      <c r="I926" s="1180"/>
      <c r="J926" s="1195">
        <f t="shared" si="36"/>
        <v>0</v>
      </c>
      <c r="K926" s="1024">
        <f t="shared" si="37"/>
        <v>0</v>
      </c>
    </row>
    <row r="927" spans="1:11" customFormat="1" ht="14.25">
      <c r="A927" s="806"/>
      <c r="B927" s="402" t="s">
        <v>3045</v>
      </c>
      <c r="C927" s="811"/>
      <c r="D927" s="1193"/>
      <c r="E927" s="1193"/>
      <c r="F927" s="1193"/>
      <c r="G927" s="1206"/>
      <c r="H927" s="1195">
        <f t="shared" si="35"/>
        <v>0</v>
      </c>
      <c r="I927" s="1180"/>
      <c r="J927" s="1195">
        <f t="shared" si="36"/>
        <v>0</v>
      </c>
      <c r="K927" s="1024">
        <f t="shared" si="37"/>
        <v>0</v>
      </c>
    </row>
    <row r="928" spans="1:11" customFormat="1" ht="14.25">
      <c r="A928" s="806"/>
      <c r="B928" s="402" t="s">
        <v>3041</v>
      </c>
      <c r="C928" s="811"/>
      <c r="D928" s="1193"/>
      <c r="E928" s="1193"/>
      <c r="F928" s="1193"/>
      <c r="G928" s="1206"/>
      <c r="H928" s="1195">
        <f t="shared" si="35"/>
        <v>0</v>
      </c>
      <c r="I928" s="1180"/>
      <c r="J928" s="1195">
        <f t="shared" si="36"/>
        <v>0</v>
      </c>
      <c r="K928" s="1024">
        <f t="shared" si="37"/>
        <v>0</v>
      </c>
    </row>
    <row r="929" spans="1:11" customFormat="1" ht="14.25">
      <c r="A929" s="806"/>
      <c r="B929" s="402" t="s">
        <v>3046</v>
      </c>
      <c r="C929" s="811"/>
      <c r="D929" s="1193"/>
      <c r="E929" s="1193"/>
      <c r="F929" s="1193"/>
      <c r="G929" s="1206"/>
      <c r="H929" s="1195">
        <f t="shared" si="35"/>
        <v>0</v>
      </c>
      <c r="I929" s="1180"/>
      <c r="J929" s="1195">
        <f t="shared" si="36"/>
        <v>0</v>
      </c>
      <c r="K929" s="1024">
        <f t="shared" si="37"/>
        <v>0</v>
      </c>
    </row>
    <row r="930" spans="1:11" customFormat="1" ht="14.25">
      <c r="A930" s="806"/>
      <c r="B930" s="402" t="s">
        <v>3039</v>
      </c>
      <c r="C930" s="811"/>
      <c r="D930" s="1193"/>
      <c r="E930" s="1193"/>
      <c r="F930" s="1193"/>
      <c r="G930" s="1206"/>
      <c r="H930" s="1195">
        <f t="shared" si="35"/>
        <v>0</v>
      </c>
      <c r="I930" s="1180"/>
      <c r="J930" s="1195">
        <f t="shared" si="36"/>
        <v>0</v>
      </c>
      <c r="K930" s="1024">
        <f t="shared" si="37"/>
        <v>0</v>
      </c>
    </row>
    <row r="931" spans="1:11" customFormat="1" ht="14.25">
      <c r="A931" s="806"/>
      <c r="B931" s="832" t="s">
        <v>3290</v>
      </c>
      <c r="C931" s="809" t="s">
        <v>2515</v>
      </c>
      <c r="D931" s="1200">
        <v>2</v>
      </c>
      <c r="E931" s="1193"/>
      <c r="F931" s="1193">
        <f>D931*E931</f>
        <v>0</v>
      </c>
      <c r="G931" s="1206"/>
      <c r="H931" s="1195">
        <f t="shared" si="35"/>
        <v>0</v>
      </c>
      <c r="I931" s="1180">
        <v>2</v>
      </c>
      <c r="J931" s="1195">
        <f t="shared" si="36"/>
        <v>0</v>
      </c>
      <c r="K931" s="1024">
        <f t="shared" si="37"/>
        <v>0</v>
      </c>
    </row>
    <row r="932" spans="1:11" customFormat="1" ht="14.25">
      <c r="A932" s="806"/>
      <c r="B932" s="822"/>
      <c r="C932" s="811"/>
      <c r="D932" s="1193"/>
      <c r="E932" s="1193"/>
      <c r="F932" s="1193"/>
      <c r="G932" s="1206"/>
      <c r="H932" s="1195">
        <f t="shared" si="35"/>
        <v>0</v>
      </c>
      <c r="I932" s="1180"/>
      <c r="J932" s="1195">
        <f t="shared" si="36"/>
        <v>0</v>
      </c>
      <c r="K932" s="1024">
        <f t="shared" si="37"/>
        <v>0</v>
      </c>
    </row>
    <row r="933" spans="1:11" customFormat="1" ht="14.25">
      <c r="A933" s="806"/>
      <c r="B933" s="402" t="s">
        <v>3045</v>
      </c>
      <c r="C933" s="811"/>
      <c r="D933" s="1193"/>
      <c r="E933" s="1193"/>
      <c r="F933" s="1193"/>
      <c r="G933" s="1206"/>
      <c r="H933" s="1195">
        <f t="shared" si="35"/>
        <v>0</v>
      </c>
      <c r="I933" s="1180"/>
      <c r="J933" s="1195">
        <f t="shared" si="36"/>
        <v>0</v>
      </c>
      <c r="K933" s="1024">
        <f t="shared" si="37"/>
        <v>0</v>
      </c>
    </row>
    <row r="934" spans="1:11" customFormat="1" ht="14.25">
      <c r="A934" s="806"/>
      <c r="B934" s="402" t="s">
        <v>3043</v>
      </c>
      <c r="C934" s="811"/>
      <c r="D934" s="1193"/>
      <c r="E934" s="1193"/>
      <c r="F934" s="1193"/>
      <c r="G934" s="1206"/>
      <c r="H934" s="1195">
        <f t="shared" si="35"/>
        <v>0</v>
      </c>
      <c r="I934" s="1180"/>
      <c r="J934" s="1195">
        <f t="shared" si="36"/>
        <v>0</v>
      </c>
      <c r="K934" s="1024">
        <f t="shared" si="37"/>
        <v>0</v>
      </c>
    </row>
    <row r="935" spans="1:11" customFormat="1" ht="14.25">
      <c r="A935" s="806"/>
      <c r="B935" s="402" t="s">
        <v>3042</v>
      </c>
      <c r="C935" s="811"/>
      <c r="D935" s="1193"/>
      <c r="E935" s="1193"/>
      <c r="F935" s="1193"/>
      <c r="G935" s="1206"/>
      <c r="H935" s="1195">
        <f t="shared" si="35"/>
        <v>0</v>
      </c>
      <c r="I935" s="1180"/>
      <c r="J935" s="1195">
        <f t="shared" si="36"/>
        <v>0</v>
      </c>
      <c r="K935" s="1024">
        <f t="shared" si="37"/>
        <v>0</v>
      </c>
    </row>
    <row r="936" spans="1:11" customFormat="1" ht="14.25">
      <c r="A936" s="806"/>
      <c r="B936" s="402" t="s">
        <v>3039</v>
      </c>
      <c r="C936" s="811"/>
      <c r="D936" s="1193"/>
      <c r="E936" s="1193"/>
      <c r="F936" s="1193"/>
      <c r="G936" s="1206"/>
      <c r="H936" s="1195">
        <f t="shared" si="35"/>
        <v>0</v>
      </c>
      <c r="I936" s="1180"/>
      <c r="J936" s="1195">
        <f t="shared" si="36"/>
        <v>0</v>
      </c>
      <c r="K936" s="1024">
        <f t="shared" si="37"/>
        <v>0</v>
      </c>
    </row>
    <row r="937" spans="1:11" customFormat="1" ht="14.25">
      <c r="A937" s="806"/>
      <c r="B937" s="832" t="s">
        <v>3291</v>
      </c>
      <c r="C937" s="809" t="s">
        <v>2515</v>
      </c>
      <c r="D937" s="1200">
        <v>12</v>
      </c>
      <c r="E937" s="1193"/>
      <c r="F937" s="1193">
        <f>D937*E937</f>
        <v>0</v>
      </c>
      <c r="G937" s="1206">
        <v>12</v>
      </c>
      <c r="H937" s="1195">
        <f t="shared" si="35"/>
        <v>0</v>
      </c>
      <c r="I937" s="1180"/>
      <c r="J937" s="1195">
        <f t="shared" si="36"/>
        <v>0</v>
      </c>
      <c r="K937" s="1024">
        <f t="shared" si="37"/>
        <v>0</v>
      </c>
    </row>
    <row r="938" spans="1:11" customFormat="1" ht="14.25">
      <c r="A938" s="806"/>
      <c r="B938" s="822"/>
      <c r="C938" s="811"/>
      <c r="D938" s="1193"/>
      <c r="E938" s="1193"/>
      <c r="F938" s="1193"/>
      <c r="G938" s="1206"/>
      <c r="H938" s="1195">
        <f t="shared" si="35"/>
        <v>0</v>
      </c>
      <c r="I938" s="1180"/>
      <c r="J938" s="1195">
        <f t="shared" si="36"/>
        <v>0</v>
      </c>
      <c r="K938" s="1024">
        <f t="shared" si="37"/>
        <v>0</v>
      </c>
    </row>
    <row r="939" spans="1:11" customFormat="1" ht="14.25">
      <c r="A939" s="806"/>
      <c r="B939" s="402" t="s">
        <v>3045</v>
      </c>
      <c r="C939" s="811"/>
      <c r="D939" s="1193"/>
      <c r="E939" s="1193"/>
      <c r="F939" s="1193"/>
      <c r="G939" s="1206"/>
      <c r="H939" s="1195">
        <f t="shared" si="35"/>
        <v>0</v>
      </c>
      <c r="I939" s="1180"/>
      <c r="J939" s="1195">
        <f t="shared" si="36"/>
        <v>0</v>
      </c>
      <c r="K939" s="1024">
        <f t="shared" si="37"/>
        <v>0</v>
      </c>
    </row>
    <row r="940" spans="1:11" customFormat="1" ht="14.25">
      <c r="A940" s="806"/>
      <c r="B940" s="402" t="s">
        <v>3043</v>
      </c>
      <c r="C940" s="811"/>
      <c r="D940" s="1193"/>
      <c r="E940" s="1193"/>
      <c r="F940" s="1193"/>
      <c r="G940" s="1206"/>
      <c r="H940" s="1195">
        <f t="shared" si="35"/>
        <v>0</v>
      </c>
      <c r="I940" s="1180"/>
      <c r="J940" s="1195">
        <f t="shared" si="36"/>
        <v>0</v>
      </c>
      <c r="K940" s="1024">
        <f t="shared" si="37"/>
        <v>0</v>
      </c>
    </row>
    <row r="941" spans="1:11" customFormat="1" ht="14.25">
      <c r="A941" s="806"/>
      <c r="B941" s="402" t="s">
        <v>3044</v>
      </c>
      <c r="C941" s="811"/>
      <c r="D941" s="1193"/>
      <c r="E941" s="1193"/>
      <c r="F941" s="1193"/>
      <c r="G941" s="1206"/>
      <c r="H941" s="1195">
        <f t="shared" si="35"/>
        <v>0</v>
      </c>
      <c r="I941" s="1180"/>
      <c r="J941" s="1195">
        <f t="shared" si="36"/>
        <v>0</v>
      </c>
      <c r="K941" s="1024">
        <f t="shared" si="37"/>
        <v>0</v>
      </c>
    </row>
    <row r="942" spans="1:11" customFormat="1" ht="14.25">
      <c r="A942" s="806"/>
      <c r="B942" s="402" t="s">
        <v>3039</v>
      </c>
      <c r="C942" s="811"/>
      <c r="D942" s="1193"/>
      <c r="E942" s="1193"/>
      <c r="F942" s="1193"/>
      <c r="G942" s="1206"/>
      <c r="H942" s="1195">
        <f t="shared" si="35"/>
        <v>0</v>
      </c>
      <c r="I942" s="1180"/>
      <c r="J942" s="1195">
        <f t="shared" si="36"/>
        <v>0</v>
      </c>
      <c r="K942" s="1024">
        <f t="shared" si="37"/>
        <v>0</v>
      </c>
    </row>
    <row r="943" spans="1:11" customFormat="1" ht="14.25">
      <c r="A943" s="806"/>
      <c r="B943" s="832" t="s">
        <v>3292</v>
      </c>
      <c r="C943" s="809" t="s">
        <v>2515</v>
      </c>
      <c r="D943" s="1200">
        <v>2</v>
      </c>
      <c r="E943" s="1193"/>
      <c r="F943" s="1193">
        <f>D943*E943</f>
        <v>0</v>
      </c>
      <c r="G943" s="1206">
        <v>2</v>
      </c>
      <c r="H943" s="1195">
        <f t="shared" si="35"/>
        <v>0</v>
      </c>
      <c r="I943" s="1180"/>
      <c r="J943" s="1195">
        <f t="shared" si="36"/>
        <v>0</v>
      </c>
      <c r="K943" s="1024">
        <f t="shared" si="37"/>
        <v>0</v>
      </c>
    </row>
    <row r="944" spans="1:11" customFormat="1" ht="14.25">
      <c r="A944" s="806"/>
      <c r="B944" s="822"/>
      <c r="C944" s="811"/>
      <c r="D944" s="1193"/>
      <c r="E944" s="1193"/>
      <c r="F944" s="1193"/>
      <c r="G944" s="1206"/>
      <c r="H944" s="1195">
        <f t="shared" si="35"/>
        <v>0</v>
      </c>
      <c r="I944" s="1180"/>
      <c r="J944" s="1195">
        <f t="shared" si="36"/>
        <v>0</v>
      </c>
      <c r="K944" s="1024">
        <f t="shared" si="37"/>
        <v>0</v>
      </c>
    </row>
    <row r="945" spans="1:11" customFormat="1" ht="14.25">
      <c r="A945" s="806"/>
      <c r="B945" s="402" t="s">
        <v>3045</v>
      </c>
      <c r="C945" s="811"/>
      <c r="D945" s="1193"/>
      <c r="E945" s="1193"/>
      <c r="F945" s="1193"/>
      <c r="G945" s="1206"/>
      <c r="H945" s="1195">
        <f t="shared" si="35"/>
        <v>0</v>
      </c>
      <c r="I945" s="1180"/>
      <c r="J945" s="1195">
        <f t="shared" si="36"/>
        <v>0</v>
      </c>
      <c r="K945" s="1024">
        <f t="shared" si="37"/>
        <v>0</v>
      </c>
    </row>
    <row r="946" spans="1:11" customFormat="1" ht="14.25">
      <c r="A946" s="806"/>
      <c r="B946" s="402" t="s">
        <v>3047</v>
      </c>
      <c r="C946" s="811"/>
      <c r="D946" s="1193"/>
      <c r="E946" s="1193"/>
      <c r="F946" s="1193"/>
      <c r="G946" s="1206"/>
      <c r="H946" s="1195">
        <f t="shared" si="35"/>
        <v>0</v>
      </c>
      <c r="I946" s="1180"/>
      <c r="J946" s="1195">
        <f t="shared" si="36"/>
        <v>0</v>
      </c>
      <c r="K946" s="1024">
        <f t="shared" si="37"/>
        <v>0</v>
      </c>
    </row>
    <row r="947" spans="1:11" customFormat="1" ht="14.25">
      <c r="A947" s="806"/>
      <c r="B947" s="402" t="s">
        <v>3044</v>
      </c>
      <c r="C947" s="811"/>
      <c r="D947" s="1193"/>
      <c r="E947" s="1193"/>
      <c r="F947" s="1193"/>
      <c r="G947" s="1206"/>
      <c r="H947" s="1195">
        <f t="shared" ref="H947:H1010" si="38">E947*G947</f>
        <v>0</v>
      </c>
      <c r="I947" s="1180"/>
      <c r="J947" s="1195">
        <f t="shared" si="36"/>
        <v>0</v>
      </c>
      <c r="K947" s="1024">
        <f t="shared" si="37"/>
        <v>0</v>
      </c>
    </row>
    <row r="948" spans="1:11" customFormat="1" ht="14.25">
      <c r="A948" s="806"/>
      <c r="B948" s="402" t="s">
        <v>3039</v>
      </c>
      <c r="C948" s="811"/>
      <c r="D948" s="1193"/>
      <c r="E948" s="1193"/>
      <c r="F948" s="1193"/>
      <c r="G948" s="1206"/>
      <c r="H948" s="1195">
        <f t="shared" si="38"/>
        <v>0</v>
      </c>
      <c r="I948" s="1180"/>
      <c r="J948" s="1195">
        <f t="shared" ref="J948:J1011" si="39">E948*I948</f>
        <v>0</v>
      </c>
      <c r="K948" s="1024">
        <f t="shared" si="37"/>
        <v>0</v>
      </c>
    </row>
    <row r="949" spans="1:11" customFormat="1" ht="14.25">
      <c r="A949" s="806"/>
      <c r="B949" s="832" t="s">
        <v>3293</v>
      </c>
      <c r="C949" s="809" t="s">
        <v>2515</v>
      </c>
      <c r="D949" s="1200">
        <v>18</v>
      </c>
      <c r="E949" s="1193"/>
      <c r="F949" s="1193">
        <f>D949*E949</f>
        <v>0</v>
      </c>
      <c r="G949" s="1206">
        <v>14</v>
      </c>
      <c r="H949" s="1195">
        <f t="shared" si="38"/>
        <v>0</v>
      </c>
      <c r="I949" s="1180">
        <v>4</v>
      </c>
      <c r="J949" s="1195">
        <f t="shared" si="39"/>
        <v>0</v>
      </c>
      <c r="K949" s="1024">
        <f t="shared" si="37"/>
        <v>0</v>
      </c>
    </row>
    <row r="950" spans="1:11" customFormat="1" ht="14.25">
      <c r="A950" s="806"/>
      <c r="B950" s="829"/>
      <c r="C950" s="803"/>
      <c r="D950" s="1178"/>
      <c r="E950" s="1178"/>
      <c r="F950" s="1178"/>
      <c r="G950" s="1206"/>
      <c r="H950" s="1195">
        <f t="shared" si="38"/>
        <v>0</v>
      </c>
      <c r="I950" s="1180"/>
      <c r="J950" s="1195">
        <f t="shared" si="39"/>
        <v>0</v>
      </c>
      <c r="K950" s="1024">
        <f t="shared" si="37"/>
        <v>0</v>
      </c>
    </row>
    <row r="951" spans="1:11" customFormat="1" ht="14.25">
      <c r="A951" s="806"/>
      <c r="B951" s="402" t="s">
        <v>3045</v>
      </c>
      <c r="C951" s="803"/>
      <c r="D951" s="1178"/>
      <c r="E951" s="1178"/>
      <c r="F951" s="1178"/>
      <c r="G951" s="1206"/>
      <c r="H951" s="1195">
        <f t="shared" si="38"/>
        <v>0</v>
      </c>
      <c r="I951" s="1180"/>
      <c r="J951" s="1195">
        <f t="shared" si="39"/>
        <v>0</v>
      </c>
      <c r="K951" s="1024">
        <f t="shared" si="37"/>
        <v>0</v>
      </c>
    </row>
    <row r="952" spans="1:11" customFormat="1" ht="14.25">
      <c r="A952" s="806"/>
      <c r="B952" s="402" t="s">
        <v>3047</v>
      </c>
      <c r="C952" s="803"/>
      <c r="D952" s="1178"/>
      <c r="E952" s="1178"/>
      <c r="F952" s="1178"/>
      <c r="G952" s="1206"/>
      <c r="H952" s="1195">
        <f t="shared" si="38"/>
        <v>0</v>
      </c>
      <c r="I952" s="1180"/>
      <c r="J952" s="1195">
        <f t="shared" si="39"/>
        <v>0</v>
      </c>
      <c r="K952" s="1024">
        <f t="shared" si="37"/>
        <v>0</v>
      </c>
    </row>
    <row r="953" spans="1:11" customFormat="1" ht="14.25">
      <c r="A953" s="806"/>
      <c r="B953" s="402" t="s">
        <v>3046</v>
      </c>
      <c r="C953" s="803"/>
      <c r="D953" s="1178"/>
      <c r="E953" s="1178"/>
      <c r="F953" s="1178"/>
      <c r="G953" s="1206"/>
      <c r="H953" s="1195">
        <f t="shared" si="38"/>
        <v>0</v>
      </c>
      <c r="I953" s="1180"/>
      <c r="J953" s="1195">
        <f t="shared" si="39"/>
        <v>0</v>
      </c>
      <c r="K953" s="1024">
        <f t="shared" si="37"/>
        <v>0</v>
      </c>
    </row>
    <row r="954" spans="1:11" customFormat="1" ht="14.25">
      <c r="A954" s="806"/>
      <c r="B954" s="402" t="s">
        <v>3039</v>
      </c>
      <c r="C954" s="803"/>
      <c r="D954" s="1178"/>
      <c r="E954" s="1178"/>
      <c r="F954" s="1178"/>
      <c r="G954" s="1206"/>
      <c r="H954" s="1195">
        <f t="shared" si="38"/>
        <v>0</v>
      </c>
      <c r="I954" s="1180"/>
      <c r="J954" s="1195">
        <f t="shared" si="39"/>
        <v>0</v>
      </c>
      <c r="K954" s="1024">
        <f t="shared" si="37"/>
        <v>0</v>
      </c>
    </row>
    <row r="955" spans="1:11" customFormat="1" ht="14.25">
      <c r="A955" s="806"/>
      <c r="B955" s="832" t="s">
        <v>3294</v>
      </c>
      <c r="C955" s="809" t="s">
        <v>2515</v>
      </c>
      <c r="D955" s="1200">
        <v>80</v>
      </c>
      <c r="E955" s="1173"/>
      <c r="F955" s="1173">
        <f>D955*E955</f>
        <v>0</v>
      </c>
      <c r="G955" s="1206">
        <v>72</v>
      </c>
      <c r="H955" s="1195">
        <f t="shared" si="38"/>
        <v>0</v>
      </c>
      <c r="I955" s="1180">
        <v>8</v>
      </c>
      <c r="J955" s="1195">
        <f t="shared" si="39"/>
        <v>0</v>
      </c>
      <c r="K955" s="1024">
        <f t="shared" si="37"/>
        <v>0</v>
      </c>
    </row>
    <row r="956" spans="1:11" customFormat="1" ht="14.25">
      <c r="A956" s="806"/>
      <c r="B956" s="829"/>
      <c r="C956" s="803"/>
      <c r="D956" s="1178"/>
      <c r="E956" s="1178"/>
      <c r="F956" s="1178"/>
      <c r="G956" s="1206"/>
      <c r="H956" s="1195">
        <f t="shared" si="38"/>
        <v>0</v>
      </c>
      <c r="I956" s="1180"/>
      <c r="J956" s="1195">
        <f t="shared" si="39"/>
        <v>0</v>
      </c>
      <c r="K956" s="1024">
        <f t="shared" si="37"/>
        <v>0</v>
      </c>
    </row>
    <row r="957" spans="1:11" customFormat="1" ht="14.25">
      <c r="A957" s="806"/>
      <c r="B957" s="402" t="s">
        <v>3045</v>
      </c>
      <c r="C957" s="803"/>
      <c r="D957" s="1178"/>
      <c r="E957" s="1178"/>
      <c r="F957" s="1178"/>
      <c r="G957" s="1206"/>
      <c r="H957" s="1195">
        <f t="shared" si="38"/>
        <v>0</v>
      </c>
      <c r="I957" s="1180"/>
      <c r="J957" s="1195">
        <f t="shared" si="39"/>
        <v>0</v>
      </c>
      <c r="K957" s="1024">
        <f t="shared" si="37"/>
        <v>0</v>
      </c>
    </row>
    <row r="958" spans="1:11" customFormat="1" ht="14.25">
      <c r="A958" s="806"/>
      <c r="B958" s="402" t="s">
        <v>3047</v>
      </c>
      <c r="C958" s="803"/>
      <c r="D958" s="1178"/>
      <c r="E958" s="1178"/>
      <c r="F958" s="1178"/>
      <c r="G958" s="1206"/>
      <c r="H958" s="1195">
        <f t="shared" si="38"/>
        <v>0</v>
      </c>
      <c r="I958" s="1180"/>
      <c r="J958" s="1195">
        <f t="shared" si="39"/>
        <v>0</v>
      </c>
      <c r="K958" s="1024">
        <f t="shared" si="37"/>
        <v>0</v>
      </c>
    </row>
    <row r="959" spans="1:11" customFormat="1" ht="14.25">
      <c r="A959" s="806"/>
      <c r="B959" s="402" t="s">
        <v>3042</v>
      </c>
      <c r="C959" s="803"/>
      <c r="D959" s="1178"/>
      <c r="E959" s="1178"/>
      <c r="F959" s="1178"/>
      <c r="G959" s="1206"/>
      <c r="H959" s="1195">
        <f t="shared" si="38"/>
        <v>0</v>
      </c>
      <c r="I959" s="1180"/>
      <c r="J959" s="1195">
        <f t="shared" si="39"/>
        <v>0</v>
      </c>
      <c r="K959" s="1024">
        <f t="shared" si="37"/>
        <v>0</v>
      </c>
    </row>
    <row r="960" spans="1:11" customFormat="1" ht="14.25">
      <c r="A960" s="806"/>
      <c r="B960" s="402" t="s">
        <v>3039</v>
      </c>
      <c r="C960" s="803"/>
      <c r="D960" s="1178"/>
      <c r="E960" s="1178"/>
      <c r="F960" s="1178"/>
      <c r="G960" s="1206"/>
      <c r="H960" s="1195">
        <f t="shared" si="38"/>
        <v>0</v>
      </c>
      <c r="I960" s="1180"/>
      <c r="J960" s="1195">
        <f t="shared" si="39"/>
        <v>0</v>
      </c>
      <c r="K960" s="1024">
        <f t="shared" si="37"/>
        <v>0</v>
      </c>
    </row>
    <row r="961" spans="1:11" customFormat="1" ht="14.25">
      <c r="A961" s="806"/>
      <c r="B961" s="832" t="s">
        <v>3295</v>
      </c>
      <c r="C961" s="809" t="s">
        <v>2515</v>
      </c>
      <c r="D961" s="1200">
        <v>8</v>
      </c>
      <c r="E961" s="1173"/>
      <c r="F961" s="1173">
        <f>D961*E961</f>
        <v>0</v>
      </c>
      <c r="G961" s="1206">
        <v>8</v>
      </c>
      <c r="H961" s="1195">
        <f t="shared" si="38"/>
        <v>0</v>
      </c>
      <c r="I961" s="1180"/>
      <c r="J961" s="1195">
        <f t="shared" si="39"/>
        <v>0</v>
      </c>
      <c r="K961" s="1024">
        <f t="shared" si="37"/>
        <v>0</v>
      </c>
    </row>
    <row r="962" spans="1:11" customFormat="1" ht="14.25">
      <c r="A962" s="806"/>
      <c r="B962" s="829"/>
      <c r="C962" s="803"/>
      <c r="D962" s="1178"/>
      <c r="E962" s="1178"/>
      <c r="F962" s="1178"/>
      <c r="G962" s="1206"/>
      <c r="H962" s="1195">
        <f t="shared" si="38"/>
        <v>0</v>
      </c>
      <c r="I962" s="1180"/>
      <c r="J962" s="1195">
        <f t="shared" si="39"/>
        <v>0</v>
      </c>
      <c r="K962" s="1024">
        <f t="shared" si="37"/>
        <v>0</v>
      </c>
    </row>
    <row r="963" spans="1:11" customFormat="1" ht="28.5">
      <c r="A963" s="806">
        <v>8</v>
      </c>
      <c r="B963" s="832" t="s">
        <v>3048</v>
      </c>
      <c r="C963" s="803"/>
      <c r="D963" s="1178"/>
      <c r="E963" s="1178"/>
      <c r="F963" s="1178"/>
      <c r="G963" s="1206"/>
      <c r="H963" s="1195">
        <f t="shared" si="38"/>
        <v>0</v>
      </c>
      <c r="I963" s="1180"/>
      <c r="J963" s="1195">
        <f t="shared" si="39"/>
        <v>0</v>
      </c>
      <c r="K963" s="1024">
        <f t="shared" si="37"/>
        <v>0</v>
      </c>
    </row>
    <row r="964" spans="1:11" customFormat="1" ht="28.5">
      <c r="A964" s="806"/>
      <c r="B964" s="832" t="s">
        <v>3455</v>
      </c>
      <c r="C964" s="803"/>
      <c r="D964" s="1178"/>
      <c r="E964" s="1178"/>
      <c r="F964" s="1178"/>
      <c r="G964" s="1206"/>
      <c r="H964" s="1195">
        <f t="shared" si="38"/>
        <v>0</v>
      </c>
      <c r="I964" s="1180"/>
      <c r="J964" s="1195">
        <f t="shared" si="39"/>
        <v>0</v>
      </c>
      <c r="K964" s="1024">
        <f t="shared" si="37"/>
        <v>0</v>
      </c>
    </row>
    <row r="965" spans="1:11" customFormat="1" ht="14.25">
      <c r="A965" s="806"/>
      <c r="B965" s="822" t="s">
        <v>2921</v>
      </c>
      <c r="C965" s="803"/>
      <c r="D965" s="1178"/>
      <c r="E965" s="1178"/>
      <c r="F965" s="1178"/>
      <c r="G965" s="1206"/>
      <c r="H965" s="1195">
        <f t="shared" si="38"/>
        <v>0</v>
      </c>
      <c r="I965" s="1180"/>
      <c r="J965" s="1195">
        <f t="shared" si="39"/>
        <v>0</v>
      </c>
      <c r="K965" s="1024">
        <f t="shared" si="37"/>
        <v>0</v>
      </c>
    </row>
    <row r="966" spans="1:11" customFormat="1" ht="28.5">
      <c r="A966" s="806"/>
      <c r="B966" s="822" t="s">
        <v>3049</v>
      </c>
      <c r="C966" s="803"/>
      <c r="D966" s="1178"/>
      <c r="E966" s="1178"/>
      <c r="F966" s="1178"/>
      <c r="G966" s="1206"/>
      <c r="H966" s="1195">
        <f t="shared" si="38"/>
        <v>0</v>
      </c>
      <c r="I966" s="1180"/>
      <c r="J966" s="1195">
        <f t="shared" si="39"/>
        <v>0</v>
      </c>
      <c r="K966" s="1024">
        <f t="shared" si="37"/>
        <v>0</v>
      </c>
    </row>
    <row r="967" spans="1:11" customFormat="1" ht="14.25">
      <c r="A967" s="806"/>
      <c r="B967" s="402" t="s">
        <v>3296</v>
      </c>
      <c r="C967" s="803"/>
      <c r="D967" s="1178"/>
      <c r="E967" s="1178"/>
      <c r="F967" s="1178"/>
      <c r="G967" s="1206"/>
      <c r="H967" s="1195">
        <f t="shared" si="38"/>
        <v>0</v>
      </c>
      <c r="I967" s="1180"/>
      <c r="J967" s="1195">
        <f t="shared" si="39"/>
        <v>0</v>
      </c>
      <c r="K967" s="1024">
        <f t="shared" si="37"/>
        <v>0</v>
      </c>
    </row>
    <row r="968" spans="1:11" customFormat="1" ht="28.5">
      <c r="A968" s="806"/>
      <c r="B968" s="822" t="s">
        <v>3050</v>
      </c>
      <c r="C968" s="809" t="s">
        <v>2515</v>
      </c>
      <c r="D968" s="1200">
        <v>46</v>
      </c>
      <c r="E968" s="1173"/>
      <c r="F968" s="1173">
        <f>D968*E968</f>
        <v>0</v>
      </c>
      <c r="G968" s="1206">
        <v>30</v>
      </c>
      <c r="H968" s="1195">
        <f t="shared" si="38"/>
        <v>0</v>
      </c>
      <c r="I968" s="1180">
        <v>16</v>
      </c>
      <c r="J968" s="1195">
        <f t="shared" si="39"/>
        <v>0</v>
      </c>
      <c r="K968" s="1024">
        <f t="shared" si="37"/>
        <v>0</v>
      </c>
    </row>
    <row r="969" spans="1:11" customFormat="1" ht="14.25" customHeight="1">
      <c r="A969" s="806"/>
      <c r="B969" s="829"/>
      <c r="C969" s="803"/>
      <c r="D969" s="1178"/>
      <c r="E969" s="1178"/>
      <c r="F969" s="1178"/>
      <c r="G969" s="1206"/>
      <c r="H969" s="1195">
        <f t="shared" si="38"/>
        <v>0</v>
      </c>
      <c r="I969" s="1180"/>
      <c r="J969" s="1195">
        <f t="shared" si="39"/>
        <v>0</v>
      </c>
      <c r="K969" s="1024">
        <f t="shared" si="37"/>
        <v>0</v>
      </c>
    </row>
    <row r="970" spans="1:11" customFormat="1" ht="14.25">
      <c r="A970" s="806"/>
      <c r="B970" s="402" t="s">
        <v>3297</v>
      </c>
      <c r="C970" s="803"/>
      <c r="D970" s="1178"/>
      <c r="E970" s="1178"/>
      <c r="F970" s="1178"/>
      <c r="G970" s="1206"/>
      <c r="H970" s="1195">
        <f t="shared" si="38"/>
        <v>0</v>
      </c>
      <c r="I970" s="1180"/>
      <c r="J970" s="1195">
        <f t="shared" si="39"/>
        <v>0</v>
      </c>
      <c r="K970" s="1024">
        <f t="shared" si="37"/>
        <v>0</v>
      </c>
    </row>
    <row r="971" spans="1:11" customFormat="1" ht="28.5">
      <c r="A971" s="806"/>
      <c r="B971" s="822" t="s">
        <v>3051</v>
      </c>
      <c r="C971" s="809" t="s">
        <v>2515</v>
      </c>
      <c r="D971" s="1200">
        <v>10</v>
      </c>
      <c r="E971" s="1173"/>
      <c r="F971" s="1173">
        <f>D971*E971</f>
        <v>0</v>
      </c>
      <c r="G971" s="1206">
        <v>6</v>
      </c>
      <c r="H971" s="1195">
        <f t="shared" si="38"/>
        <v>0</v>
      </c>
      <c r="I971" s="1180">
        <v>4</v>
      </c>
      <c r="J971" s="1195">
        <f t="shared" si="39"/>
        <v>0</v>
      </c>
      <c r="K971" s="1024">
        <f t="shared" si="37"/>
        <v>0</v>
      </c>
    </row>
    <row r="972" spans="1:11" customFormat="1" ht="14.25">
      <c r="A972" s="806"/>
      <c r="B972" s="822"/>
      <c r="C972" s="803"/>
      <c r="D972" s="1178"/>
      <c r="E972" s="1178"/>
      <c r="F972" s="1178"/>
      <c r="G972" s="1206"/>
      <c r="H972" s="1195">
        <f t="shared" si="38"/>
        <v>0</v>
      </c>
      <c r="I972" s="1180"/>
      <c r="J972" s="1195">
        <f t="shared" si="39"/>
        <v>0</v>
      </c>
      <c r="K972" s="1024">
        <f t="shared" si="37"/>
        <v>0</v>
      </c>
    </row>
    <row r="973" spans="1:11" customFormat="1" ht="14.25">
      <c r="A973" s="806"/>
      <c r="B973" s="402" t="s">
        <v>3298</v>
      </c>
      <c r="C973" s="803"/>
      <c r="D973" s="1178"/>
      <c r="E973" s="1178"/>
      <c r="F973" s="1178"/>
      <c r="G973" s="1206"/>
      <c r="H973" s="1195">
        <f t="shared" si="38"/>
        <v>0</v>
      </c>
      <c r="I973" s="1180"/>
      <c r="J973" s="1195">
        <f t="shared" si="39"/>
        <v>0</v>
      </c>
      <c r="K973" s="1024">
        <f t="shared" si="37"/>
        <v>0</v>
      </c>
    </row>
    <row r="974" spans="1:11" customFormat="1" ht="28.5">
      <c r="A974" s="806"/>
      <c r="B974" s="822" t="s">
        <v>3052</v>
      </c>
      <c r="C974" s="809" t="s">
        <v>2515</v>
      </c>
      <c r="D974" s="1200">
        <v>24</v>
      </c>
      <c r="E974" s="1173"/>
      <c r="F974" s="1173">
        <f>D974*E974</f>
        <v>0</v>
      </c>
      <c r="G974" s="1206">
        <v>18</v>
      </c>
      <c r="H974" s="1195">
        <f t="shared" si="38"/>
        <v>0</v>
      </c>
      <c r="I974" s="1180">
        <v>6</v>
      </c>
      <c r="J974" s="1195">
        <f t="shared" si="39"/>
        <v>0</v>
      </c>
      <c r="K974" s="1024">
        <f t="shared" si="37"/>
        <v>0</v>
      </c>
    </row>
    <row r="975" spans="1:11" customFormat="1" ht="14.25">
      <c r="A975" s="806"/>
      <c r="B975" s="822"/>
      <c r="C975" s="803"/>
      <c r="D975" s="1178"/>
      <c r="E975" s="1178"/>
      <c r="F975" s="1178"/>
      <c r="G975" s="1206"/>
      <c r="H975" s="1195">
        <f t="shared" si="38"/>
        <v>0</v>
      </c>
      <c r="I975" s="1180"/>
      <c r="J975" s="1195">
        <f t="shared" si="39"/>
        <v>0</v>
      </c>
      <c r="K975" s="1024">
        <f t="shared" si="37"/>
        <v>0</v>
      </c>
    </row>
    <row r="976" spans="1:11" customFormat="1" ht="14.25">
      <c r="A976" s="806"/>
      <c r="B976" s="402" t="s">
        <v>3299</v>
      </c>
      <c r="C976" s="803"/>
      <c r="D976" s="1178"/>
      <c r="E976" s="1178"/>
      <c r="F976" s="1178"/>
      <c r="G976" s="1206"/>
      <c r="H976" s="1195">
        <f t="shared" si="38"/>
        <v>0</v>
      </c>
      <c r="I976" s="1180"/>
      <c r="J976" s="1195">
        <f t="shared" si="39"/>
        <v>0</v>
      </c>
      <c r="K976" s="1024">
        <f t="shared" si="37"/>
        <v>0</v>
      </c>
    </row>
    <row r="977" spans="1:11" customFormat="1" ht="28.5">
      <c r="A977" s="806"/>
      <c r="B977" s="822" t="s">
        <v>3053</v>
      </c>
      <c r="C977" s="809" t="s">
        <v>2515</v>
      </c>
      <c r="D977" s="1200">
        <v>10</v>
      </c>
      <c r="E977" s="1173"/>
      <c r="F977" s="1173">
        <f>D977*E977</f>
        <v>0</v>
      </c>
      <c r="G977" s="1206">
        <v>10</v>
      </c>
      <c r="H977" s="1195">
        <f t="shared" si="38"/>
        <v>0</v>
      </c>
      <c r="I977" s="1180"/>
      <c r="J977" s="1195">
        <f t="shared" si="39"/>
        <v>0</v>
      </c>
      <c r="K977" s="1024">
        <f t="shared" si="37"/>
        <v>0</v>
      </c>
    </row>
    <row r="978" spans="1:11" customFormat="1" ht="14.25">
      <c r="A978" s="806"/>
      <c r="B978" s="822"/>
      <c r="C978" s="803"/>
      <c r="D978" s="1178"/>
      <c r="E978" s="1178"/>
      <c r="F978" s="1178"/>
      <c r="G978" s="1206"/>
      <c r="H978" s="1195">
        <f t="shared" si="38"/>
        <v>0</v>
      </c>
      <c r="I978" s="1180"/>
      <c r="J978" s="1195">
        <f t="shared" si="39"/>
        <v>0</v>
      </c>
      <c r="K978" s="1024">
        <f t="shared" si="37"/>
        <v>0</v>
      </c>
    </row>
    <row r="979" spans="1:11" customFormat="1" ht="14.25">
      <c r="A979" s="806"/>
      <c r="B979" s="402" t="s">
        <v>3300</v>
      </c>
      <c r="C979" s="803"/>
      <c r="D979" s="1178"/>
      <c r="E979" s="1178"/>
      <c r="F979" s="1178"/>
      <c r="G979" s="1206"/>
      <c r="H979" s="1195">
        <f t="shared" si="38"/>
        <v>0</v>
      </c>
      <c r="I979" s="1180"/>
      <c r="J979" s="1195">
        <f t="shared" si="39"/>
        <v>0</v>
      </c>
      <c r="K979" s="1024">
        <f t="shared" si="37"/>
        <v>0</v>
      </c>
    </row>
    <row r="980" spans="1:11" customFormat="1" ht="28.5">
      <c r="A980" s="806"/>
      <c r="B980" s="822" t="s">
        <v>3054</v>
      </c>
      <c r="C980" s="809" t="s">
        <v>2515</v>
      </c>
      <c r="D980" s="1200">
        <v>16</v>
      </c>
      <c r="E980" s="1173"/>
      <c r="F980" s="1173">
        <f>D980*E980</f>
        <v>0</v>
      </c>
      <c r="G980" s="1206">
        <v>16</v>
      </c>
      <c r="H980" s="1195">
        <f t="shared" si="38"/>
        <v>0</v>
      </c>
      <c r="I980" s="1180"/>
      <c r="J980" s="1195">
        <f t="shared" si="39"/>
        <v>0</v>
      </c>
      <c r="K980" s="1024">
        <f t="shared" si="37"/>
        <v>0</v>
      </c>
    </row>
    <row r="981" spans="1:11" customFormat="1" ht="14.25">
      <c r="A981" s="806"/>
      <c r="B981" s="822"/>
      <c r="C981" s="803"/>
      <c r="D981" s="1178"/>
      <c r="E981" s="1178"/>
      <c r="F981" s="1178"/>
      <c r="G981" s="1206"/>
      <c r="H981" s="1195">
        <f t="shared" si="38"/>
        <v>0</v>
      </c>
      <c r="I981" s="1180"/>
      <c r="J981" s="1195">
        <f t="shared" si="39"/>
        <v>0</v>
      </c>
      <c r="K981" s="1024">
        <f t="shared" si="37"/>
        <v>0</v>
      </c>
    </row>
    <row r="982" spans="1:11" customFormat="1" ht="14.25">
      <c r="A982" s="806"/>
      <c r="B982" s="402" t="s">
        <v>3301</v>
      </c>
      <c r="C982" s="803"/>
      <c r="D982" s="1178"/>
      <c r="E982" s="1178"/>
      <c r="F982" s="1178"/>
      <c r="G982" s="1206"/>
      <c r="H982" s="1195">
        <f t="shared" si="38"/>
        <v>0</v>
      </c>
      <c r="I982" s="1180"/>
      <c r="J982" s="1195">
        <f t="shared" si="39"/>
        <v>0</v>
      </c>
      <c r="K982" s="1024">
        <f t="shared" si="37"/>
        <v>0</v>
      </c>
    </row>
    <row r="983" spans="1:11" customFormat="1" ht="28.5">
      <c r="A983" s="806"/>
      <c r="B983" s="822" t="s">
        <v>3055</v>
      </c>
      <c r="C983" s="809" t="s">
        <v>2515</v>
      </c>
      <c r="D983" s="1200">
        <v>94</v>
      </c>
      <c r="E983" s="1173"/>
      <c r="F983" s="1173">
        <f>D983*E983</f>
        <v>0</v>
      </c>
      <c r="G983" s="1206">
        <v>86</v>
      </c>
      <c r="H983" s="1195">
        <f t="shared" si="38"/>
        <v>0</v>
      </c>
      <c r="I983" s="1180">
        <v>8</v>
      </c>
      <c r="J983" s="1195">
        <f t="shared" si="39"/>
        <v>0</v>
      </c>
      <c r="K983" s="1024">
        <f t="shared" ref="K983:K1046" si="40">D983-G983-I983</f>
        <v>0</v>
      </c>
    </row>
    <row r="984" spans="1:11" customFormat="1" ht="14.25">
      <c r="A984" s="806"/>
      <c r="B984" s="829"/>
      <c r="C984" s="803"/>
      <c r="D984" s="1178"/>
      <c r="E984" s="1178"/>
      <c r="F984" s="1178"/>
      <c r="G984" s="1206"/>
      <c r="H984" s="1195">
        <f t="shared" si="38"/>
        <v>0</v>
      </c>
      <c r="I984" s="1180"/>
      <c r="J984" s="1195">
        <f t="shared" si="39"/>
        <v>0</v>
      </c>
      <c r="K984" s="1024">
        <f t="shared" si="40"/>
        <v>0</v>
      </c>
    </row>
    <row r="985" spans="1:11" customFormat="1" ht="58.5" customHeight="1">
      <c r="A985" s="806" t="s">
        <v>11</v>
      </c>
      <c r="B985" s="685" t="s">
        <v>3056</v>
      </c>
      <c r="C985" s="803"/>
      <c r="D985" s="1178"/>
      <c r="E985" s="1178"/>
      <c r="F985" s="1178"/>
      <c r="G985" s="1206"/>
      <c r="H985" s="1195">
        <f t="shared" si="38"/>
        <v>0</v>
      </c>
      <c r="I985" s="1180"/>
      <c r="J985" s="1195">
        <f t="shared" si="39"/>
        <v>0</v>
      </c>
      <c r="K985" s="1024">
        <f t="shared" si="40"/>
        <v>0</v>
      </c>
    </row>
    <row r="986" spans="1:11" customFormat="1" ht="14.25">
      <c r="A986" s="806"/>
      <c r="B986" s="829"/>
      <c r="C986" s="803"/>
      <c r="D986" s="1178"/>
      <c r="E986" s="1178"/>
      <c r="F986" s="1178"/>
      <c r="G986" s="1206"/>
      <c r="H986" s="1195">
        <f t="shared" si="38"/>
        <v>0</v>
      </c>
      <c r="I986" s="1180"/>
      <c r="J986" s="1195">
        <f t="shared" si="39"/>
        <v>0</v>
      </c>
      <c r="K986" s="1024">
        <f t="shared" si="40"/>
        <v>0</v>
      </c>
    </row>
    <row r="987" spans="1:11" customFormat="1" ht="14.25">
      <c r="A987" s="806"/>
      <c r="B987" s="402" t="s">
        <v>3302</v>
      </c>
      <c r="C987" s="803"/>
      <c r="D987" s="1178"/>
      <c r="E987" s="1178"/>
      <c r="F987" s="1178"/>
      <c r="G987" s="1206"/>
      <c r="H987" s="1195">
        <f t="shared" si="38"/>
        <v>0</v>
      </c>
      <c r="I987" s="1180"/>
      <c r="J987" s="1195">
        <f t="shared" si="39"/>
        <v>0</v>
      </c>
      <c r="K987" s="1024">
        <f t="shared" si="40"/>
        <v>0</v>
      </c>
    </row>
    <row r="988" spans="1:11" customFormat="1" ht="15">
      <c r="A988" s="806"/>
      <c r="B988" s="822" t="s">
        <v>3057</v>
      </c>
      <c r="C988" s="809" t="s">
        <v>2515</v>
      </c>
      <c r="D988" s="1200">
        <v>60</v>
      </c>
      <c r="E988" s="1173"/>
      <c r="F988" s="1173">
        <f>D988*E988</f>
        <v>0</v>
      </c>
      <c r="G988" s="1206">
        <v>46</v>
      </c>
      <c r="H988" s="1195">
        <f t="shared" si="38"/>
        <v>0</v>
      </c>
      <c r="I988" s="1180">
        <v>14</v>
      </c>
      <c r="J988" s="1195">
        <f t="shared" si="39"/>
        <v>0</v>
      </c>
      <c r="K988" s="1024">
        <f t="shared" si="40"/>
        <v>0</v>
      </c>
    </row>
    <row r="989" spans="1:11" customFormat="1" ht="14.25">
      <c r="A989" s="806"/>
      <c r="B989" s="822"/>
      <c r="C989" s="803"/>
      <c r="D989" s="1178"/>
      <c r="E989" s="1178"/>
      <c r="F989" s="1178"/>
      <c r="G989" s="1206"/>
      <c r="H989" s="1195">
        <f t="shared" si="38"/>
        <v>0</v>
      </c>
      <c r="I989" s="1180"/>
      <c r="J989" s="1195">
        <f t="shared" si="39"/>
        <v>0</v>
      </c>
      <c r="K989" s="1024">
        <f t="shared" si="40"/>
        <v>0</v>
      </c>
    </row>
    <row r="990" spans="1:11" customFormat="1" ht="14.25">
      <c r="A990" s="806"/>
      <c r="B990" s="402" t="s">
        <v>3303</v>
      </c>
      <c r="C990" s="803"/>
      <c r="D990" s="1178"/>
      <c r="E990" s="1178"/>
      <c r="F990" s="1178"/>
      <c r="G990" s="1206"/>
      <c r="H990" s="1195">
        <f t="shared" si="38"/>
        <v>0</v>
      </c>
      <c r="I990" s="1180"/>
      <c r="J990" s="1195">
        <f t="shared" si="39"/>
        <v>0</v>
      </c>
      <c r="K990" s="1024">
        <f t="shared" si="40"/>
        <v>0</v>
      </c>
    </row>
    <row r="991" spans="1:11" customFormat="1" ht="15">
      <c r="A991" s="806"/>
      <c r="B991" s="822" t="s">
        <v>3058</v>
      </c>
      <c r="C991" s="809" t="s">
        <v>2515</v>
      </c>
      <c r="D991" s="1200">
        <v>2</v>
      </c>
      <c r="E991" s="1173"/>
      <c r="F991" s="1173">
        <f>D991*E991</f>
        <v>0</v>
      </c>
      <c r="G991" s="1206"/>
      <c r="H991" s="1195">
        <f t="shared" si="38"/>
        <v>0</v>
      </c>
      <c r="I991" s="1180">
        <v>2</v>
      </c>
      <c r="J991" s="1195">
        <f t="shared" si="39"/>
        <v>0</v>
      </c>
      <c r="K991" s="1024">
        <f t="shared" si="40"/>
        <v>0</v>
      </c>
    </row>
    <row r="992" spans="1:11" customFormat="1" ht="14.25">
      <c r="A992" s="806"/>
      <c r="B992" s="822"/>
      <c r="C992" s="803"/>
      <c r="D992" s="1178"/>
      <c r="E992" s="1178"/>
      <c r="F992" s="1178"/>
      <c r="G992" s="1206"/>
      <c r="H992" s="1195">
        <f t="shared" si="38"/>
        <v>0</v>
      </c>
      <c r="I992" s="1180"/>
      <c r="J992" s="1195">
        <f t="shared" si="39"/>
        <v>0</v>
      </c>
      <c r="K992" s="1024">
        <f t="shared" si="40"/>
        <v>0</v>
      </c>
    </row>
    <row r="993" spans="1:11" customFormat="1" ht="14.25">
      <c r="A993" s="806"/>
      <c r="B993" s="402" t="s">
        <v>3304</v>
      </c>
      <c r="C993" s="803"/>
      <c r="D993" s="1178"/>
      <c r="E993" s="1178"/>
      <c r="F993" s="1178"/>
      <c r="G993" s="1206"/>
      <c r="H993" s="1195">
        <f t="shared" si="38"/>
        <v>0</v>
      </c>
      <c r="I993" s="1180"/>
      <c r="J993" s="1195">
        <f t="shared" si="39"/>
        <v>0</v>
      </c>
      <c r="K993" s="1024">
        <f t="shared" si="40"/>
        <v>0</v>
      </c>
    </row>
    <row r="994" spans="1:11" customFormat="1" ht="15">
      <c r="A994" s="806"/>
      <c r="B994" s="822" t="s">
        <v>3059</v>
      </c>
      <c r="C994" s="809" t="s">
        <v>2515</v>
      </c>
      <c r="D994" s="1200">
        <v>22</v>
      </c>
      <c r="E994" s="1173"/>
      <c r="F994" s="1173">
        <f>D994*E994</f>
        <v>0</v>
      </c>
      <c r="G994" s="1206">
        <v>16</v>
      </c>
      <c r="H994" s="1195">
        <f t="shared" si="38"/>
        <v>0</v>
      </c>
      <c r="I994" s="1180">
        <v>6</v>
      </c>
      <c r="J994" s="1195">
        <f t="shared" si="39"/>
        <v>0</v>
      </c>
      <c r="K994" s="1024">
        <f t="shared" si="40"/>
        <v>0</v>
      </c>
    </row>
    <row r="995" spans="1:11" customFormat="1" ht="14.25">
      <c r="A995" s="806"/>
      <c r="B995" s="402"/>
      <c r="C995" s="803"/>
      <c r="D995" s="1178"/>
      <c r="E995" s="1178"/>
      <c r="F995" s="1178"/>
      <c r="G995" s="1206"/>
      <c r="H995" s="1195">
        <f t="shared" si="38"/>
        <v>0</v>
      </c>
      <c r="I995" s="1180"/>
      <c r="J995" s="1195">
        <f t="shared" si="39"/>
        <v>0</v>
      </c>
      <c r="K995" s="1024">
        <f t="shared" si="40"/>
        <v>0</v>
      </c>
    </row>
    <row r="996" spans="1:11" customFormat="1" ht="14.25">
      <c r="A996" s="806"/>
      <c r="B996" s="402" t="s">
        <v>3305</v>
      </c>
      <c r="C996" s="803"/>
      <c r="D996" s="1178"/>
      <c r="E996" s="1178"/>
      <c r="F996" s="1178"/>
      <c r="G996" s="1206"/>
      <c r="H996" s="1195">
        <f t="shared" si="38"/>
        <v>0</v>
      </c>
      <c r="I996" s="1180"/>
      <c r="J996" s="1195">
        <f t="shared" si="39"/>
        <v>0</v>
      </c>
      <c r="K996" s="1024">
        <f t="shared" si="40"/>
        <v>0</v>
      </c>
    </row>
    <row r="997" spans="1:11" customFormat="1" ht="15">
      <c r="A997" s="806"/>
      <c r="B997" s="822" t="s">
        <v>3060</v>
      </c>
      <c r="C997" s="809" t="s">
        <v>2515</v>
      </c>
      <c r="D997" s="1200">
        <v>8</v>
      </c>
      <c r="E997" s="1173"/>
      <c r="F997" s="1173">
        <f>D997*E997</f>
        <v>0</v>
      </c>
      <c r="G997" s="1206">
        <v>8</v>
      </c>
      <c r="H997" s="1195">
        <f t="shared" si="38"/>
        <v>0</v>
      </c>
      <c r="I997" s="1180"/>
      <c r="J997" s="1195">
        <f t="shared" si="39"/>
        <v>0</v>
      </c>
      <c r="K997" s="1024">
        <f t="shared" si="40"/>
        <v>0</v>
      </c>
    </row>
    <row r="998" spans="1:11" customFormat="1" ht="13.5" customHeight="1">
      <c r="A998" s="806"/>
      <c r="B998" s="822"/>
      <c r="C998" s="803"/>
      <c r="D998" s="1178"/>
      <c r="E998" s="1178"/>
      <c r="F998" s="1178"/>
      <c r="G998" s="1206"/>
      <c r="H998" s="1195">
        <f t="shared" si="38"/>
        <v>0</v>
      </c>
      <c r="I998" s="1180"/>
      <c r="J998" s="1195">
        <f t="shared" si="39"/>
        <v>0</v>
      </c>
      <c r="K998" s="1024">
        <f t="shared" si="40"/>
        <v>0</v>
      </c>
    </row>
    <row r="999" spans="1:11" customFormat="1" ht="14.25">
      <c r="A999" s="806"/>
      <c r="B999" s="402" t="s">
        <v>3306</v>
      </c>
      <c r="C999" s="803"/>
      <c r="D999" s="1178"/>
      <c r="E999" s="1178"/>
      <c r="F999" s="1178"/>
      <c r="G999" s="1206"/>
      <c r="H999" s="1195">
        <f t="shared" si="38"/>
        <v>0</v>
      </c>
      <c r="I999" s="1180"/>
      <c r="J999" s="1195">
        <f t="shared" si="39"/>
        <v>0</v>
      </c>
      <c r="K999" s="1024">
        <f t="shared" si="40"/>
        <v>0</v>
      </c>
    </row>
    <row r="1000" spans="1:11" customFormat="1" ht="15">
      <c r="A1000" s="806"/>
      <c r="B1000" s="822" t="s">
        <v>3061</v>
      </c>
      <c r="C1000" s="809" t="s">
        <v>2515</v>
      </c>
      <c r="D1000" s="1200">
        <v>70</v>
      </c>
      <c r="E1000" s="1173"/>
      <c r="F1000" s="1173">
        <f>D1000*E1000</f>
        <v>0</v>
      </c>
      <c r="G1000" s="1206">
        <v>62</v>
      </c>
      <c r="H1000" s="1195">
        <f t="shared" si="38"/>
        <v>0</v>
      </c>
      <c r="I1000" s="1180">
        <v>8</v>
      </c>
      <c r="J1000" s="1195">
        <f t="shared" si="39"/>
        <v>0</v>
      </c>
      <c r="K1000" s="1024">
        <f t="shared" si="40"/>
        <v>0</v>
      </c>
    </row>
    <row r="1001" spans="1:11" customFormat="1" ht="14.25">
      <c r="A1001" s="806"/>
      <c r="B1001" s="402"/>
      <c r="C1001" s="803"/>
      <c r="D1001" s="1178"/>
      <c r="E1001" s="1178"/>
      <c r="F1001" s="1178"/>
      <c r="G1001" s="1206"/>
      <c r="H1001" s="1195">
        <f t="shared" si="38"/>
        <v>0</v>
      </c>
      <c r="I1001" s="1180"/>
      <c r="J1001" s="1195">
        <f t="shared" si="39"/>
        <v>0</v>
      </c>
      <c r="K1001" s="1024">
        <f t="shared" si="40"/>
        <v>0</v>
      </c>
    </row>
    <row r="1002" spans="1:11" customFormat="1" ht="14.25">
      <c r="A1002" s="806"/>
      <c r="B1002" s="402" t="s">
        <v>3307</v>
      </c>
      <c r="C1002" s="803"/>
      <c r="D1002" s="1178"/>
      <c r="E1002" s="1178"/>
      <c r="F1002" s="1178"/>
      <c r="G1002" s="1206"/>
      <c r="H1002" s="1195">
        <f t="shared" si="38"/>
        <v>0</v>
      </c>
      <c r="I1002" s="1180"/>
      <c r="J1002" s="1195">
        <f t="shared" si="39"/>
        <v>0</v>
      </c>
      <c r="K1002" s="1024">
        <f t="shared" si="40"/>
        <v>0</v>
      </c>
    </row>
    <row r="1003" spans="1:11" customFormat="1" ht="15">
      <c r="A1003" s="806"/>
      <c r="B1003" s="822" t="s">
        <v>3062</v>
      </c>
      <c r="C1003" s="809" t="s">
        <v>2515</v>
      </c>
      <c r="D1003" s="1200">
        <v>36</v>
      </c>
      <c r="E1003" s="1173"/>
      <c r="F1003" s="1173">
        <f>D1003*E1003</f>
        <v>0</v>
      </c>
      <c r="G1003" s="1206">
        <v>36</v>
      </c>
      <c r="H1003" s="1195">
        <f t="shared" si="38"/>
        <v>0</v>
      </c>
      <c r="I1003" s="1180"/>
      <c r="J1003" s="1195">
        <f t="shared" si="39"/>
        <v>0</v>
      </c>
      <c r="K1003" s="1024">
        <f t="shared" si="40"/>
        <v>0</v>
      </c>
    </row>
    <row r="1004" spans="1:11" customFormat="1" ht="19.5" customHeight="1">
      <c r="A1004" s="806"/>
      <c r="B1004" s="829"/>
      <c r="C1004" s="809"/>
      <c r="D1004" s="1201"/>
      <c r="E1004" s="1173"/>
      <c r="F1004" s="1173"/>
      <c r="G1004" s="1206"/>
      <c r="H1004" s="1195">
        <f t="shared" si="38"/>
        <v>0</v>
      </c>
      <c r="I1004" s="1180"/>
      <c r="J1004" s="1195">
        <f t="shared" si="39"/>
        <v>0</v>
      </c>
      <c r="K1004" s="1024">
        <f t="shared" si="40"/>
        <v>0</v>
      </c>
    </row>
    <row r="1005" spans="1:11" customFormat="1" ht="144" customHeight="1">
      <c r="A1005" s="806" t="s">
        <v>12</v>
      </c>
      <c r="B1005" s="845" t="s">
        <v>3063</v>
      </c>
      <c r="C1005" s="809"/>
      <c r="D1005" s="1201"/>
      <c r="E1005" s="1173"/>
      <c r="F1005" s="1173"/>
      <c r="G1005" s="1206"/>
      <c r="H1005" s="1195">
        <f t="shared" si="38"/>
        <v>0</v>
      </c>
      <c r="I1005" s="1180"/>
      <c r="J1005" s="1195">
        <f t="shared" si="39"/>
        <v>0</v>
      </c>
      <c r="K1005" s="1024">
        <f t="shared" si="40"/>
        <v>0</v>
      </c>
    </row>
    <row r="1006" spans="1:11" customFormat="1" ht="14.25">
      <c r="A1006" s="806"/>
      <c r="B1006" s="829"/>
      <c r="C1006" s="809" t="s">
        <v>3064</v>
      </c>
      <c r="D1006" s="1200">
        <v>14500</v>
      </c>
      <c r="E1006" s="1173"/>
      <c r="F1006" s="1173">
        <f>D1006*E1006</f>
        <v>0</v>
      </c>
      <c r="G1006" s="1206">
        <v>10755</v>
      </c>
      <c r="H1006" s="1195">
        <f t="shared" si="38"/>
        <v>0</v>
      </c>
      <c r="I1006" s="1180">
        <v>3745</v>
      </c>
      <c r="J1006" s="1195">
        <f t="shared" si="39"/>
        <v>0</v>
      </c>
      <c r="K1006" s="1024">
        <f t="shared" si="40"/>
        <v>0</v>
      </c>
    </row>
    <row r="1007" spans="1:11" customFormat="1" ht="14.25">
      <c r="A1007" s="806"/>
      <c r="B1007" s="829"/>
      <c r="C1007" s="809"/>
      <c r="D1007" s="1201"/>
      <c r="E1007" s="1173"/>
      <c r="F1007" s="1173"/>
      <c r="G1007" s="1206"/>
      <c r="H1007" s="1195">
        <f t="shared" si="38"/>
        <v>0</v>
      </c>
      <c r="I1007" s="1180"/>
      <c r="J1007" s="1195">
        <f t="shared" si="39"/>
        <v>0</v>
      </c>
      <c r="K1007" s="1024">
        <f t="shared" si="40"/>
        <v>0</v>
      </c>
    </row>
    <row r="1008" spans="1:11" customFormat="1" ht="14.25">
      <c r="A1008" s="806">
        <v>11</v>
      </c>
      <c r="B1008" s="1660" t="s">
        <v>3065</v>
      </c>
      <c r="C1008" s="809"/>
      <c r="D1008" s="1201"/>
      <c r="E1008" s="1173"/>
      <c r="F1008" s="1173"/>
      <c r="G1008" s="1206"/>
      <c r="H1008" s="1195">
        <f t="shared" si="38"/>
        <v>0</v>
      </c>
      <c r="I1008" s="1180"/>
      <c r="J1008" s="1195">
        <f t="shared" si="39"/>
        <v>0</v>
      </c>
      <c r="K1008" s="1024">
        <f t="shared" si="40"/>
        <v>0</v>
      </c>
    </row>
    <row r="1009" spans="1:11" customFormat="1" ht="14.25">
      <c r="A1009" s="806"/>
      <c r="B1009" s="1660"/>
      <c r="C1009" s="809"/>
      <c r="D1009" s="1201"/>
      <c r="E1009" s="1173"/>
      <c r="F1009" s="1173"/>
      <c r="G1009" s="1206"/>
      <c r="H1009" s="1195">
        <f t="shared" si="38"/>
        <v>0</v>
      </c>
      <c r="I1009" s="1180"/>
      <c r="J1009" s="1195">
        <f t="shared" si="39"/>
        <v>0</v>
      </c>
      <c r="K1009" s="1024">
        <f t="shared" si="40"/>
        <v>0</v>
      </c>
    </row>
    <row r="1010" spans="1:11" customFormat="1" ht="14.25">
      <c r="A1010" s="806"/>
      <c r="B1010" s="1660"/>
      <c r="C1010" s="809"/>
      <c r="D1010" s="1201"/>
      <c r="E1010" s="1173"/>
      <c r="F1010" s="1173"/>
      <c r="G1010" s="1206"/>
      <c r="H1010" s="1195">
        <f t="shared" si="38"/>
        <v>0</v>
      </c>
      <c r="I1010" s="1180"/>
      <c r="J1010" s="1195">
        <f t="shared" si="39"/>
        <v>0</v>
      </c>
      <c r="K1010" s="1024">
        <f t="shared" si="40"/>
        <v>0</v>
      </c>
    </row>
    <row r="1011" spans="1:11" customFormat="1" ht="14.25">
      <c r="A1011" s="806"/>
      <c r="B1011" s="1660"/>
      <c r="C1011" s="809"/>
      <c r="D1011" s="1201"/>
      <c r="E1011" s="1173"/>
      <c r="F1011" s="1173"/>
      <c r="G1011" s="1206"/>
      <c r="H1011" s="1195">
        <f t="shared" ref="H1011:H1065" si="41">E1011*G1011</f>
        <v>0</v>
      </c>
      <c r="I1011" s="1180"/>
      <c r="J1011" s="1195">
        <f t="shared" si="39"/>
        <v>0</v>
      </c>
      <c r="K1011" s="1024">
        <f t="shared" si="40"/>
        <v>0</v>
      </c>
    </row>
    <row r="1012" spans="1:11" customFormat="1" ht="14.25">
      <c r="A1012" s="806"/>
      <c r="B1012" s="1660"/>
      <c r="C1012" s="809"/>
      <c r="D1012" s="1201"/>
      <c r="E1012" s="1173"/>
      <c r="F1012" s="1173"/>
      <c r="G1012" s="1206"/>
      <c r="H1012" s="1195">
        <f t="shared" si="41"/>
        <v>0</v>
      </c>
      <c r="I1012" s="1180"/>
      <c r="J1012" s="1195">
        <f t="shared" ref="J1012:J1065" si="42">E1012*I1012</f>
        <v>0</v>
      </c>
      <c r="K1012" s="1024">
        <f t="shared" si="40"/>
        <v>0</v>
      </c>
    </row>
    <row r="1013" spans="1:11" customFormat="1" ht="14.25">
      <c r="A1013" s="806"/>
      <c r="B1013" s="1660"/>
      <c r="C1013" s="809"/>
      <c r="D1013" s="1201"/>
      <c r="E1013" s="1173"/>
      <c r="F1013" s="1173"/>
      <c r="G1013" s="1206"/>
      <c r="H1013" s="1195">
        <f t="shared" si="41"/>
        <v>0</v>
      </c>
      <c r="I1013" s="1180"/>
      <c r="J1013" s="1195">
        <f t="shared" si="42"/>
        <v>0</v>
      </c>
      <c r="K1013" s="1024">
        <f t="shared" si="40"/>
        <v>0</v>
      </c>
    </row>
    <row r="1014" spans="1:11" customFormat="1" ht="14.25">
      <c r="A1014" s="806"/>
      <c r="B1014" s="1660"/>
      <c r="C1014" s="809"/>
      <c r="D1014" s="1201"/>
      <c r="E1014" s="1173"/>
      <c r="F1014" s="1173"/>
      <c r="G1014" s="1206"/>
      <c r="H1014" s="1195">
        <f t="shared" si="41"/>
        <v>0</v>
      </c>
      <c r="I1014" s="1180"/>
      <c r="J1014" s="1195">
        <f t="shared" si="42"/>
        <v>0</v>
      </c>
      <c r="K1014" s="1024">
        <f t="shared" si="40"/>
        <v>0</v>
      </c>
    </row>
    <row r="1015" spans="1:11" customFormat="1" ht="14.25">
      <c r="A1015" s="806"/>
      <c r="B1015" s="1660"/>
      <c r="C1015" s="809"/>
      <c r="D1015" s="1201"/>
      <c r="E1015" s="1173"/>
      <c r="F1015" s="1173"/>
      <c r="G1015" s="1206"/>
      <c r="H1015" s="1195">
        <f t="shared" si="41"/>
        <v>0</v>
      </c>
      <c r="I1015" s="1180"/>
      <c r="J1015" s="1195">
        <f t="shared" si="42"/>
        <v>0</v>
      </c>
      <c r="K1015" s="1024">
        <f t="shared" si="40"/>
        <v>0</v>
      </c>
    </row>
    <row r="1016" spans="1:11" customFormat="1" ht="14.25" customHeight="1">
      <c r="A1016" s="806"/>
      <c r="B1016" s="1660"/>
      <c r="C1016" s="809"/>
      <c r="D1016" s="1201"/>
      <c r="E1016" s="1173"/>
      <c r="F1016" s="1173"/>
      <c r="G1016" s="1206"/>
      <c r="H1016" s="1195">
        <f t="shared" si="41"/>
        <v>0</v>
      </c>
      <c r="I1016" s="1180"/>
      <c r="J1016" s="1195">
        <f t="shared" si="42"/>
        <v>0</v>
      </c>
      <c r="K1016" s="1024">
        <f t="shared" si="40"/>
        <v>0</v>
      </c>
    </row>
    <row r="1017" spans="1:11" customFormat="1" ht="14.25" customHeight="1">
      <c r="A1017" s="806"/>
      <c r="B1017" s="1660"/>
      <c r="C1017" s="803"/>
      <c r="D1017" s="1178"/>
      <c r="E1017" s="1178"/>
      <c r="F1017" s="1178"/>
      <c r="G1017" s="1206"/>
      <c r="H1017" s="1195">
        <f t="shared" si="41"/>
        <v>0</v>
      </c>
      <c r="I1017" s="1180"/>
      <c r="J1017" s="1195">
        <f t="shared" si="42"/>
        <v>0</v>
      </c>
      <c r="K1017" s="1024">
        <f t="shared" si="40"/>
        <v>0</v>
      </c>
    </row>
    <row r="1018" spans="1:11" customFormat="1" ht="13.5" customHeight="1">
      <c r="A1018" s="806"/>
      <c r="B1018" s="686"/>
      <c r="C1018" s="809" t="s">
        <v>3064</v>
      </c>
      <c r="D1018" s="1200">
        <v>11500</v>
      </c>
      <c r="E1018" s="1173"/>
      <c r="F1018" s="1173">
        <f>D1018*E1018</f>
        <v>0</v>
      </c>
      <c r="G1018" s="1206">
        <v>8530</v>
      </c>
      <c r="H1018" s="1195">
        <f t="shared" si="41"/>
        <v>0</v>
      </c>
      <c r="I1018" s="1180">
        <v>2970</v>
      </c>
      <c r="J1018" s="1195">
        <f t="shared" si="42"/>
        <v>0</v>
      </c>
      <c r="K1018" s="1024">
        <f t="shared" si="40"/>
        <v>0</v>
      </c>
    </row>
    <row r="1019" spans="1:11" customFormat="1" ht="14.25" customHeight="1">
      <c r="A1019" s="806"/>
      <c r="B1019" s="686"/>
      <c r="C1019" s="803"/>
      <c r="D1019" s="1191"/>
      <c r="E1019" s="1191"/>
      <c r="F1019" s="1191"/>
      <c r="G1019" s="1206"/>
      <c r="H1019" s="1195">
        <f t="shared" si="41"/>
        <v>0</v>
      </c>
      <c r="I1019" s="1180"/>
      <c r="J1019" s="1195">
        <f t="shared" si="42"/>
        <v>0</v>
      </c>
      <c r="K1019" s="1024">
        <f t="shared" si="40"/>
        <v>0</v>
      </c>
    </row>
    <row r="1020" spans="1:11" customFormat="1" ht="12.75" customHeight="1">
      <c r="A1020" s="806">
        <v>12</v>
      </c>
      <c r="B1020" s="1660" t="s">
        <v>3456</v>
      </c>
      <c r="C1020" s="803"/>
      <c r="D1020" s="1191"/>
      <c r="E1020" s="1191"/>
      <c r="F1020" s="1191"/>
      <c r="G1020" s="1206"/>
      <c r="H1020" s="1195">
        <f t="shared" si="41"/>
        <v>0</v>
      </c>
      <c r="I1020" s="1180"/>
      <c r="J1020" s="1195">
        <f t="shared" si="42"/>
        <v>0</v>
      </c>
      <c r="K1020" s="1024">
        <f t="shared" si="40"/>
        <v>0</v>
      </c>
    </row>
    <row r="1021" spans="1:11" customFormat="1" ht="12.75" customHeight="1">
      <c r="A1021" s="806"/>
      <c r="B1021" s="1660"/>
      <c r="C1021" s="803"/>
      <c r="D1021" s="1191"/>
      <c r="E1021" s="1191"/>
      <c r="F1021" s="1191"/>
      <c r="G1021" s="1206"/>
      <c r="H1021" s="1195">
        <f t="shared" si="41"/>
        <v>0</v>
      </c>
      <c r="I1021" s="1180"/>
      <c r="J1021" s="1195">
        <f t="shared" si="42"/>
        <v>0</v>
      </c>
      <c r="K1021" s="1024">
        <f t="shared" si="40"/>
        <v>0</v>
      </c>
    </row>
    <row r="1022" spans="1:11" customFormat="1" ht="12.75" customHeight="1">
      <c r="A1022" s="806"/>
      <c r="B1022" s="1660"/>
      <c r="C1022" s="803"/>
      <c r="D1022" s="1191"/>
      <c r="E1022" s="1191"/>
      <c r="F1022" s="1191"/>
      <c r="G1022" s="1206"/>
      <c r="H1022" s="1195">
        <f t="shared" si="41"/>
        <v>0</v>
      </c>
      <c r="I1022" s="1180"/>
      <c r="J1022" s="1195">
        <f t="shared" si="42"/>
        <v>0</v>
      </c>
      <c r="K1022" s="1024">
        <f t="shared" si="40"/>
        <v>0</v>
      </c>
    </row>
    <row r="1023" spans="1:11" customFormat="1" ht="30" customHeight="1">
      <c r="A1023" s="806"/>
      <c r="B1023" s="1660"/>
      <c r="C1023" s="803"/>
      <c r="D1023" s="1191"/>
      <c r="E1023" s="1191"/>
      <c r="F1023" s="1191"/>
      <c r="G1023" s="1206"/>
      <c r="H1023" s="1195">
        <f t="shared" si="41"/>
        <v>0</v>
      </c>
      <c r="I1023" s="1180"/>
      <c r="J1023" s="1195">
        <f t="shared" si="42"/>
        <v>0</v>
      </c>
      <c r="K1023" s="1024">
        <f t="shared" si="40"/>
        <v>0</v>
      </c>
    </row>
    <row r="1024" spans="1:11" customFormat="1" ht="12.75" customHeight="1">
      <c r="A1024" s="806"/>
      <c r="B1024" s="1660"/>
      <c r="C1024" s="803"/>
      <c r="D1024" s="1191"/>
      <c r="E1024" s="1191"/>
      <c r="F1024" s="1191"/>
      <c r="G1024" s="1206"/>
      <c r="H1024" s="1195">
        <f t="shared" si="41"/>
        <v>0</v>
      </c>
      <c r="I1024" s="1180"/>
      <c r="J1024" s="1195">
        <f t="shared" si="42"/>
        <v>0</v>
      </c>
      <c r="K1024" s="1024">
        <f t="shared" si="40"/>
        <v>0</v>
      </c>
    </row>
    <row r="1025" spans="1:11" customFormat="1" ht="12.75" customHeight="1">
      <c r="A1025" s="806"/>
      <c r="B1025" s="1660"/>
      <c r="C1025" s="803"/>
      <c r="D1025" s="1191"/>
      <c r="E1025" s="1191"/>
      <c r="F1025" s="1191"/>
      <c r="G1025" s="1206"/>
      <c r="H1025" s="1195">
        <f t="shared" si="41"/>
        <v>0</v>
      </c>
      <c r="I1025" s="1180"/>
      <c r="J1025" s="1195">
        <f t="shared" si="42"/>
        <v>0</v>
      </c>
      <c r="K1025" s="1024">
        <f t="shared" si="40"/>
        <v>0</v>
      </c>
    </row>
    <row r="1026" spans="1:11" customFormat="1" ht="12.75" customHeight="1">
      <c r="A1026" s="806"/>
      <c r="B1026" s="1660"/>
      <c r="C1026" s="803"/>
      <c r="D1026" s="1191"/>
      <c r="E1026" s="1191"/>
      <c r="F1026" s="1191"/>
      <c r="G1026" s="1206"/>
      <c r="H1026" s="1195">
        <f t="shared" si="41"/>
        <v>0</v>
      </c>
      <c r="I1026" s="1180"/>
      <c r="J1026" s="1195">
        <f t="shared" si="42"/>
        <v>0</v>
      </c>
      <c r="K1026" s="1024">
        <f t="shared" si="40"/>
        <v>0</v>
      </c>
    </row>
    <row r="1027" spans="1:11" customFormat="1" ht="12.75" customHeight="1">
      <c r="A1027" s="806"/>
      <c r="B1027" s="1660"/>
      <c r="C1027" s="803"/>
      <c r="D1027" s="1191"/>
      <c r="E1027" s="1191"/>
      <c r="F1027" s="1191"/>
      <c r="G1027" s="1206"/>
      <c r="H1027" s="1195">
        <f t="shared" si="41"/>
        <v>0</v>
      </c>
      <c r="I1027" s="1180"/>
      <c r="J1027" s="1195">
        <f t="shared" si="42"/>
        <v>0</v>
      </c>
      <c r="K1027" s="1024">
        <f t="shared" si="40"/>
        <v>0</v>
      </c>
    </row>
    <row r="1028" spans="1:11" customFormat="1" ht="12.75" customHeight="1">
      <c r="A1028" s="806"/>
      <c r="B1028" s="1660"/>
      <c r="C1028" s="803"/>
      <c r="D1028" s="1191"/>
      <c r="E1028" s="1191"/>
      <c r="F1028" s="1191"/>
      <c r="G1028" s="1206"/>
      <c r="H1028" s="1195">
        <f t="shared" si="41"/>
        <v>0</v>
      </c>
      <c r="I1028" s="1180"/>
      <c r="J1028" s="1195">
        <f t="shared" si="42"/>
        <v>0</v>
      </c>
      <c r="K1028" s="1024">
        <f t="shared" si="40"/>
        <v>0</v>
      </c>
    </row>
    <row r="1029" spans="1:11" customFormat="1" ht="12.75" customHeight="1">
      <c r="A1029" s="806"/>
      <c r="B1029" s="1660"/>
      <c r="C1029" s="803"/>
      <c r="D1029" s="1191"/>
      <c r="E1029" s="1191"/>
      <c r="F1029" s="1191"/>
      <c r="G1029" s="1206"/>
      <c r="H1029" s="1195">
        <f t="shared" si="41"/>
        <v>0</v>
      </c>
      <c r="I1029" s="1180"/>
      <c r="J1029" s="1195">
        <f t="shared" si="42"/>
        <v>0</v>
      </c>
      <c r="K1029" s="1024">
        <f t="shared" si="40"/>
        <v>0</v>
      </c>
    </row>
    <row r="1030" spans="1:11" customFormat="1" ht="50.25" customHeight="1">
      <c r="A1030" s="806"/>
      <c r="B1030" s="1660"/>
      <c r="C1030" s="803"/>
      <c r="D1030" s="1191"/>
      <c r="E1030" s="1191"/>
      <c r="F1030" s="1191"/>
      <c r="G1030" s="1206"/>
      <c r="H1030" s="1195">
        <f t="shared" si="41"/>
        <v>0</v>
      </c>
      <c r="I1030" s="1180"/>
      <c r="J1030" s="1195">
        <f t="shared" si="42"/>
        <v>0</v>
      </c>
      <c r="K1030" s="1024">
        <f t="shared" si="40"/>
        <v>0</v>
      </c>
    </row>
    <row r="1031" spans="1:11" customFormat="1" ht="45" customHeight="1">
      <c r="A1031" s="806"/>
      <c r="B1031" s="845" t="s">
        <v>3066</v>
      </c>
      <c r="C1031" s="803"/>
      <c r="D1031" s="1191"/>
      <c r="E1031" s="1191"/>
      <c r="F1031" s="1191"/>
      <c r="G1031" s="1206"/>
      <c r="H1031" s="1195">
        <f t="shared" si="41"/>
        <v>0</v>
      </c>
      <c r="I1031" s="1180"/>
      <c r="J1031" s="1195">
        <f t="shared" si="42"/>
        <v>0</v>
      </c>
      <c r="K1031" s="1024">
        <f t="shared" si="40"/>
        <v>0</v>
      </c>
    </row>
    <row r="1032" spans="1:11" customFormat="1" ht="14.25" customHeight="1">
      <c r="A1032" s="806"/>
      <c r="B1032" s="686"/>
      <c r="C1032" s="811" t="s">
        <v>3067</v>
      </c>
      <c r="D1032" s="1200">
        <v>3200</v>
      </c>
      <c r="E1032" s="1193"/>
      <c r="F1032" s="1193">
        <f>D1032*E1032</f>
        <v>0</v>
      </c>
      <c r="G1032" s="1206">
        <v>2370</v>
      </c>
      <c r="H1032" s="1195">
        <f t="shared" si="41"/>
        <v>0</v>
      </c>
      <c r="I1032" s="1180">
        <v>830</v>
      </c>
      <c r="J1032" s="1195">
        <f t="shared" si="42"/>
        <v>0</v>
      </c>
      <c r="K1032" s="1024">
        <f t="shared" si="40"/>
        <v>0</v>
      </c>
    </row>
    <row r="1033" spans="1:11" customFormat="1" ht="14.25">
      <c r="A1033" s="806"/>
      <c r="B1033" s="686"/>
      <c r="C1033" s="803"/>
      <c r="D1033" s="1191"/>
      <c r="E1033" s="1191"/>
      <c r="F1033" s="1191"/>
      <c r="G1033" s="1206"/>
      <c r="H1033" s="1195">
        <f t="shared" si="41"/>
        <v>0</v>
      </c>
      <c r="I1033" s="1180"/>
      <c r="J1033" s="1195">
        <f t="shared" si="42"/>
        <v>0</v>
      </c>
      <c r="K1033" s="1024">
        <f t="shared" si="40"/>
        <v>0</v>
      </c>
    </row>
    <row r="1034" spans="1:11" customFormat="1" ht="86.25" customHeight="1">
      <c r="A1034" s="806">
        <v>13</v>
      </c>
      <c r="B1034" s="845" t="s">
        <v>3068</v>
      </c>
      <c r="C1034" s="817"/>
      <c r="D1034" s="1183"/>
      <c r="E1034" s="1183"/>
      <c r="F1034" s="1183"/>
      <c r="G1034" s="1206"/>
      <c r="H1034" s="1195">
        <f t="shared" si="41"/>
        <v>0</v>
      </c>
      <c r="I1034" s="1180"/>
      <c r="J1034" s="1195">
        <f t="shared" si="42"/>
        <v>0</v>
      </c>
      <c r="K1034" s="1024">
        <f t="shared" si="40"/>
        <v>0</v>
      </c>
    </row>
    <row r="1035" spans="1:11" customFormat="1" ht="14.25">
      <c r="A1035" s="806"/>
      <c r="B1035" s="845" t="s">
        <v>3261</v>
      </c>
      <c r="C1035" s="845" t="s">
        <v>1389</v>
      </c>
      <c r="D1035" s="1183">
        <v>4</v>
      </c>
      <c r="E1035" s="1183"/>
      <c r="F1035" s="1183">
        <f t="shared" ref="F1035:F1047" si="43">D1035*E1035</f>
        <v>0</v>
      </c>
      <c r="G1035" s="1206">
        <v>4</v>
      </c>
      <c r="H1035" s="1195">
        <f t="shared" si="41"/>
        <v>0</v>
      </c>
      <c r="I1035" s="1180"/>
      <c r="J1035" s="1195">
        <f t="shared" si="42"/>
        <v>0</v>
      </c>
      <c r="K1035" s="1024">
        <f t="shared" si="40"/>
        <v>0</v>
      </c>
    </row>
    <row r="1036" spans="1:11" customFormat="1" ht="14.25">
      <c r="A1036" s="806"/>
      <c r="B1036" s="845" t="s">
        <v>3262</v>
      </c>
      <c r="C1036" s="845" t="s">
        <v>1389</v>
      </c>
      <c r="D1036" s="1183">
        <v>4</v>
      </c>
      <c r="E1036" s="1183"/>
      <c r="F1036" s="1183">
        <f>D1036*E1036</f>
        <v>0</v>
      </c>
      <c r="G1036" s="1206">
        <v>4</v>
      </c>
      <c r="H1036" s="1195">
        <f t="shared" si="41"/>
        <v>0</v>
      </c>
      <c r="I1036" s="1180"/>
      <c r="J1036" s="1195">
        <f t="shared" si="42"/>
        <v>0</v>
      </c>
      <c r="K1036" s="1024">
        <f t="shared" si="40"/>
        <v>0</v>
      </c>
    </row>
    <row r="1037" spans="1:11" customFormat="1" ht="14.25">
      <c r="A1037" s="806"/>
      <c r="B1037" s="845" t="s">
        <v>3069</v>
      </c>
      <c r="C1037" s="845" t="s">
        <v>1389</v>
      </c>
      <c r="D1037" s="1183">
        <v>4</v>
      </c>
      <c r="E1037" s="1183"/>
      <c r="F1037" s="1183">
        <f>D1037*E1037</f>
        <v>0</v>
      </c>
      <c r="G1037" s="1206">
        <v>4</v>
      </c>
      <c r="H1037" s="1195">
        <f t="shared" si="41"/>
        <v>0</v>
      </c>
      <c r="I1037" s="1180"/>
      <c r="J1037" s="1195">
        <f t="shared" si="42"/>
        <v>0</v>
      </c>
      <c r="K1037" s="1024">
        <f t="shared" si="40"/>
        <v>0</v>
      </c>
    </row>
    <row r="1038" spans="1:11" customFormat="1" ht="14.25">
      <c r="A1038" s="806"/>
      <c r="B1038" s="845" t="s">
        <v>3070</v>
      </c>
      <c r="C1038" s="845" t="s">
        <v>1389</v>
      </c>
      <c r="D1038" s="1183">
        <v>2</v>
      </c>
      <c r="E1038" s="1183"/>
      <c r="F1038" s="1183">
        <f t="shared" si="43"/>
        <v>0</v>
      </c>
      <c r="G1038" s="1206"/>
      <c r="H1038" s="1195">
        <f t="shared" si="41"/>
        <v>0</v>
      </c>
      <c r="I1038" s="1180">
        <v>2</v>
      </c>
      <c r="J1038" s="1195">
        <f t="shared" si="42"/>
        <v>0</v>
      </c>
      <c r="K1038" s="1024">
        <f t="shared" si="40"/>
        <v>0</v>
      </c>
    </row>
    <row r="1039" spans="1:11" customFormat="1" ht="14.25">
      <c r="A1039" s="806"/>
      <c r="B1039" s="845" t="s">
        <v>3071</v>
      </c>
      <c r="C1039" s="845" t="s">
        <v>1389</v>
      </c>
      <c r="D1039" s="1183">
        <v>6</v>
      </c>
      <c r="E1039" s="1183"/>
      <c r="F1039" s="1183">
        <f t="shared" si="43"/>
        <v>0</v>
      </c>
      <c r="G1039" s="1206">
        <v>2</v>
      </c>
      <c r="H1039" s="1195">
        <f t="shared" si="41"/>
        <v>0</v>
      </c>
      <c r="I1039" s="1180">
        <v>4</v>
      </c>
      <c r="J1039" s="1195">
        <f t="shared" si="42"/>
        <v>0</v>
      </c>
      <c r="K1039" s="1024">
        <f t="shared" si="40"/>
        <v>0</v>
      </c>
    </row>
    <row r="1040" spans="1:11" customFormat="1" ht="14.25">
      <c r="A1040" s="806"/>
      <c r="B1040" s="845" t="s">
        <v>3072</v>
      </c>
      <c r="C1040" s="845" t="s">
        <v>1389</v>
      </c>
      <c r="D1040" s="1183">
        <v>8</v>
      </c>
      <c r="E1040" s="1183"/>
      <c r="F1040" s="1183">
        <f t="shared" si="43"/>
        <v>0</v>
      </c>
      <c r="G1040" s="1206">
        <v>4</v>
      </c>
      <c r="H1040" s="1195">
        <f t="shared" si="41"/>
        <v>0</v>
      </c>
      <c r="I1040" s="1180">
        <v>4</v>
      </c>
      <c r="J1040" s="1195">
        <f t="shared" si="42"/>
        <v>0</v>
      </c>
      <c r="K1040" s="1024">
        <f t="shared" si="40"/>
        <v>0</v>
      </c>
    </row>
    <row r="1041" spans="1:11" customFormat="1" ht="14.25">
      <c r="A1041" s="806"/>
      <c r="B1041" s="845" t="s">
        <v>3073</v>
      </c>
      <c r="C1041" s="845" t="s">
        <v>1389</v>
      </c>
      <c r="D1041" s="1183">
        <v>4</v>
      </c>
      <c r="E1041" s="1183"/>
      <c r="F1041" s="1183">
        <f t="shared" si="43"/>
        <v>0</v>
      </c>
      <c r="G1041" s="1206">
        <v>4</v>
      </c>
      <c r="H1041" s="1195">
        <f t="shared" si="41"/>
        <v>0</v>
      </c>
      <c r="I1041" s="1180"/>
      <c r="J1041" s="1195">
        <f t="shared" si="42"/>
        <v>0</v>
      </c>
      <c r="K1041" s="1024">
        <f t="shared" si="40"/>
        <v>0</v>
      </c>
    </row>
    <row r="1042" spans="1:11" customFormat="1" ht="14.25">
      <c r="A1042" s="806"/>
      <c r="B1042" s="845" t="s">
        <v>3074</v>
      </c>
      <c r="C1042" s="845" t="s">
        <v>1389</v>
      </c>
      <c r="D1042" s="1183">
        <v>4</v>
      </c>
      <c r="E1042" s="1183"/>
      <c r="F1042" s="1183">
        <f t="shared" si="43"/>
        <v>0</v>
      </c>
      <c r="G1042" s="1206">
        <v>4</v>
      </c>
      <c r="H1042" s="1195">
        <f t="shared" si="41"/>
        <v>0</v>
      </c>
      <c r="I1042" s="1180"/>
      <c r="J1042" s="1195">
        <f t="shared" si="42"/>
        <v>0</v>
      </c>
      <c r="K1042" s="1024">
        <f t="shared" si="40"/>
        <v>0</v>
      </c>
    </row>
    <row r="1043" spans="1:11" customFormat="1" ht="14.25">
      <c r="A1043" s="806"/>
      <c r="B1043" s="845" t="s">
        <v>3075</v>
      </c>
      <c r="C1043" s="845" t="s">
        <v>1389</v>
      </c>
      <c r="D1043" s="1183">
        <v>12</v>
      </c>
      <c r="E1043" s="1183"/>
      <c r="F1043" s="1183">
        <f t="shared" si="43"/>
        <v>0</v>
      </c>
      <c r="G1043" s="1206">
        <v>8</v>
      </c>
      <c r="H1043" s="1195">
        <f t="shared" si="41"/>
        <v>0</v>
      </c>
      <c r="I1043" s="1180">
        <v>4</v>
      </c>
      <c r="J1043" s="1195">
        <f t="shared" si="42"/>
        <v>0</v>
      </c>
      <c r="K1043" s="1024">
        <f t="shared" si="40"/>
        <v>0</v>
      </c>
    </row>
    <row r="1044" spans="1:11" customFormat="1" ht="14.25">
      <c r="A1044" s="806"/>
      <c r="B1044" s="926" t="s">
        <v>3319</v>
      </c>
      <c r="C1044" s="926" t="s">
        <v>1389</v>
      </c>
      <c r="D1044" s="1183">
        <v>6</v>
      </c>
      <c r="E1044" s="1183"/>
      <c r="F1044" s="1183"/>
      <c r="G1044" s="1206"/>
      <c r="H1044" s="1195">
        <f t="shared" si="41"/>
        <v>0</v>
      </c>
      <c r="I1044" s="1180">
        <v>6</v>
      </c>
      <c r="J1044" s="1195">
        <f t="shared" si="42"/>
        <v>0</v>
      </c>
      <c r="K1044" s="1024">
        <f t="shared" si="40"/>
        <v>0</v>
      </c>
    </row>
    <row r="1045" spans="1:11" customFormat="1" ht="14.25">
      <c r="A1045" s="806"/>
      <c r="B1045" s="845" t="s">
        <v>3076</v>
      </c>
      <c r="C1045" s="845" t="s">
        <v>1389</v>
      </c>
      <c r="D1045" s="1183">
        <v>14</v>
      </c>
      <c r="E1045" s="1183"/>
      <c r="F1045" s="1183">
        <f t="shared" si="43"/>
        <v>0</v>
      </c>
      <c r="G1045" s="1206">
        <v>14</v>
      </c>
      <c r="H1045" s="1195">
        <f t="shared" si="41"/>
        <v>0</v>
      </c>
      <c r="I1045" s="1180"/>
      <c r="J1045" s="1195">
        <f t="shared" si="42"/>
        <v>0</v>
      </c>
      <c r="K1045" s="1024">
        <f t="shared" si="40"/>
        <v>0</v>
      </c>
    </row>
    <row r="1046" spans="1:11" customFormat="1" ht="14.25">
      <c r="A1046" s="806"/>
      <c r="B1046" s="845" t="s">
        <v>3320</v>
      </c>
      <c r="C1046" s="845" t="s">
        <v>1389</v>
      </c>
      <c r="D1046" s="1183">
        <v>8</v>
      </c>
      <c r="E1046" s="1183"/>
      <c r="F1046" s="1183">
        <f t="shared" si="43"/>
        <v>0</v>
      </c>
      <c r="G1046" s="1206">
        <v>6</v>
      </c>
      <c r="H1046" s="1195">
        <f t="shared" si="41"/>
        <v>0</v>
      </c>
      <c r="I1046" s="1180">
        <v>2</v>
      </c>
      <c r="J1046" s="1195">
        <f t="shared" si="42"/>
        <v>0</v>
      </c>
      <c r="K1046" s="1024">
        <f t="shared" si="40"/>
        <v>0</v>
      </c>
    </row>
    <row r="1047" spans="1:11" customFormat="1" ht="14.25">
      <c r="A1047" s="806"/>
      <c r="B1047" s="845" t="s">
        <v>3077</v>
      </c>
      <c r="C1047" s="845" t="s">
        <v>1389</v>
      </c>
      <c r="D1047" s="1183">
        <v>14</v>
      </c>
      <c r="E1047" s="1183"/>
      <c r="F1047" s="1183">
        <f t="shared" si="43"/>
        <v>0</v>
      </c>
      <c r="G1047" s="1206">
        <v>14</v>
      </c>
      <c r="H1047" s="1195">
        <f t="shared" si="41"/>
        <v>0</v>
      </c>
      <c r="I1047" s="1180"/>
      <c r="J1047" s="1195">
        <f t="shared" si="42"/>
        <v>0</v>
      </c>
      <c r="K1047" s="1024">
        <f t="shared" ref="K1047:K1110" si="44">D1047-G1047-I1047</f>
        <v>0</v>
      </c>
    </row>
    <row r="1048" spans="1:11" customFormat="1" ht="14.25">
      <c r="A1048" s="806"/>
      <c r="B1048" s="686"/>
      <c r="C1048" s="803"/>
      <c r="D1048" s="1191"/>
      <c r="E1048" s="1191"/>
      <c r="F1048" s="1191"/>
      <c r="G1048" s="1206"/>
      <c r="H1048" s="1195">
        <f t="shared" si="41"/>
        <v>0</v>
      </c>
      <c r="I1048" s="1180"/>
      <c r="J1048" s="1195">
        <f t="shared" si="42"/>
        <v>0</v>
      </c>
      <c r="K1048" s="1024">
        <f t="shared" si="44"/>
        <v>0</v>
      </c>
    </row>
    <row r="1049" spans="1:11" customFormat="1" ht="29.25" customHeight="1">
      <c r="A1049" s="806">
        <v>14</v>
      </c>
      <c r="B1049" s="845" t="s">
        <v>3308</v>
      </c>
      <c r="C1049" s="803"/>
      <c r="D1049" s="1178"/>
      <c r="E1049" s="1178"/>
      <c r="F1049" s="1178"/>
      <c r="G1049" s="1206"/>
      <c r="H1049" s="1195">
        <f t="shared" si="41"/>
        <v>0</v>
      </c>
      <c r="I1049" s="1180"/>
      <c r="J1049" s="1195">
        <f t="shared" si="42"/>
        <v>0</v>
      </c>
      <c r="K1049" s="1024">
        <f t="shared" si="44"/>
        <v>0</v>
      </c>
    </row>
    <row r="1050" spans="1:11" customFormat="1" ht="13.5" customHeight="1">
      <c r="A1050" s="806"/>
      <c r="B1050" s="845" t="s">
        <v>3078</v>
      </c>
      <c r="C1050" s="809" t="s">
        <v>2515</v>
      </c>
      <c r="D1050" s="1183">
        <v>2</v>
      </c>
      <c r="E1050" s="1183"/>
      <c r="F1050" s="1183">
        <f>D1050*E1050</f>
        <v>0</v>
      </c>
      <c r="G1050" s="1206"/>
      <c r="H1050" s="1195">
        <f t="shared" si="41"/>
        <v>0</v>
      </c>
      <c r="I1050" s="1180">
        <v>2</v>
      </c>
      <c r="J1050" s="1195">
        <f t="shared" si="42"/>
        <v>0</v>
      </c>
      <c r="K1050" s="1024">
        <f t="shared" si="44"/>
        <v>0</v>
      </c>
    </row>
    <row r="1051" spans="1:11" customFormat="1" ht="13.5" customHeight="1">
      <c r="A1051" s="806"/>
      <c r="B1051" s="845" t="s">
        <v>3079</v>
      </c>
      <c r="C1051" s="809" t="s">
        <v>2515</v>
      </c>
      <c r="D1051" s="1183">
        <v>2</v>
      </c>
      <c r="E1051" s="1183"/>
      <c r="F1051" s="1183">
        <f>D1051*E1051</f>
        <v>0</v>
      </c>
      <c r="G1051" s="1206"/>
      <c r="H1051" s="1195">
        <f t="shared" si="41"/>
        <v>0</v>
      </c>
      <c r="I1051" s="1180">
        <v>2</v>
      </c>
      <c r="J1051" s="1195">
        <f t="shared" si="42"/>
        <v>0</v>
      </c>
      <c r="K1051" s="1024">
        <f t="shared" si="44"/>
        <v>0</v>
      </c>
    </row>
    <row r="1052" spans="1:11" customFormat="1" ht="13.5" customHeight="1">
      <c r="A1052" s="806"/>
      <c r="B1052" s="845"/>
      <c r="C1052" s="803"/>
      <c r="D1052" s="1178"/>
      <c r="E1052" s="1178"/>
      <c r="F1052" s="1178"/>
      <c r="G1052" s="1206"/>
      <c r="H1052" s="1195">
        <f t="shared" si="41"/>
        <v>0</v>
      </c>
      <c r="I1052" s="1180"/>
      <c r="J1052" s="1195">
        <f t="shared" si="42"/>
        <v>0</v>
      </c>
      <c r="K1052" s="1024">
        <f t="shared" si="44"/>
        <v>0</v>
      </c>
    </row>
    <row r="1053" spans="1:11" customFormat="1" ht="17.25" customHeight="1">
      <c r="A1053" s="806">
        <v>15</v>
      </c>
      <c r="B1053" s="684" t="s">
        <v>3309</v>
      </c>
      <c r="C1053" s="803"/>
      <c r="D1053" s="1178"/>
      <c r="E1053" s="1178"/>
      <c r="F1053" s="1178"/>
      <c r="G1053" s="1206"/>
      <c r="H1053" s="1195">
        <f t="shared" si="41"/>
        <v>0</v>
      </c>
      <c r="I1053" s="1180"/>
      <c r="J1053" s="1195">
        <f t="shared" si="42"/>
        <v>0</v>
      </c>
      <c r="K1053" s="1024">
        <f t="shared" si="44"/>
        <v>0</v>
      </c>
    </row>
    <row r="1054" spans="1:11" customFormat="1" ht="13.5" customHeight="1">
      <c r="A1054" s="806"/>
      <c r="B1054" s="684"/>
      <c r="C1054" s="809" t="s">
        <v>2515</v>
      </c>
      <c r="D1054" s="1183">
        <v>2</v>
      </c>
      <c r="E1054" s="1183"/>
      <c r="F1054" s="1183">
        <f>D1054*E1054</f>
        <v>0</v>
      </c>
      <c r="G1054" s="1206"/>
      <c r="H1054" s="1195">
        <f t="shared" si="41"/>
        <v>0</v>
      </c>
      <c r="I1054" s="1180">
        <v>2</v>
      </c>
      <c r="J1054" s="1195">
        <f t="shared" si="42"/>
        <v>0</v>
      </c>
      <c r="K1054" s="1024">
        <f t="shared" si="44"/>
        <v>0</v>
      </c>
    </row>
    <row r="1055" spans="1:11" customFormat="1" ht="13.5" customHeight="1">
      <c r="A1055" s="806"/>
      <c r="B1055" s="845"/>
      <c r="C1055" s="803"/>
      <c r="D1055" s="1178"/>
      <c r="E1055" s="1178"/>
      <c r="F1055" s="1178"/>
      <c r="G1055" s="1206"/>
      <c r="H1055" s="1195">
        <f t="shared" si="41"/>
        <v>0</v>
      </c>
      <c r="I1055" s="1180"/>
      <c r="J1055" s="1195">
        <f t="shared" si="42"/>
        <v>0</v>
      </c>
      <c r="K1055" s="1024">
        <f t="shared" si="44"/>
        <v>0</v>
      </c>
    </row>
    <row r="1056" spans="1:11" customFormat="1" ht="30.75" customHeight="1">
      <c r="A1056" s="806">
        <v>16</v>
      </c>
      <c r="B1056" s="845" t="s">
        <v>3310</v>
      </c>
      <c r="C1056" s="803"/>
      <c r="D1056" s="1178"/>
      <c r="E1056" s="1178"/>
      <c r="F1056" s="1178"/>
      <c r="G1056" s="1206"/>
      <c r="H1056" s="1195">
        <f t="shared" si="41"/>
        <v>0</v>
      </c>
      <c r="I1056" s="1180"/>
      <c r="J1056" s="1195">
        <f t="shared" si="42"/>
        <v>0</v>
      </c>
      <c r="K1056" s="1024">
        <f t="shared" si="44"/>
        <v>0</v>
      </c>
    </row>
    <row r="1057" spans="1:11" customFormat="1" ht="13.5" customHeight="1">
      <c r="A1057" s="806"/>
      <c r="B1057" s="806"/>
      <c r="C1057" s="809" t="s">
        <v>2515</v>
      </c>
      <c r="D1057" s="1183">
        <v>2</v>
      </c>
      <c r="E1057" s="1183"/>
      <c r="F1057" s="1183">
        <f>D1057*E1057</f>
        <v>0</v>
      </c>
      <c r="G1057" s="1206"/>
      <c r="H1057" s="1195">
        <f t="shared" si="41"/>
        <v>0</v>
      </c>
      <c r="I1057" s="1180">
        <v>2</v>
      </c>
      <c r="J1057" s="1195">
        <f t="shared" si="42"/>
        <v>0</v>
      </c>
      <c r="K1057" s="1024">
        <f t="shared" si="44"/>
        <v>0</v>
      </c>
    </row>
    <row r="1058" spans="1:11" customFormat="1" ht="13.5" customHeight="1">
      <c r="A1058" s="806"/>
      <c r="B1058" s="806"/>
      <c r="C1058" s="803"/>
      <c r="D1058" s="1178"/>
      <c r="E1058" s="1178"/>
      <c r="F1058" s="1178"/>
      <c r="G1058" s="1206"/>
      <c r="H1058" s="1195">
        <f t="shared" si="41"/>
        <v>0</v>
      </c>
      <c r="I1058" s="1180"/>
      <c r="J1058" s="1195">
        <f t="shared" si="42"/>
        <v>0</v>
      </c>
      <c r="K1058" s="1024">
        <f t="shared" si="44"/>
        <v>0</v>
      </c>
    </row>
    <row r="1059" spans="1:11" customFormat="1" ht="28.5" customHeight="1">
      <c r="A1059" s="806" t="s">
        <v>19</v>
      </c>
      <c r="B1059" s="845" t="s">
        <v>3311</v>
      </c>
      <c r="C1059" s="803"/>
      <c r="D1059" s="1178"/>
      <c r="E1059" s="1178"/>
      <c r="F1059" s="1178"/>
      <c r="G1059" s="1206"/>
      <c r="H1059" s="1195">
        <f t="shared" si="41"/>
        <v>0</v>
      </c>
      <c r="I1059" s="1180"/>
      <c r="J1059" s="1195">
        <f t="shared" si="42"/>
        <v>0</v>
      </c>
      <c r="K1059" s="1024">
        <f t="shared" si="44"/>
        <v>0</v>
      </c>
    </row>
    <row r="1060" spans="1:11" customFormat="1" ht="13.5" customHeight="1">
      <c r="A1060" s="806"/>
      <c r="B1060" s="806"/>
      <c r="C1060" s="809" t="s">
        <v>2515</v>
      </c>
      <c r="D1060" s="1183">
        <v>2</v>
      </c>
      <c r="E1060" s="1183"/>
      <c r="F1060" s="1183">
        <f>D1060*E1060</f>
        <v>0</v>
      </c>
      <c r="G1060" s="1206"/>
      <c r="H1060" s="1195">
        <f t="shared" si="41"/>
        <v>0</v>
      </c>
      <c r="I1060" s="1180">
        <v>2</v>
      </c>
      <c r="J1060" s="1195">
        <f t="shared" si="42"/>
        <v>0</v>
      </c>
      <c r="K1060" s="1024">
        <f t="shared" si="44"/>
        <v>0</v>
      </c>
    </row>
    <row r="1061" spans="1:11" customFormat="1" ht="13.5" customHeight="1">
      <c r="A1061" s="806"/>
      <c r="B1061" s="806"/>
      <c r="C1061" s="803"/>
      <c r="D1061" s="1178"/>
      <c r="E1061" s="1178"/>
      <c r="F1061" s="1178"/>
      <c r="G1061" s="1206"/>
      <c r="H1061" s="1195">
        <f t="shared" si="41"/>
        <v>0</v>
      </c>
      <c r="I1061" s="1180"/>
      <c r="J1061" s="1195">
        <f t="shared" si="42"/>
        <v>0</v>
      </c>
      <c r="K1061" s="1024">
        <f t="shared" si="44"/>
        <v>0</v>
      </c>
    </row>
    <row r="1062" spans="1:11" customFormat="1" ht="59.25" customHeight="1">
      <c r="A1062" s="806" t="s">
        <v>20</v>
      </c>
      <c r="B1062" s="845" t="s">
        <v>3080</v>
      </c>
      <c r="C1062" s="803"/>
      <c r="D1062" s="1178"/>
      <c r="E1062" s="1178"/>
      <c r="F1062" s="1178"/>
      <c r="G1062" s="1206"/>
      <c r="H1062" s="1195">
        <f t="shared" si="41"/>
        <v>0</v>
      </c>
      <c r="I1062" s="1180"/>
      <c r="J1062" s="1195">
        <f t="shared" si="42"/>
        <v>0</v>
      </c>
      <c r="K1062" s="1024">
        <f t="shared" si="44"/>
        <v>0</v>
      </c>
    </row>
    <row r="1063" spans="1:11" customFormat="1" ht="13.5" customHeight="1">
      <c r="A1063" s="806"/>
      <c r="B1063" s="806"/>
      <c r="C1063" s="845" t="s">
        <v>1389</v>
      </c>
      <c r="D1063" s="1183">
        <v>1</v>
      </c>
      <c r="E1063" s="1183"/>
      <c r="F1063" s="1183">
        <f>D1063*E1063</f>
        <v>0</v>
      </c>
      <c r="G1063" s="1414">
        <v>1</v>
      </c>
      <c r="H1063" s="1195">
        <f t="shared" si="41"/>
        <v>0</v>
      </c>
      <c r="I1063" s="1413"/>
      <c r="J1063" s="1195">
        <f t="shared" si="42"/>
        <v>0</v>
      </c>
      <c r="K1063" s="1024">
        <f t="shared" si="44"/>
        <v>0</v>
      </c>
    </row>
    <row r="1064" spans="1:11" customFormat="1" ht="13.5" customHeight="1">
      <c r="A1064" s="806"/>
      <c r="B1064" s="806"/>
      <c r="C1064" s="803"/>
      <c r="D1064" s="1178"/>
      <c r="E1064" s="1178"/>
      <c r="F1064" s="1178"/>
      <c r="G1064" s="1206"/>
      <c r="H1064" s="1195">
        <f t="shared" si="41"/>
        <v>0</v>
      </c>
      <c r="I1064" s="1180"/>
      <c r="J1064" s="1195">
        <f t="shared" si="42"/>
        <v>0</v>
      </c>
      <c r="K1064" s="1024">
        <f t="shared" si="44"/>
        <v>0</v>
      </c>
    </row>
    <row r="1065" spans="1:11" customFormat="1" ht="15" thickBot="1">
      <c r="A1065" s="806"/>
      <c r="B1065" s="806"/>
      <c r="C1065" s="803"/>
      <c r="D1065" s="1178"/>
      <c r="E1065" s="1178"/>
      <c r="F1065" s="1178"/>
      <c r="G1065" s="1206"/>
      <c r="H1065" s="1195">
        <f t="shared" si="41"/>
        <v>0</v>
      </c>
      <c r="I1065" s="1180"/>
      <c r="J1065" s="1195">
        <f t="shared" si="42"/>
        <v>0</v>
      </c>
      <c r="K1065" s="1024">
        <f t="shared" si="44"/>
        <v>0</v>
      </c>
    </row>
    <row r="1066" spans="1:11" customFormat="1" ht="16.5" thickBot="1">
      <c r="A1066" s="823" t="s">
        <v>3081</v>
      </c>
      <c r="B1066" s="838" t="s">
        <v>3082</v>
      </c>
      <c r="C1066" s="839"/>
      <c r="D1066" s="1202"/>
      <c r="E1066" s="1202"/>
      <c r="F1066" s="1199">
        <f>F627+F738+F745+F870+F892+F899+F907+F913+F919+F925+F931+F937+F943+F949+F955+F961+F968+F971+F974+F977+F980+F983+F988+F991+F994+F997+F1000+F1003+F1006+F1018+F1032+F1035+F1036+F1037+F1038+F1039+F1040+F1041+F1042+F1043+F1045+F1046+F1047+F1050+F1051+F1054+F1057+F1060+F1063</f>
        <v>0</v>
      </c>
      <c r="G1066" s="1218"/>
      <c r="H1066" s="1199">
        <f>H627+H738+H745+H870+H892+H899+H907+H913+H919+H925+H931+H937+H943+H949+H955+H961+H968+H971+H974+H977+H980+H983+H988+H991+H994+H997+H1000+H1003+H1006+H1018+H1032+H1035+H1036+H1037+H1038+H1039+H1040+H1041+H1042+H1043+H1045+H1046+H1047+H1050+H1051+H1054+H1057+H1060+H1063</f>
        <v>0</v>
      </c>
      <c r="I1066" s="1181"/>
      <c r="J1066" s="1208">
        <f>J627+J738+J745+J870+J892+J899+J907+J913+J919+J925+J931+J937+J943+J949+J955+J961+J968+J971+J974+J977+J980+J983+J988+J991+J994+J997+J1000+J1003+J1006+J1018+J1032+J1035+J1036+J1037+J1038+J1039+J1040+J1041+J1042+J1043+J1045+J1046+J1047+J1050+J1051+J1054+J1057+J1060+J1063</f>
        <v>0</v>
      </c>
      <c r="K1066" s="1024">
        <f t="shared" si="44"/>
        <v>0</v>
      </c>
    </row>
    <row r="1067" spans="1:11" customFormat="1">
      <c r="A1067" s="806"/>
      <c r="B1067" s="687"/>
      <c r="C1067" s="803"/>
      <c r="D1067" s="1178"/>
      <c r="E1067" s="1178"/>
      <c r="F1067" s="1178"/>
      <c r="G1067" s="1206"/>
      <c r="H1067" s="1182"/>
      <c r="I1067" s="1180"/>
      <c r="J1067" s="1182"/>
      <c r="K1067" s="1024">
        <f t="shared" si="44"/>
        <v>0</v>
      </c>
    </row>
    <row r="1068" spans="1:11" customFormat="1">
      <c r="A1068" s="806"/>
      <c r="B1068" s="806"/>
      <c r="C1068" s="803"/>
      <c r="D1068" s="1178"/>
      <c r="E1068" s="1178"/>
      <c r="F1068" s="1178"/>
      <c r="G1068" s="1206"/>
      <c r="H1068" s="1182"/>
      <c r="I1068" s="1180"/>
      <c r="J1068" s="1182"/>
      <c r="K1068" s="1024">
        <f t="shared" si="44"/>
        <v>0</v>
      </c>
    </row>
    <row r="1069" spans="1:11" customFormat="1">
      <c r="A1069" s="806"/>
      <c r="B1069" s="806"/>
      <c r="C1069" s="803"/>
      <c r="D1069" s="1178"/>
      <c r="E1069" s="1178"/>
      <c r="F1069" s="1178"/>
      <c r="G1069" s="1206"/>
      <c r="H1069" s="1182"/>
      <c r="I1069" s="1180"/>
      <c r="J1069" s="1182"/>
      <c r="K1069" s="1024">
        <f t="shared" si="44"/>
        <v>0</v>
      </c>
    </row>
    <row r="1070" spans="1:11" customFormat="1">
      <c r="A1070" s="806"/>
      <c r="B1070" s="806"/>
      <c r="C1070" s="803"/>
      <c r="D1070" s="1178"/>
      <c r="E1070" s="1178"/>
      <c r="F1070" s="1178"/>
      <c r="G1070" s="1206"/>
      <c r="H1070" s="1182"/>
      <c r="I1070" s="1180"/>
      <c r="J1070" s="1182"/>
      <c r="K1070" s="1024">
        <f t="shared" si="44"/>
        <v>0</v>
      </c>
    </row>
    <row r="1071" spans="1:11" customFormat="1">
      <c r="A1071" s="800"/>
      <c r="B1071" s="800"/>
      <c r="C1071" s="840"/>
      <c r="D1071" s="1177"/>
      <c r="E1071" s="1177"/>
      <c r="F1071" s="1177"/>
      <c r="G1071" s="1209"/>
      <c r="H1071" s="1210"/>
      <c r="I1071" s="1198"/>
      <c r="J1071" s="1213"/>
      <c r="K1071" s="1024">
        <f t="shared" si="44"/>
        <v>0</v>
      </c>
    </row>
    <row r="1072" spans="1:11" customFormat="1" ht="15.75">
      <c r="A1072" s="806"/>
      <c r="B1072" s="841" t="s">
        <v>3083</v>
      </c>
      <c r="C1072" s="803"/>
      <c r="D1072" s="1178"/>
      <c r="E1072" s="1178"/>
      <c r="F1072" s="1178"/>
      <c r="G1072" s="1209"/>
      <c r="H1072" s="1210"/>
      <c r="I1072" s="1198"/>
      <c r="J1072" s="1213"/>
      <c r="K1072" s="1024">
        <f t="shared" si="44"/>
        <v>0</v>
      </c>
    </row>
    <row r="1073" spans="1:11" customFormat="1">
      <c r="A1073" s="806"/>
      <c r="B1073" s="804"/>
      <c r="C1073" s="803"/>
      <c r="D1073" s="1178"/>
      <c r="E1073" s="1178"/>
      <c r="F1073" s="1178"/>
      <c r="G1073" s="1209"/>
      <c r="H1073" s="1210"/>
      <c r="I1073" s="1198"/>
      <c r="J1073" s="1213"/>
      <c r="K1073" s="1024">
        <f t="shared" si="44"/>
        <v>0</v>
      </c>
    </row>
    <row r="1074" spans="1:11" customFormat="1" ht="14.25">
      <c r="A1074" s="845"/>
      <c r="B1074" s="845"/>
      <c r="C1074" s="811"/>
      <c r="D1074" s="1193"/>
      <c r="E1074" s="1193"/>
      <c r="F1074" s="1193"/>
      <c r="G1074" s="1209"/>
      <c r="H1074" s="1210"/>
      <c r="I1074" s="1198"/>
      <c r="J1074" s="1213"/>
      <c r="K1074" s="1024">
        <f t="shared" si="44"/>
        <v>0</v>
      </c>
    </row>
    <row r="1075" spans="1:11" customFormat="1" ht="15">
      <c r="A1075" s="845"/>
      <c r="B1075" s="828"/>
      <c r="C1075" s="811"/>
      <c r="D1075" s="1193"/>
      <c r="E1075" s="1193"/>
      <c r="F1075" s="1193"/>
      <c r="G1075" s="1209"/>
      <c r="H1075" s="1210"/>
      <c r="I1075" s="1198"/>
      <c r="J1075" s="1213"/>
      <c r="K1075" s="1024">
        <f t="shared" si="44"/>
        <v>0</v>
      </c>
    </row>
    <row r="1076" spans="1:11" customFormat="1" ht="28.5">
      <c r="A1076" s="845" t="s">
        <v>2786</v>
      </c>
      <c r="B1076" s="845" t="s">
        <v>3084</v>
      </c>
      <c r="C1076" s="811"/>
      <c r="D1076" s="1193"/>
      <c r="E1076" s="1193"/>
      <c r="F1076" s="1193">
        <f>F494</f>
        <v>0</v>
      </c>
      <c r="G1076" s="1209"/>
      <c r="H1076" s="1195">
        <f>H494</f>
        <v>0</v>
      </c>
      <c r="I1076" s="1198"/>
      <c r="J1076" s="1193">
        <f>J494</f>
        <v>0</v>
      </c>
      <c r="K1076" s="1024">
        <f t="shared" si="44"/>
        <v>0</v>
      </c>
    </row>
    <row r="1077" spans="1:11" customFormat="1" ht="14.25">
      <c r="A1077" s="845"/>
      <c r="B1077" s="845"/>
      <c r="C1077" s="811"/>
      <c r="D1077" s="1193"/>
      <c r="E1077" s="1193"/>
      <c r="F1077" s="1193"/>
      <c r="G1077" s="1209"/>
      <c r="H1077" s="1195"/>
      <c r="I1077" s="1198"/>
      <c r="J1077" s="1193"/>
      <c r="K1077" s="1024">
        <f t="shared" si="44"/>
        <v>0</v>
      </c>
    </row>
    <row r="1078" spans="1:11" customFormat="1" ht="14.25">
      <c r="A1078" s="845" t="s">
        <v>3081</v>
      </c>
      <c r="B1078" s="845" t="s">
        <v>2789</v>
      </c>
      <c r="C1078" s="811"/>
      <c r="D1078" s="1193"/>
      <c r="E1078" s="1193"/>
      <c r="F1078" s="1193">
        <f>F1066</f>
        <v>0</v>
      </c>
      <c r="G1078" s="1209"/>
      <c r="H1078" s="1195">
        <f>H1066</f>
        <v>0</v>
      </c>
      <c r="I1078" s="1198"/>
      <c r="J1078" s="1193">
        <f>J1066</f>
        <v>0</v>
      </c>
      <c r="K1078" s="1024">
        <f t="shared" si="44"/>
        <v>0</v>
      </c>
    </row>
    <row r="1079" spans="1:11" customFormat="1" ht="13.5" thickBot="1">
      <c r="A1079" s="842"/>
      <c r="B1079" s="806"/>
      <c r="C1079" s="803"/>
      <c r="D1079" s="1178"/>
      <c r="E1079" s="1178"/>
      <c r="F1079" s="1178"/>
      <c r="G1079" s="1209"/>
      <c r="H1079" s="1197"/>
      <c r="I1079" s="1198"/>
      <c r="J1079" s="1178"/>
      <c r="K1079" s="1024">
        <f t="shared" si="44"/>
        <v>0</v>
      </c>
    </row>
    <row r="1080" spans="1:11" customFormat="1" ht="16.5" thickBot="1">
      <c r="A1080" s="843"/>
      <c r="B1080" s="824" t="s">
        <v>3085</v>
      </c>
      <c r="C1080" s="839"/>
      <c r="D1080" s="1202"/>
      <c r="E1080" s="1202"/>
      <c r="F1080" s="1199">
        <f>F1078+F1076</f>
        <v>0</v>
      </c>
      <c r="G1080" s="1216"/>
      <c r="H1080" s="1208">
        <f>H1078+H1076</f>
        <v>0</v>
      </c>
      <c r="I1080" s="1217"/>
      <c r="J1080" s="1208">
        <f>J1078+J1076</f>
        <v>0</v>
      </c>
      <c r="K1080" s="1024">
        <f t="shared" si="44"/>
        <v>0</v>
      </c>
    </row>
    <row r="1081" spans="1:11">
      <c r="K1081" s="1024">
        <f t="shared" si="44"/>
        <v>0</v>
      </c>
    </row>
    <row r="1082" spans="1:11">
      <c r="K1082" s="1024">
        <f t="shared" si="44"/>
        <v>0</v>
      </c>
    </row>
    <row r="1083" spans="1:11">
      <c r="K1083" s="1024">
        <f t="shared" si="44"/>
        <v>0</v>
      </c>
    </row>
    <row r="1084" spans="1:11">
      <c r="K1084" s="1024">
        <f t="shared" si="44"/>
        <v>0</v>
      </c>
    </row>
    <row r="1085" spans="1:11">
      <c r="K1085" s="1024">
        <f t="shared" si="44"/>
        <v>0</v>
      </c>
    </row>
    <row r="1086" spans="1:11">
      <c r="K1086" s="1024">
        <f t="shared" si="44"/>
        <v>0</v>
      </c>
    </row>
    <row r="1087" spans="1:11">
      <c r="K1087" s="1024">
        <f t="shared" si="44"/>
        <v>0</v>
      </c>
    </row>
    <row r="1088" spans="1:11">
      <c r="K1088" s="1024">
        <f t="shared" si="44"/>
        <v>0</v>
      </c>
    </row>
    <row r="1089" spans="11:11">
      <c r="K1089" s="1024">
        <f t="shared" si="44"/>
        <v>0</v>
      </c>
    </row>
    <row r="1090" spans="11:11">
      <c r="K1090" s="1024">
        <f t="shared" si="44"/>
        <v>0</v>
      </c>
    </row>
    <row r="1091" spans="11:11">
      <c r="K1091" s="1024">
        <f t="shared" si="44"/>
        <v>0</v>
      </c>
    </row>
    <row r="1092" spans="11:11">
      <c r="K1092" s="1024">
        <f t="shared" si="44"/>
        <v>0</v>
      </c>
    </row>
    <row r="1093" spans="11:11">
      <c r="K1093" s="1024">
        <f t="shared" si="44"/>
        <v>0</v>
      </c>
    </row>
    <row r="1094" spans="11:11">
      <c r="K1094" s="1024">
        <f t="shared" si="44"/>
        <v>0</v>
      </c>
    </row>
    <row r="1095" spans="11:11">
      <c r="K1095" s="1024">
        <f t="shared" si="44"/>
        <v>0</v>
      </c>
    </row>
    <row r="1096" spans="11:11">
      <c r="K1096" s="1024">
        <f t="shared" si="44"/>
        <v>0</v>
      </c>
    </row>
    <row r="1097" spans="11:11">
      <c r="K1097" s="1024">
        <f t="shared" si="44"/>
        <v>0</v>
      </c>
    </row>
    <row r="1098" spans="11:11">
      <c r="K1098" s="1024">
        <f t="shared" si="44"/>
        <v>0</v>
      </c>
    </row>
    <row r="1099" spans="11:11">
      <c r="K1099" s="1024">
        <f t="shared" si="44"/>
        <v>0</v>
      </c>
    </row>
    <row r="1100" spans="11:11">
      <c r="K1100" s="1024">
        <f t="shared" si="44"/>
        <v>0</v>
      </c>
    </row>
    <row r="1101" spans="11:11">
      <c r="K1101" s="1024">
        <f t="shared" si="44"/>
        <v>0</v>
      </c>
    </row>
    <row r="1102" spans="11:11">
      <c r="K1102" s="1024">
        <f t="shared" si="44"/>
        <v>0</v>
      </c>
    </row>
    <row r="1103" spans="11:11">
      <c r="K1103" s="1024">
        <f t="shared" si="44"/>
        <v>0</v>
      </c>
    </row>
    <row r="1104" spans="11:11">
      <c r="K1104" s="1024">
        <f t="shared" si="44"/>
        <v>0</v>
      </c>
    </row>
    <row r="1105" spans="11:11">
      <c r="K1105" s="1024">
        <f t="shared" si="44"/>
        <v>0</v>
      </c>
    </row>
    <row r="1106" spans="11:11">
      <c r="K1106" s="1024">
        <f t="shared" si="44"/>
        <v>0</v>
      </c>
    </row>
    <row r="1107" spans="11:11">
      <c r="K1107" s="1024">
        <f t="shared" si="44"/>
        <v>0</v>
      </c>
    </row>
    <row r="1108" spans="11:11">
      <c r="K1108" s="1024">
        <f t="shared" si="44"/>
        <v>0</v>
      </c>
    </row>
    <row r="1109" spans="11:11">
      <c r="K1109" s="1024">
        <f t="shared" si="44"/>
        <v>0</v>
      </c>
    </row>
    <row r="1110" spans="11:11">
      <c r="K1110" s="1024">
        <f t="shared" si="44"/>
        <v>0</v>
      </c>
    </row>
    <row r="1111" spans="11:11">
      <c r="K1111" s="1024">
        <f t="shared" ref="K1111:K1174" si="45">D1111-G1111-I1111</f>
        <v>0</v>
      </c>
    </row>
    <row r="1112" spans="11:11">
      <c r="K1112" s="1024">
        <f t="shared" si="45"/>
        <v>0</v>
      </c>
    </row>
    <row r="1113" spans="11:11">
      <c r="K1113" s="1024">
        <f t="shared" si="45"/>
        <v>0</v>
      </c>
    </row>
    <row r="1114" spans="11:11">
      <c r="K1114" s="1024">
        <f t="shared" si="45"/>
        <v>0</v>
      </c>
    </row>
    <row r="1115" spans="11:11">
      <c r="K1115" s="1024">
        <f t="shared" si="45"/>
        <v>0</v>
      </c>
    </row>
    <row r="1116" spans="11:11">
      <c r="K1116" s="1024">
        <f t="shared" si="45"/>
        <v>0</v>
      </c>
    </row>
    <row r="1117" spans="11:11">
      <c r="K1117" s="1024">
        <f t="shared" si="45"/>
        <v>0</v>
      </c>
    </row>
    <row r="1118" spans="11:11">
      <c r="K1118" s="1024">
        <f t="shared" si="45"/>
        <v>0</v>
      </c>
    </row>
    <row r="1119" spans="11:11">
      <c r="K1119" s="1024">
        <f t="shared" si="45"/>
        <v>0</v>
      </c>
    </row>
    <row r="1120" spans="11:11">
      <c r="K1120" s="1024">
        <f t="shared" si="45"/>
        <v>0</v>
      </c>
    </row>
    <row r="1121" spans="11:11">
      <c r="K1121" s="1024">
        <f t="shared" si="45"/>
        <v>0</v>
      </c>
    </row>
    <row r="1122" spans="11:11">
      <c r="K1122" s="1024">
        <f t="shared" si="45"/>
        <v>0</v>
      </c>
    </row>
    <row r="1123" spans="11:11">
      <c r="K1123" s="1024">
        <f t="shared" si="45"/>
        <v>0</v>
      </c>
    </row>
    <row r="1124" spans="11:11">
      <c r="K1124" s="1024">
        <f t="shared" si="45"/>
        <v>0</v>
      </c>
    </row>
    <row r="1125" spans="11:11">
      <c r="K1125" s="1024">
        <f t="shared" si="45"/>
        <v>0</v>
      </c>
    </row>
    <row r="1126" spans="11:11">
      <c r="K1126" s="1024">
        <f t="shared" si="45"/>
        <v>0</v>
      </c>
    </row>
    <row r="1127" spans="11:11">
      <c r="K1127" s="1024">
        <f t="shared" si="45"/>
        <v>0</v>
      </c>
    </row>
    <row r="1128" spans="11:11">
      <c r="K1128" s="1024">
        <f t="shared" si="45"/>
        <v>0</v>
      </c>
    </row>
    <row r="1129" spans="11:11">
      <c r="K1129" s="1024">
        <f t="shared" si="45"/>
        <v>0</v>
      </c>
    </row>
    <row r="1130" spans="11:11">
      <c r="K1130" s="1024">
        <f t="shared" si="45"/>
        <v>0</v>
      </c>
    </row>
    <row r="1131" spans="11:11">
      <c r="K1131" s="1024">
        <f t="shared" si="45"/>
        <v>0</v>
      </c>
    </row>
    <row r="1132" spans="11:11">
      <c r="K1132" s="1024">
        <f t="shared" si="45"/>
        <v>0</v>
      </c>
    </row>
    <row r="1133" spans="11:11">
      <c r="K1133" s="1024">
        <f t="shared" si="45"/>
        <v>0</v>
      </c>
    </row>
    <row r="1134" spans="11:11">
      <c r="K1134" s="1024">
        <f t="shared" si="45"/>
        <v>0</v>
      </c>
    </row>
    <row r="1135" spans="11:11">
      <c r="K1135" s="1024">
        <f t="shared" si="45"/>
        <v>0</v>
      </c>
    </row>
    <row r="1136" spans="11:11">
      <c r="K1136" s="1024">
        <f t="shared" si="45"/>
        <v>0</v>
      </c>
    </row>
    <row r="1137" spans="11:11">
      <c r="K1137" s="1024">
        <f t="shared" si="45"/>
        <v>0</v>
      </c>
    </row>
    <row r="1138" spans="11:11">
      <c r="K1138" s="1024">
        <f t="shared" si="45"/>
        <v>0</v>
      </c>
    </row>
    <row r="1139" spans="11:11">
      <c r="K1139" s="1024">
        <f t="shared" si="45"/>
        <v>0</v>
      </c>
    </row>
    <row r="1140" spans="11:11">
      <c r="K1140" s="1024">
        <f t="shared" si="45"/>
        <v>0</v>
      </c>
    </row>
    <row r="1141" spans="11:11">
      <c r="K1141" s="1024">
        <f t="shared" si="45"/>
        <v>0</v>
      </c>
    </row>
    <row r="1142" spans="11:11">
      <c r="K1142" s="1024">
        <f t="shared" si="45"/>
        <v>0</v>
      </c>
    </row>
    <row r="1143" spans="11:11">
      <c r="K1143" s="1024">
        <f t="shared" si="45"/>
        <v>0</v>
      </c>
    </row>
    <row r="1144" spans="11:11">
      <c r="K1144" s="1024">
        <f t="shared" si="45"/>
        <v>0</v>
      </c>
    </row>
    <row r="1145" spans="11:11">
      <c r="K1145" s="1024">
        <f t="shared" si="45"/>
        <v>0</v>
      </c>
    </row>
    <row r="1146" spans="11:11">
      <c r="K1146" s="1024">
        <f t="shared" si="45"/>
        <v>0</v>
      </c>
    </row>
    <row r="1147" spans="11:11">
      <c r="K1147" s="1024">
        <f t="shared" si="45"/>
        <v>0</v>
      </c>
    </row>
    <row r="1148" spans="11:11">
      <c r="K1148" s="1024">
        <f t="shared" si="45"/>
        <v>0</v>
      </c>
    </row>
    <row r="1149" spans="11:11">
      <c r="K1149" s="1024">
        <f t="shared" si="45"/>
        <v>0</v>
      </c>
    </row>
    <row r="1150" spans="11:11">
      <c r="K1150" s="1024">
        <f t="shared" si="45"/>
        <v>0</v>
      </c>
    </row>
    <row r="1151" spans="11:11">
      <c r="K1151" s="1024">
        <f t="shared" si="45"/>
        <v>0</v>
      </c>
    </row>
    <row r="1152" spans="11:11">
      <c r="K1152" s="1024">
        <f t="shared" si="45"/>
        <v>0</v>
      </c>
    </row>
    <row r="1153" spans="11:11">
      <c r="K1153" s="1024">
        <f t="shared" si="45"/>
        <v>0</v>
      </c>
    </row>
    <row r="1154" spans="11:11">
      <c r="K1154" s="1024">
        <f t="shared" si="45"/>
        <v>0</v>
      </c>
    </row>
    <row r="1155" spans="11:11">
      <c r="K1155" s="1024">
        <f t="shared" si="45"/>
        <v>0</v>
      </c>
    </row>
    <row r="1156" spans="11:11">
      <c r="K1156" s="1024">
        <f t="shared" si="45"/>
        <v>0</v>
      </c>
    </row>
    <row r="1157" spans="11:11">
      <c r="K1157" s="1024">
        <f t="shared" si="45"/>
        <v>0</v>
      </c>
    </row>
    <row r="1158" spans="11:11">
      <c r="K1158" s="1024">
        <f t="shared" si="45"/>
        <v>0</v>
      </c>
    </row>
    <row r="1159" spans="11:11">
      <c r="K1159" s="1024">
        <f t="shared" si="45"/>
        <v>0</v>
      </c>
    </row>
    <row r="1160" spans="11:11">
      <c r="K1160" s="1024">
        <f t="shared" si="45"/>
        <v>0</v>
      </c>
    </row>
    <row r="1161" spans="11:11">
      <c r="K1161" s="1024">
        <f t="shared" si="45"/>
        <v>0</v>
      </c>
    </row>
    <row r="1162" spans="11:11">
      <c r="K1162" s="1024">
        <f t="shared" si="45"/>
        <v>0</v>
      </c>
    </row>
    <row r="1163" spans="11:11">
      <c r="K1163" s="1024">
        <f t="shared" si="45"/>
        <v>0</v>
      </c>
    </row>
    <row r="1164" spans="11:11">
      <c r="K1164" s="1024">
        <f t="shared" si="45"/>
        <v>0</v>
      </c>
    </row>
    <row r="1165" spans="11:11">
      <c r="K1165" s="1024">
        <f t="shared" si="45"/>
        <v>0</v>
      </c>
    </row>
    <row r="1166" spans="11:11">
      <c r="K1166" s="1024">
        <f t="shared" si="45"/>
        <v>0</v>
      </c>
    </row>
    <row r="1167" spans="11:11">
      <c r="K1167" s="1024">
        <f t="shared" si="45"/>
        <v>0</v>
      </c>
    </row>
    <row r="1168" spans="11:11">
      <c r="K1168" s="1024">
        <f t="shared" si="45"/>
        <v>0</v>
      </c>
    </row>
    <row r="1169" spans="11:11">
      <c r="K1169" s="1024">
        <f t="shared" si="45"/>
        <v>0</v>
      </c>
    </row>
    <row r="1170" spans="11:11">
      <c r="K1170" s="1024">
        <f t="shared" si="45"/>
        <v>0</v>
      </c>
    </row>
    <row r="1171" spans="11:11">
      <c r="K1171" s="1024">
        <f t="shared" si="45"/>
        <v>0</v>
      </c>
    </row>
    <row r="1172" spans="11:11">
      <c r="K1172" s="1024">
        <f t="shared" si="45"/>
        <v>0</v>
      </c>
    </row>
    <row r="1173" spans="11:11">
      <c r="K1173" s="1024">
        <f t="shared" si="45"/>
        <v>0</v>
      </c>
    </row>
    <row r="1174" spans="11:11">
      <c r="K1174" s="1024">
        <f t="shared" si="45"/>
        <v>0</v>
      </c>
    </row>
    <row r="1175" spans="11:11">
      <c r="K1175" s="1024">
        <f t="shared" ref="K1175:K1238" si="46">D1175-G1175-I1175</f>
        <v>0</v>
      </c>
    </row>
    <row r="1176" spans="11:11">
      <c r="K1176" s="1024">
        <f t="shared" si="46"/>
        <v>0</v>
      </c>
    </row>
    <row r="1177" spans="11:11">
      <c r="K1177" s="1024">
        <f t="shared" si="46"/>
        <v>0</v>
      </c>
    </row>
    <row r="1178" spans="11:11">
      <c r="K1178" s="1024">
        <f t="shared" si="46"/>
        <v>0</v>
      </c>
    </row>
    <row r="1179" spans="11:11">
      <c r="K1179" s="1024">
        <f t="shared" si="46"/>
        <v>0</v>
      </c>
    </row>
    <row r="1180" spans="11:11">
      <c r="K1180" s="1024">
        <f t="shared" si="46"/>
        <v>0</v>
      </c>
    </row>
    <row r="1181" spans="11:11">
      <c r="K1181" s="1024">
        <f t="shared" si="46"/>
        <v>0</v>
      </c>
    </row>
    <row r="1182" spans="11:11">
      <c r="K1182" s="1024">
        <f t="shared" si="46"/>
        <v>0</v>
      </c>
    </row>
    <row r="1183" spans="11:11">
      <c r="K1183" s="1024">
        <f t="shared" si="46"/>
        <v>0</v>
      </c>
    </row>
    <row r="1184" spans="11:11">
      <c r="K1184" s="1024">
        <f t="shared" si="46"/>
        <v>0</v>
      </c>
    </row>
    <row r="1185" spans="11:11">
      <c r="K1185" s="1024">
        <f t="shared" si="46"/>
        <v>0</v>
      </c>
    </row>
    <row r="1186" spans="11:11">
      <c r="K1186" s="1024">
        <f t="shared" si="46"/>
        <v>0</v>
      </c>
    </row>
    <row r="1187" spans="11:11">
      <c r="K1187" s="1024">
        <f t="shared" si="46"/>
        <v>0</v>
      </c>
    </row>
    <row r="1188" spans="11:11">
      <c r="K1188" s="1024">
        <f t="shared" si="46"/>
        <v>0</v>
      </c>
    </row>
    <row r="1189" spans="11:11">
      <c r="K1189" s="1024">
        <f t="shared" si="46"/>
        <v>0</v>
      </c>
    </row>
    <row r="1190" spans="11:11">
      <c r="K1190" s="1024">
        <f t="shared" si="46"/>
        <v>0</v>
      </c>
    </row>
    <row r="1191" spans="11:11">
      <c r="K1191" s="1024">
        <f t="shared" si="46"/>
        <v>0</v>
      </c>
    </row>
    <row r="1192" spans="11:11">
      <c r="K1192" s="1024">
        <f t="shared" si="46"/>
        <v>0</v>
      </c>
    </row>
    <row r="1193" spans="11:11">
      <c r="K1193" s="1024">
        <f t="shared" si="46"/>
        <v>0</v>
      </c>
    </row>
    <row r="1194" spans="11:11">
      <c r="K1194" s="1024">
        <f t="shared" si="46"/>
        <v>0</v>
      </c>
    </row>
    <row r="1195" spans="11:11">
      <c r="K1195" s="1024">
        <f t="shared" si="46"/>
        <v>0</v>
      </c>
    </row>
    <row r="1196" spans="11:11">
      <c r="K1196" s="1024">
        <f t="shared" si="46"/>
        <v>0</v>
      </c>
    </row>
    <row r="1197" spans="11:11">
      <c r="K1197" s="1024">
        <f t="shared" si="46"/>
        <v>0</v>
      </c>
    </row>
    <row r="1198" spans="11:11">
      <c r="K1198" s="1024">
        <f t="shared" si="46"/>
        <v>0</v>
      </c>
    </row>
    <row r="1199" spans="11:11">
      <c r="K1199" s="1024">
        <f t="shared" si="46"/>
        <v>0</v>
      </c>
    </row>
    <row r="1200" spans="11:11">
      <c r="K1200" s="1024">
        <f t="shared" si="46"/>
        <v>0</v>
      </c>
    </row>
    <row r="1201" spans="11:11">
      <c r="K1201" s="1024">
        <f t="shared" si="46"/>
        <v>0</v>
      </c>
    </row>
    <row r="1202" spans="11:11">
      <c r="K1202" s="1024">
        <f t="shared" si="46"/>
        <v>0</v>
      </c>
    </row>
    <row r="1203" spans="11:11">
      <c r="K1203" s="1024">
        <f t="shared" si="46"/>
        <v>0</v>
      </c>
    </row>
    <row r="1204" spans="11:11">
      <c r="K1204" s="1024">
        <f t="shared" si="46"/>
        <v>0</v>
      </c>
    </row>
    <row r="1205" spans="11:11">
      <c r="K1205" s="1024">
        <f t="shared" si="46"/>
        <v>0</v>
      </c>
    </row>
    <row r="1206" spans="11:11">
      <c r="K1206" s="1024">
        <f t="shared" si="46"/>
        <v>0</v>
      </c>
    </row>
    <row r="1207" spans="11:11">
      <c r="K1207" s="1024">
        <f t="shared" si="46"/>
        <v>0</v>
      </c>
    </row>
    <row r="1208" spans="11:11">
      <c r="K1208" s="1024">
        <f t="shared" si="46"/>
        <v>0</v>
      </c>
    </row>
    <row r="1209" spans="11:11">
      <c r="K1209" s="1024">
        <f t="shared" si="46"/>
        <v>0</v>
      </c>
    </row>
    <row r="1210" spans="11:11">
      <c r="K1210" s="1024">
        <f t="shared" si="46"/>
        <v>0</v>
      </c>
    </row>
    <row r="1211" spans="11:11">
      <c r="K1211" s="1024">
        <f t="shared" si="46"/>
        <v>0</v>
      </c>
    </row>
    <row r="1212" spans="11:11">
      <c r="K1212" s="1024">
        <f t="shared" si="46"/>
        <v>0</v>
      </c>
    </row>
    <row r="1213" spans="11:11">
      <c r="K1213" s="1024">
        <f t="shared" si="46"/>
        <v>0</v>
      </c>
    </row>
    <row r="1214" spans="11:11">
      <c r="K1214" s="1024">
        <f t="shared" si="46"/>
        <v>0</v>
      </c>
    </row>
    <row r="1215" spans="11:11">
      <c r="K1215" s="1024">
        <f t="shared" si="46"/>
        <v>0</v>
      </c>
    </row>
    <row r="1216" spans="11:11">
      <c r="K1216" s="1024">
        <f t="shared" si="46"/>
        <v>0</v>
      </c>
    </row>
    <row r="1217" spans="11:11">
      <c r="K1217" s="1024">
        <f t="shared" si="46"/>
        <v>0</v>
      </c>
    </row>
    <row r="1218" spans="11:11">
      <c r="K1218" s="1024">
        <f t="shared" si="46"/>
        <v>0</v>
      </c>
    </row>
    <row r="1219" spans="11:11">
      <c r="K1219" s="1024">
        <f t="shared" si="46"/>
        <v>0</v>
      </c>
    </row>
    <row r="1220" spans="11:11">
      <c r="K1220" s="1024">
        <f t="shared" si="46"/>
        <v>0</v>
      </c>
    </row>
    <row r="1221" spans="11:11">
      <c r="K1221" s="1024">
        <f t="shared" si="46"/>
        <v>0</v>
      </c>
    </row>
    <row r="1222" spans="11:11">
      <c r="K1222" s="1024">
        <f t="shared" si="46"/>
        <v>0</v>
      </c>
    </row>
    <row r="1223" spans="11:11">
      <c r="K1223" s="1024">
        <f t="shared" si="46"/>
        <v>0</v>
      </c>
    </row>
    <row r="1224" spans="11:11">
      <c r="K1224" s="1024">
        <f t="shared" si="46"/>
        <v>0</v>
      </c>
    </row>
    <row r="1225" spans="11:11">
      <c r="K1225" s="1024">
        <f t="shared" si="46"/>
        <v>0</v>
      </c>
    </row>
    <row r="1226" spans="11:11">
      <c r="K1226" s="1024">
        <f t="shared" si="46"/>
        <v>0</v>
      </c>
    </row>
    <row r="1227" spans="11:11">
      <c r="K1227" s="1024">
        <f t="shared" si="46"/>
        <v>0</v>
      </c>
    </row>
    <row r="1228" spans="11:11">
      <c r="K1228" s="1024">
        <f t="shared" si="46"/>
        <v>0</v>
      </c>
    </row>
    <row r="1229" spans="11:11">
      <c r="K1229" s="1024">
        <f t="shared" si="46"/>
        <v>0</v>
      </c>
    </row>
    <row r="1230" spans="11:11">
      <c r="K1230" s="1024">
        <f t="shared" si="46"/>
        <v>0</v>
      </c>
    </row>
    <row r="1231" spans="11:11">
      <c r="K1231" s="1024">
        <f t="shared" si="46"/>
        <v>0</v>
      </c>
    </row>
    <row r="1232" spans="11:11">
      <c r="K1232" s="1024">
        <f t="shared" si="46"/>
        <v>0</v>
      </c>
    </row>
    <row r="1233" spans="11:11">
      <c r="K1233" s="1024">
        <f t="shared" si="46"/>
        <v>0</v>
      </c>
    </row>
    <row r="1234" spans="11:11">
      <c r="K1234" s="1024">
        <f t="shared" si="46"/>
        <v>0</v>
      </c>
    </row>
    <row r="1235" spans="11:11">
      <c r="K1235" s="1024">
        <f t="shared" si="46"/>
        <v>0</v>
      </c>
    </row>
    <row r="1236" spans="11:11">
      <c r="K1236" s="1024">
        <f t="shared" si="46"/>
        <v>0</v>
      </c>
    </row>
    <row r="1237" spans="11:11">
      <c r="K1237" s="1024">
        <f t="shared" si="46"/>
        <v>0</v>
      </c>
    </row>
    <row r="1238" spans="11:11">
      <c r="K1238" s="1024">
        <f t="shared" si="46"/>
        <v>0</v>
      </c>
    </row>
    <row r="1239" spans="11:11">
      <c r="K1239" s="1024">
        <f t="shared" ref="K1239:K1285" si="47">D1239-G1239-I1239</f>
        <v>0</v>
      </c>
    </row>
    <row r="1240" spans="11:11">
      <c r="K1240" s="1024">
        <f t="shared" si="47"/>
        <v>0</v>
      </c>
    </row>
    <row r="1241" spans="11:11">
      <c r="K1241" s="1024">
        <f t="shared" si="47"/>
        <v>0</v>
      </c>
    </row>
    <row r="1242" spans="11:11">
      <c r="K1242" s="1024">
        <f t="shared" si="47"/>
        <v>0</v>
      </c>
    </row>
    <row r="1243" spans="11:11">
      <c r="K1243" s="1024">
        <f t="shared" si="47"/>
        <v>0</v>
      </c>
    </row>
    <row r="1244" spans="11:11">
      <c r="K1244" s="1024">
        <f t="shared" si="47"/>
        <v>0</v>
      </c>
    </row>
    <row r="1245" spans="11:11">
      <c r="K1245" s="1024">
        <f t="shared" si="47"/>
        <v>0</v>
      </c>
    </row>
    <row r="1246" spans="11:11">
      <c r="K1246" s="1024">
        <f t="shared" si="47"/>
        <v>0</v>
      </c>
    </row>
    <row r="1247" spans="11:11">
      <c r="K1247" s="1024">
        <f t="shared" si="47"/>
        <v>0</v>
      </c>
    </row>
    <row r="1248" spans="11:11">
      <c r="K1248" s="1024">
        <f t="shared" si="47"/>
        <v>0</v>
      </c>
    </row>
    <row r="1249" spans="11:11">
      <c r="K1249" s="1024">
        <f t="shared" si="47"/>
        <v>0</v>
      </c>
    </row>
    <row r="1250" spans="11:11">
      <c r="K1250" s="1024">
        <f t="shared" si="47"/>
        <v>0</v>
      </c>
    </row>
    <row r="1251" spans="11:11">
      <c r="K1251" s="1024">
        <f t="shared" si="47"/>
        <v>0</v>
      </c>
    </row>
    <row r="1252" spans="11:11">
      <c r="K1252" s="1024">
        <f t="shared" si="47"/>
        <v>0</v>
      </c>
    </row>
    <row r="1253" spans="11:11">
      <c r="K1253" s="1024">
        <f t="shared" si="47"/>
        <v>0</v>
      </c>
    </row>
    <row r="1254" spans="11:11">
      <c r="K1254" s="1024">
        <f t="shared" si="47"/>
        <v>0</v>
      </c>
    </row>
    <row r="1255" spans="11:11">
      <c r="K1255" s="1024">
        <f t="shared" si="47"/>
        <v>0</v>
      </c>
    </row>
    <row r="1256" spans="11:11">
      <c r="K1256" s="1024">
        <f t="shared" si="47"/>
        <v>0</v>
      </c>
    </row>
    <row r="1257" spans="11:11">
      <c r="K1257" s="1024">
        <f t="shared" si="47"/>
        <v>0</v>
      </c>
    </row>
    <row r="1258" spans="11:11">
      <c r="K1258" s="1024">
        <f t="shared" si="47"/>
        <v>0</v>
      </c>
    </row>
    <row r="1259" spans="11:11">
      <c r="K1259" s="1024">
        <f t="shared" si="47"/>
        <v>0</v>
      </c>
    </row>
    <row r="1260" spans="11:11">
      <c r="K1260" s="1024">
        <f t="shared" si="47"/>
        <v>0</v>
      </c>
    </row>
    <row r="1261" spans="11:11">
      <c r="K1261" s="1024">
        <f t="shared" si="47"/>
        <v>0</v>
      </c>
    </row>
    <row r="1262" spans="11:11">
      <c r="K1262" s="1024">
        <f t="shared" si="47"/>
        <v>0</v>
      </c>
    </row>
    <row r="1263" spans="11:11">
      <c r="K1263" s="1024">
        <f t="shared" si="47"/>
        <v>0</v>
      </c>
    </row>
    <row r="1264" spans="11:11">
      <c r="K1264" s="1024">
        <f t="shared" si="47"/>
        <v>0</v>
      </c>
    </row>
    <row r="1265" spans="11:11">
      <c r="K1265" s="1024">
        <f t="shared" si="47"/>
        <v>0</v>
      </c>
    </row>
    <row r="1266" spans="11:11">
      <c r="K1266" s="1024">
        <f t="shared" si="47"/>
        <v>0</v>
      </c>
    </row>
    <row r="1267" spans="11:11">
      <c r="K1267" s="1024">
        <f t="shared" si="47"/>
        <v>0</v>
      </c>
    </row>
    <row r="1268" spans="11:11">
      <c r="K1268" s="1024">
        <f t="shared" si="47"/>
        <v>0</v>
      </c>
    </row>
    <row r="1269" spans="11:11">
      <c r="K1269" s="1024">
        <f t="shared" si="47"/>
        <v>0</v>
      </c>
    </row>
    <row r="1270" spans="11:11">
      <c r="K1270" s="1024">
        <f t="shared" si="47"/>
        <v>0</v>
      </c>
    </row>
    <row r="1271" spans="11:11">
      <c r="K1271" s="1024">
        <f t="shared" si="47"/>
        <v>0</v>
      </c>
    </row>
    <row r="1272" spans="11:11">
      <c r="K1272" s="1024">
        <f t="shared" si="47"/>
        <v>0</v>
      </c>
    </row>
    <row r="1273" spans="11:11">
      <c r="K1273" s="1024">
        <f t="shared" si="47"/>
        <v>0</v>
      </c>
    </row>
    <row r="1274" spans="11:11">
      <c r="K1274" s="1024">
        <f t="shared" si="47"/>
        <v>0</v>
      </c>
    </row>
    <row r="1275" spans="11:11">
      <c r="K1275" s="1024">
        <f t="shared" si="47"/>
        <v>0</v>
      </c>
    </row>
    <row r="1276" spans="11:11">
      <c r="K1276" s="1024">
        <f t="shared" si="47"/>
        <v>0</v>
      </c>
    </row>
    <row r="1277" spans="11:11">
      <c r="K1277" s="1024">
        <f t="shared" si="47"/>
        <v>0</v>
      </c>
    </row>
    <row r="1278" spans="11:11">
      <c r="K1278" s="1024">
        <f t="shared" si="47"/>
        <v>0</v>
      </c>
    </row>
    <row r="1279" spans="11:11">
      <c r="K1279" s="1024">
        <f t="shared" si="47"/>
        <v>0</v>
      </c>
    </row>
    <row r="1280" spans="11:11">
      <c r="K1280" s="1024">
        <f t="shared" si="47"/>
        <v>0</v>
      </c>
    </row>
    <row r="1281" spans="11:11">
      <c r="K1281" s="1024">
        <f t="shared" si="47"/>
        <v>0</v>
      </c>
    </row>
    <row r="1282" spans="11:11">
      <c r="K1282" s="1024">
        <f t="shared" si="47"/>
        <v>0</v>
      </c>
    </row>
    <row r="1283" spans="11:11">
      <c r="K1283" s="1024">
        <f t="shared" si="47"/>
        <v>0</v>
      </c>
    </row>
    <row r="1284" spans="11:11">
      <c r="K1284" s="1024">
        <f t="shared" si="47"/>
        <v>0</v>
      </c>
    </row>
    <row r="1285" spans="11:11">
      <c r="K1285" s="1024">
        <f t="shared" si="47"/>
        <v>0</v>
      </c>
    </row>
  </sheetData>
  <mergeCells count="10">
    <mergeCell ref="G57:H57"/>
    <mergeCell ref="I57:J57"/>
    <mergeCell ref="B1020:B1030"/>
    <mergeCell ref="B4:F4"/>
    <mergeCell ref="B5:F5"/>
    <mergeCell ref="B13:F13"/>
    <mergeCell ref="B27:E27"/>
    <mergeCell ref="B500:B519"/>
    <mergeCell ref="B1008:B1017"/>
    <mergeCell ref="A57:F57"/>
  </mergeCells>
  <pageMargins left="0.74803149606299213" right="0.74803149606299213" top="0.98425196850393704" bottom="0.98425196850393704" header="0.51181102362204722" footer="0.51181102362204722"/>
  <pageSetup paperSize="9" scale="58" orientation="portrait" horizontalDpi="4294967293" verticalDpi="4294967293" r:id="rId1"/>
  <headerFooter alignWithMargins="0">
    <oddHeader>&amp;L&amp;9TROŠKOVNIK STROJARSKIH INSTALACIJA&amp;R&amp;P</oddHeader>
    <oddFooter>&amp;C&amp;9FAKULTET POLITIČKIH ZNANOSTI</oddFooter>
  </headerFooter>
  <rowBreaks count="5" manualBreakCount="5">
    <brk id="56" max="10" man="1"/>
    <brk id="490" max="10" man="1"/>
    <brk id="495" max="10" man="1"/>
    <brk id="792" max="9" man="1"/>
    <brk id="870"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NASLOVNICA</vt:lpstr>
      <vt:lpstr>UKUPNA REKAPITULACIJA</vt:lpstr>
      <vt:lpstr>OPĆI UVJETI</vt:lpstr>
      <vt:lpstr>1.TROŠKOVNIK GO</vt:lpstr>
      <vt:lpstr>2.V+K</vt:lpstr>
      <vt:lpstr>3.ELEKTROINSTALACIJE</vt:lpstr>
      <vt:lpstr>4.FOTONAPONSKA ELEKTRANA</vt:lpstr>
      <vt:lpstr>5.VATRODOJAVA</vt:lpstr>
      <vt:lpstr>6.STROJARSTVO</vt:lpstr>
      <vt:lpstr>7.OKOLIŠ</vt:lpstr>
      <vt:lpstr>8.Vertikalni transport</vt:lpstr>
      <vt:lpstr>9.SPRINKLER</vt:lpstr>
      <vt:lpstr>'1.TROŠKOVNIK GO'!Print_Area</vt:lpstr>
      <vt:lpstr>'2.V+K'!Print_Area</vt:lpstr>
      <vt:lpstr>'3.ELEKTROINSTALACIJE'!Print_Area</vt:lpstr>
      <vt:lpstr>'4.FOTONAPONSKA ELEKTRANA'!Print_Area</vt:lpstr>
      <vt:lpstr>'5.VATRODOJAVA'!Print_Area</vt:lpstr>
      <vt:lpstr>'6.STROJARSTVO'!Print_Area</vt:lpstr>
      <vt:lpstr>'7.OKOLIŠ'!Print_Area</vt:lpstr>
      <vt:lpstr>'8.Vertikalni transport'!Print_Area</vt:lpstr>
      <vt:lpstr>'9.SPRINKLER'!Print_Area</vt:lpstr>
      <vt:lpstr>NASLOVNICA!Print_Area</vt:lpstr>
      <vt:lpstr>'OPĆI UVJETI'!Print_Area</vt:lpstr>
      <vt:lpstr>'UKUPNA REKAPITULACIJA'!Print_Area</vt:lpstr>
      <vt:lpstr>'2.V+K'!Print_Titles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IMI</dc:creator>
  <cp:lastModifiedBy>MINJA</cp:lastModifiedBy>
  <cp:lastPrinted>2022-02-25T11:33:32Z</cp:lastPrinted>
  <dcterms:created xsi:type="dcterms:W3CDTF">2003-05-07T13:37:15Z</dcterms:created>
  <dcterms:modified xsi:type="dcterms:W3CDTF">2022-05-13T13:47:07Z</dcterms:modified>
</cp:coreProperties>
</file>